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agustin\AppData\Local\Adobe\Contribute 6.5\en_US\Sites\Site1\fg\aa\pa\documents\"/>
    </mc:Choice>
  </mc:AlternateContent>
  <xr:revisionPtr revIDLastSave="0" documentId="13_ncr:1_{3F91B902-77B1-4820-B547-E9AAA471BD41}" xr6:coauthVersionLast="36" xr6:coauthVersionMax="36" xr10:uidLastSave="{00000000-0000-0000-0000-000000000000}"/>
  <workbookProtection workbookAlgorithmName="SHA-512" workbookHashValue="FYRlf1B3BpshtnNCYqyH5ldSLFtXYAz3C1MqeXMnrfZU8uAqStlRf2uTHty6UusjE8cIM59O4xvszt4icLp5FA==" workbookSaltValue="FesEt8NtRfnlTa2pbZe1Zw==" workbookSpinCount="100000" lockStructure="1"/>
  <bookViews>
    <workbookView xWindow="-23805" yWindow="420" windowWidth="25440" windowHeight="15390" xr2:uid="{00000000-000D-0000-FFFF-FFFF00000000}"/>
  </bookViews>
  <sheets>
    <sheet name="LEA Apportionment Info" sheetId="5" r:id="rId1"/>
    <sheet name="InlieuPymtCalc" sheetId="4" r:id="rId2"/>
  </sheets>
  <definedNames>
    <definedName name="_xlnm.Print_Area" localSheetId="1">InlieuPymtCalc!$A$1:$G$27</definedName>
    <definedName name="_xlnm.Print_Area" localSheetId="0">'LEA Apportionment Info'!$A$1:$C$37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E20" i="4"/>
  <c r="E19" i="4"/>
  <c r="E18" i="4"/>
  <c r="B17" i="5"/>
  <c r="B14" i="5"/>
  <c r="B13" i="5"/>
  <c r="B16" i="5"/>
  <c r="B15" i="5"/>
  <c r="E17" i="4"/>
  <c r="E16" i="4"/>
  <c r="F16" i="4" s="1"/>
  <c r="F17" i="4" l="1"/>
  <c r="B7" i="4"/>
  <c r="E26" i="4"/>
  <c r="E25" i="4"/>
  <c r="E24" i="4"/>
  <c r="E23" i="4"/>
  <c r="E22" i="4"/>
  <c r="E9" i="4"/>
  <c r="F9" i="4" s="1"/>
  <c r="G9" i="4" l="1"/>
  <c r="B6" i="4"/>
  <c r="B5" i="4"/>
  <c r="B4" i="4"/>
  <c r="B3" i="4"/>
  <c r="E15" i="4"/>
  <c r="F15" i="4" s="1"/>
  <c r="E14" i="4"/>
  <c r="F14" i="4" s="1"/>
  <c r="E13" i="4"/>
  <c r="F13" i="4" s="1"/>
  <c r="E12" i="4"/>
  <c r="F12" i="4" s="1"/>
  <c r="E11" i="4"/>
  <c r="F11" i="4" s="1"/>
  <c r="E10" i="4"/>
  <c r="F10" i="4" s="1"/>
  <c r="B20" i="5"/>
  <c r="B19" i="5"/>
  <c r="B18" i="5"/>
  <c r="G17" i="4" l="1"/>
  <c r="F21" i="4" s="1"/>
  <c r="G16" i="4"/>
  <c r="G12" i="4"/>
  <c r="G15" i="4"/>
  <c r="G11" i="4"/>
  <c r="G13" i="4"/>
  <c r="G14" i="4"/>
  <c r="G10" i="4"/>
  <c r="F19" i="4" l="1"/>
  <c r="F20" i="4"/>
  <c r="F18" i="4"/>
  <c r="G18" i="4" l="1"/>
  <c r="G19" i="4"/>
  <c r="G20" i="4"/>
  <c r="G21" i="4"/>
  <c r="F22" i="4" l="1"/>
  <c r="G22" i="4" l="1"/>
  <c r="F23" i="4" s="1"/>
  <c r="G23" i="4" s="1"/>
  <c r="F24" i="4" l="1"/>
  <c r="G24" i="4" l="1"/>
  <c r="F25" i="4" s="1"/>
  <c r="G25" i="4" s="1"/>
  <c r="F26" i="4" s="1"/>
  <c r="G26" i="4" l="1"/>
</calcChain>
</file>

<file path=xl/sharedStrings.xml><?xml version="1.0" encoding="utf-8"?>
<sst xmlns="http://schemas.openxmlformats.org/spreadsheetml/2006/main" count="124" uniqueCount="83">
  <si>
    <t>Advance</t>
  </si>
  <si>
    <t>P-1</t>
  </si>
  <si>
    <t>P-2</t>
  </si>
  <si>
    <t>Annual</t>
  </si>
  <si>
    <t>Annual R-1</t>
  </si>
  <si>
    <t>Month</t>
  </si>
  <si>
    <t>Monthly Payment is Calculated On…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</si>
  <si>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</si>
  <si>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</si>
  <si>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</si>
  <si>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</si>
  <si>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</si>
  <si>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</si>
  <si>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</si>
  <si>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</si>
  <si>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2/6th Balance Due</t>
  </si>
  <si>
    <t>April</t>
  </si>
  <si>
    <t>1/6th Balance Due</t>
  </si>
  <si>
    <t>May</t>
  </si>
  <si>
    <t>June</t>
  </si>
  <si>
    <t>July</t>
  </si>
  <si>
    <t>Balance Due</t>
  </si>
  <si>
    <t>Annual R-2</t>
  </si>
  <si>
    <t>Payment Rate</t>
  </si>
  <si>
    <t>Charter Sponsor</t>
  </si>
  <si>
    <t>Fiscal Year</t>
  </si>
  <si>
    <t>Charter School</t>
  </si>
  <si>
    <t>Instructions</t>
  </si>
  <si>
    <t>Prior Fiscal Year P-2</t>
  </si>
  <si>
    <t>AN R-1</t>
  </si>
  <si>
    <t>AN R-2</t>
  </si>
  <si>
    <t>AN R-3</t>
  </si>
  <si>
    <t>CDS Code</t>
  </si>
  <si>
    <t>In-lieu of Property Taxes Payment Calculator</t>
  </si>
  <si>
    <t>Annual 
Recertification</t>
  </si>
  <si>
    <t>Certification Period</t>
  </si>
  <si>
    <t>Payment Due</t>
  </si>
  <si>
    <t>Annualized Amount</t>
  </si>
  <si>
    <t>Charter Number</t>
  </si>
  <si>
    <t>Paid to Date</t>
  </si>
  <si>
    <t>[Type Fiscal Year]</t>
  </si>
  <si>
    <t>[Type Charter School Name]</t>
  </si>
  <si>
    <t>[Type Sponsoring School District Name]</t>
  </si>
  <si>
    <t>1st Special Advance</t>
  </si>
  <si>
    <t>2nd Special Advance</t>
  </si>
  <si>
    <t>1st Charter School Special Advance</t>
  </si>
  <si>
    <t>September/October</t>
  </si>
  <si>
    <t>December/January</t>
  </si>
  <si>
    <t>Balance due  (P-2 Total less total paid through June)</t>
  </si>
  <si>
    <t>Payment Period</t>
  </si>
  <si>
    <t>Balance Due (Annual Total less paid to date)</t>
  </si>
  <si>
    <t>Balance Due (Annual R-1 Total less paid to date)</t>
  </si>
  <si>
    <t>Balance Due (Annual R-2 Total less paid to date)</t>
  </si>
  <si>
    <t>Balance Due (Annual R-3 Total less paid to date)</t>
  </si>
  <si>
    <t>Balance due (P-1 Total less total paid August through February)</t>
  </si>
  <si>
    <t>2nd Charter School Special Advance</t>
  </si>
  <si>
    <t>46% less 1st Special Advance Payment</t>
  </si>
  <si>
    <t>Certification</t>
  </si>
  <si>
    <r>
      <t>Charter Sponsor</t>
    </r>
    <r>
      <rPr>
        <b/>
        <vertAlign val="superscript"/>
        <sz val="12"/>
        <color theme="1"/>
        <rFont val="Arial"/>
        <family val="2"/>
      </rPr>
      <t>1</t>
    </r>
  </si>
  <si>
    <r>
      <t>Annual R-3</t>
    </r>
    <r>
      <rPr>
        <vertAlign val="superscript"/>
        <sz val="12"/>
        <color rgb="FF000000"/>
        <rFont val="Arial"/>
        <family val="2"/>
      </rPr>
      <t>4</t>
    </r>
  </si>
  <si>
    <r>
      <t>4</t>
    </r>
    <r>
      <rPr>
        <sz val="12"/>
        <color theme="1" tint="0.14999847407452621"/>
        <rFont val="Arial"/>
        <family val="2"/>
      </rPr>
      <t>In-lieu of property taxes are final as of the third annual recertification (AN R-3).</t>
    </r>
  </si>
  <si>
    <r>
      <rPr>
        <vertAlign val="superscript"/>
        <sz val="12"/>
        <color theme="1" tint="0.14996795556505021"/>
        <rFont val="Arial"/>
        <family val="2"/>
      </rPr>
      <t>1</t>
    </r>
    <r>
      <rPr>
        <sz val="12"/>
        <color theme="1" tint="0.14996795556505021"/>
        <rFont val="Arial"/>
        <family val="2"/>
      </rPr>
      <t xml:space="preserve">Charter sponsor is the entity responsible for payment of in-lieu of property taxes pursuant to </t>
    </r>
    <r>
      <rPr>
        <i/>
        <sz val="12"/>
        <color theme="1" tint="0.14996795556505021"/>
        <rFont val="Arial"/>
        <family val="2"/>
      </rPr>
      <t xml:space="preserve">EC </t>
    </r>
    <r>
      <rPr>
        <sz val="12"/>
        <color theme="1" tint="0.14996795556505021"/>
        <rFont val="Arial"/>
        <family val="2"/>
      </rPr>
      <t>47632(i), as shown on the In-lieu</t>
    </r>
  </si>
  <si>
    <t>year P-2 data.</t>
  </si>
  <si>
    <r>
      <rPr>
        <vertAlign val="superscript"/>
        <sz val="12"/>
        <color theme="1" tint="0.14999847407452621"/>
        <rFont val="Arial"/>
        <family val="2"/>
      </rPr>
      <t>3</t>
    </r>
    <r>
      <rPr>
        <sz val="12"/>
        <color theme="1" tint="0.14999847407452621"/>
        <rFont val="Arial"/>
        <family val="2"/>
      </rPr>
      <t xml:space="preserve">Newly operational charter schools and expanding charter schools that request Local Control Funding Formula (LCFF) funding </t>
    </r>
  </si>
  <si>
    <t xml:space="preserve">For expanding charter schools, this is in addition to the amount of in-lieu to be paid in the regular Advance period based on prior </t>
  </si>
  <si>
    <t>through the Charter School Special Advance are entitled to in-lieu of property taxes as shown on the Charter School Special</t>
  </si>
  <si>
    <t>Taxes, Line F-1, from the Local Revenue Detail by District of Residence exhibit.</t>
  </si>
  <si>
    <r>
      <t>Transition Calculation exhibit. Countywide (</t>
    </r>
    <r>
      <rPr>
        <i/>
        <sz val="12"/>
        <color theme="1" tint="0.14999847407452621"/>
        <rFont val="Arial"/>
        <family val="2"/>
      </rPr>
      <t>EC</t>
    </r>
    <r>
      <rPr>
        <sz val="12"/>
        <color theme="1" tint="0.14999847407452621"/>
        <rFont val="Arial"/>
        <family val="2"/>
      </rPr>
      <t xml:space="preserve"> 47605.6) and county program (</t>
    </r>
    <r>
      <rPr>
        <i/>
        <sz val="12"/>
        <color theme="1" tint="0.14999847407452621"/>
        <rFont val="Arial"/>
        <family val="2"/>
      </rPr>
      <t xml:space="preserve">EC </t>
    </r>
    <r>
      <rPr>
        <sz val="12"/>
        <color theme="1" tint="0.14999847407452621"/>
        <rFont val="Arial"/>
        <family val="2"/>
      </rPr>
      <t>47605.5) charter schools use In-lieu of Property</t>
    </r>
  </si>
  <si>
    <t>taxes, Line I-4, from the Charter School LCFF Calculation exhibit. Countywide, county program, and State Board of Education</t>
  </si>
  <si>
    <t>exhibit.</t>
  </si>
  <si>
    <r>
      <t xml:space="preserve">Pursuant to </t>
    </r>
    <r>
      <rPr>
        <i/>
        <sz val="12"/>
        <color theme="1"/>
        <rFont val="Arial"/>
        <family val="2"/>
      </rPr>
      <t>Education Code</t>
    </r>
    <r>
      <rPr>
        <sz val="12"/>
        <color theme="1"/>
        <rFont val="Arial"/>
        <family val="2"/>
      </rPr>
      <t xml:space="preserve"> (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>) sections 47632, 47635 and 47652</t>
    </r>
  </si>
  <si>
    <r>
      <t>1. Enter the fiscal year, charter school information, and sponsoring school district name.</t>
    </r>
    <r>
      <rPr>
        <vertAlign val="superscript"/>
        <sz val="12"/>
        <color theme="1"/>
        <rFont val="Arial"/>
        <family val="2"/>
      </rPr>
      <t>1</t>
    </r>
  </si>
  <si>
    <r>
      <t>2. Enter certified annualized in-lieu of property taxes amounts from the applicable certification period.</t>
    </r>
    <r>
      <rPr>
        <vertAlign val="superscript"/>
        <sz val="12"/>
        <color theme="1"/>
        <rFont val="Arial"/>
        <family val="2"/>
      </rPr>
      <t>2, 3</t>
    </r>
  </si>
  <si>
    <r>
      <t>2</t>
    </r>
    <r>
      <rPr>
        <sz val="12"/>
        <color theme="1" tint="0.14999847407452621"/>
        <rFont val="Arial"/>
        <family val="2"/>
      </rPr>
      <t>Prior to 2019–20, charter schools authorized by a school district or county office of education (</t>
    </r>
    <r>
      <rPr>
        <i/>
        <sz val="12"/>
        <color theme="1" tint="0.14999847407452621"/>
        <rFont val="Arial"/>
        <family val="2"/>
      </rPr>
      <t>EC</t>
    </r>
    <r>
      <rPr>
        <sz val="12"/>
        <color theme="1" tint="0.14999847407452621"/>
        <rFont val="Arial"/>
        <family val="2"/>
      </rPr>
      <t xml:space="preserve"> 47605) and charter schools </t>
    </r>
  </si>
  <si>
    <t>Beginning with 2019–20 P-1, charter schools authorized by a school district or county office of education use In-lieu of Property</t>
  </si>
  <si>
    <r>
      <t>Annualized 
In-lieu of Property Taxes</t>
    </r>
    <r>
      <rPr>
        <b/>
        <vertAlign val="superscript"/>
        <sz val="12"/>
        <color theme="0"/>
        <rFont val="Arial"/>
        <family val="2"/>
      </rPr>
      <t>2,3</t>
    </r>
  </si>
  <si>
    <t>approved charter schools use In-lieu of Property Taxes, Line E-1, from the Local Revenue Detail by District of Residence</t>
  </si>
  <si>
    <r>
      <t>approved by the State Board of Education [</t>
    </r>
    <r>
      <rPr>
        <i/>
        <sz val="12"/>
        <color theme="1" tint="0.14999847407452621"/>
        <rFont val="Arial"/>
        <family val="2"/>
      </rPr>
      <t xml:space="preserve">EC </t>
    </r>
    <r>
      <rPr>
        <sz val="12"/>
        <color theme="1" tint="0.14999847407452621"/>
        <rFont val="Arial"/>
        <family val="2"/>
      </rPr>
      <t xml:space="preserve">47605(k)] use In-lieu of Property Taxes, Line F-7, from the Charter School LCFF </t>
    </r>
  </si>
  <si>
    <t>School Fiscal Services Division, California Department of Education, September 2021</t>
  </si>
  <si>
    <r>
      <rPr>
        <sz val="12"/>
        <rFont val="Arial"/>
        <family val="2"/>
      </rPr>
      <t xml:space="preserve">Advance certification documents available at </t>
    </r>
    <r>
      <rPr>
        <u/>
        <sz val="12"/>
        <color theme="10"/>
        <rFont val="Arial"/>
        <family val="2"/>
      </rPr>
      <t>https://www.cde.ca.gov/fg/aa/pa/csfunding.asp?tabsection=2</t>
    </r>
    <r>
      <rPr>
        <sz val="12"/>
        <rFont val="Arial"/>
        <family val="2"/>
      </rPr>
      <t>.</t>
    </r>
  </si>
  <si>
    <r>
      <rPr>
        <sz val="12"/>
        <rFont val="Arial"/>
        <family val="2"/>
      </rPr>
      <t xml:space="preserve">of Property Taxes Sponsoring District chart available at </t>
    </r>
    <r>
      <rPr>
        <u/>
        <sz val="12"/>
        <color theme="10"/>
        <rFont val="Arial"/>
        <family val="2"/>
      </rPr>
      <t>https://www.cde.ca.gov/fg/aa/pa/csfunding.asp?tabsection=3#inlieu</t>
    </r>
    <r>
      <rPr>
        <sz val="12"/>
        <rFont val="Arial"/>
        <family val="2"/>
      </rPr>
      <t xml:space="preserve">. </t>
    </r>
  </si>
  <si>
    <t>[Type CDS Code 00-00000-0000000]</t>
  </si>
  <si>
    <t>[Type Charter Number 0000]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</si>
</sst>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??_);_(@_)"/>
    <numFmt numFmtId="165" formatCode="_(* #,##0_);_(* \(#,##0\);_(* &quot;-&quot;??_);_(@_)"/>
    <numFmt numFmtId="166" formatCode="00\-00000\-0000000"/>
    <numFmt numFmtId="167" formatCode="0000"/>
  </numFmts>
  <fonts count="26" x14ac:knownFonts="1"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 tint="0.14996795556505021"/>
      <name val="Arial"/>
      <family val="2"/>
    </font>
    <font>
      <vertAlign val="superscript"/>
      <sz val="12"/>
      <color theme="1" tint="0.14996795556505021"/>
      <name val="Arial"/>
      <family val="2"/>
    </font>
    <font>
      <i/>
      <sz val="12"/>
      <color theme="1" tint="0.14996795556505021"/>
      <name val="Arial"/>
      <family val="2"/>
    </font>
    <font>
      <b/>
      <sz val="18"/>
      <color theme="3"/>
      <name val="Arial"/>
      <family val="2"/>
    </font>
    <font>
      <sz val="18"/>
      <color theme="1"/>
      <name val="Arial"/>
      <family val="2"/>
    </font>
    <font>
      <sz val="12"/>
      <color theme="3"/>
      <name val="Arial"/>
      <family val="2"/>
    </font>
    <font>
      <sz val="12"/>
      <color theme="1" tint="0.14999847407452621"/>
      <name val="Arial"/>
      <family val="2"/>
    </font>
    <font>
      <vertAlign val="superscript"/>
      <sz val="12"/>
      <color theme="1" tint="0.14999847407452621"/>
      <name val="Arial"/>
      <family val="2"/>
    </font>
    <font>
      <b/>
      <vertAlign val="superscript"/>
      <sz val="12"/>
      <color theme="1"/>
      <name val="Arial"/>
      <family val="2"/>
    </font>
    <font>
      <sz val="12"/>
      <color rgb="FF000000"/>
      <name val="Arial"/>
      <family val="2"/>
    </font>
    <font>
      <vertAlign val="superscript"/>
      <sz val="12"/>
      <color rgb="FF000000"/>
      <name val="Arial"/>
      <family val="2"/>
    </font>
    <font>
      <i/>
      <sz val="12"/>
      <color theme="1" tint="0.14999847407452621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b/>
      <sz val="16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0"/>
      <name val="Arial"/>
      <family val="2"/>
    </font>
    <font>
      <u/>
      <sz val="12"/>
      <color theme="10"/>
      <name val="Arial"/>
      <family val="2"/>
    </font>
    <font>
      <b/>
      <sz val="13"/>
      <color theme="3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3" fillId="5" borderId="4" applyNumberFormat="0" applyProtection="0">
      <alignment horizontal="center" wrapText="1"/>
    </xf>
    <xf numFmtId="0" fontId="23" fillId="0" borderId="0" applyNumberFormat="0" applyFill="0" applyBorder="0" applyAlignment="0" applyProtection="0"/>
    <xf numFmtId="0" fontId="24" fillId="0" borderId="8" applyNumberFormat="0" applyFont="0" applyFill="0" applyBorder="0" applyAlignment="0" applyProtection="0"/>
  </cellStyleXfs>
  <cellXfs count="87">
    <xf numFmtId="0" fontId="0" fillId="0" borderId="0" xfId="0"/>
    <xf numFmtId="0" fontId="6" fillId="2" borderId="0" xfId="0" applyFont="1" applyFill="1" applyBorder="1" applyAlignment="1" applyProtection="1">
      <alignment horizontal="left"/>
    </xf>
    <xf numFmtId="0" fontId="9" fillId="0" borderId="0" xfId="1" applyFont="1" applyAlignment="1" applyProtection="1">
      <alignment horizontal="centerContinuous"/>
    </xf>
    <xf numFmtId="0" fontId="10" fillId="0" borderId="0" xfId="0" applyFont="1" applyProtection="1">
      <protection locked="0"/>
    </xf>
    <xf numFmtId="0" fontId="10" fillId="0" borderId="0" xfId="0" applyFont="1"/>
    <xf numFmtId="0" fontId="11" fillId="0" borderId="0" xfId="1" applyFont="1" applyBorder="1" applyProtection="1">
      <protection locked="0"/>
    </xf>
    <xf numFmtId="0" fontId="11" fillId="0" borderId="0" xfId="1" applyFont="1" applyBorder="1"/>
    <xf numFmtId="0" fontId="11" fillId="0" borderId="0" xfId="1" applyFont="1" applyBorder="1" applyAlignment="1" applyProtection="1">
      <protection locked="0"/>
    </xf>
    <xf numFmtId="0" fontId="11" fillId="0" borderId="0" xfId="1" applyFont="1" applyBorder="1" applyAlignment="1"/>
    <xf numFmtId="0" fontId="4" fillId="0" borderId="0" xfId="0" applyFont="1" applyAlignment="1" applyProtection="1">
      <alignment horizontal="left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/>
    <xf numFmtId="0" fontId="4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/>
    <xf numFmtId="0" fontId="15" fillId="2" borderId="6" xfId="0" applyFont="1" applyFill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readingOrder="1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readingOrder="1"/>
    </xf>
    <xf numFmtId="0" fontId="15" fillId="2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vertical="top" readingOrder="1"/>
    </xf>
    <xf numFmtId="0" fontId="16" fillId="0" borderId="0" xfId="0" applyFont="1" applyFill="1" applyBorder="1" applyAlignment="1" applyProtection="1">
      <alignment horizontal="left" wrapText="1" readingOrder="1"/>
    </xf>
    <xf numFmtId="0" fontId="12" fillId="0" borderId="0" xfId="0" applyFont="1" applyFill="1" applyProtection="1"/>
    <xf numFmtId="0" fontId="12" fillId="0" borderId="0" xfId="0" applyFont="1" applyProtection="1"/>
    <xf numFmtId="0" fontId="18" fillId="0" borderId="0" xfId="0" applyFont="1" applyProtection="1">
      <protection locked="0"/>
    </xf>
    <xf numFmtId="0" fontId="18" fillId="0" borderId="0" xfId="0" applyFont="1"/>
    <xf numFmtId="0" fontId="16" fillId="0" borderId="0" xfId="0" applyFont="1" applyFill="1" applyBorder="1" applyAlignment="1" applyProtection="1">
      <alignment horizontal="left" wrapText="1" readingOrder="1"/>
      <protection locked="0"/>
    </xf>
    <xf numFmtId="0" fontId="13" fillId="0" borderId="0" xfId="0" applyFont="1" applyFill="1" applyBorder="1" applyAlignment="1" applyProtection="1">
      <alignment readingOrder="1"/>
    </xf>
    <xf numFmtId="0" fontId="16" fillId="0" borderId="0" xfId="0" applyFont="1" applyFill="1" applyBorder="1" applyAlignment="1" applyProtection="1">
      <alignment vertical="top" readingOrder="1"/>
    </xf>
    <xf numFmtId="0" fontId="19" fillId="0" borderId="0" xfId="0" applyFont="1" applyProtection="1"/>
    <xf numFmtId="0" fontId="2" fillId="0" borderId="2" xfId="0" applyFont="1" applyFill="1" applyBorder="1" applyAlignment="1" applyProtection="1">
      <alignment horizontal="left"/>
    </xf>
    <xf numFmtId="0" fontId="2" fillId="0" borderId="0" xfId="0" applyFont="1" applyAlignment="1" applyProtection="1"/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/>
    <xf numFmtId="166" fontId="2" fillId="0" borderId="7" xfId="0" applyNumberFormat="1" applyFont="1" applyFill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167" fontId="2" fillId="0" borderId="7" xfId="0" applyNumberFormat="1" applyFont="1" applyFill="1" applyBorder="1" applyAlignment="1" applyProtection="1">
      <alignment horizontal="left"/>
    </xf>
    <xf numFmtId="0" fontId="2" fillId="0" borderId="2" xfId="0" applyFont="1" applyBorder="1" applyAlignment="1" applyProtection="1"/>
    <xf numFmtId="0" fontId="2" fillId="0" borderId="2" xfId="0" applyFont="1" applyBorder="1" applyProtection="1"/>
    <xf numFmtId="0" fontId="3" fillId="5" borderId="0" xfId="0" applyFont="1" applyFill="1" applyAlignment="1" applyProtection="1">
      <alignment vertical="center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left" vertical="center"/>
    </xf>
    <xf numFmtId="9" fontId="15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15" fillId="2" borderId="0" xfId="0" applyFont="1" applyFill="1" applyAlignment="1" applyProtection="1">
      <alignment horizontal="left" vertical="center" wrapText="1"/>
    </xf>
    <xf numFmtId="9" fontId="15" fillId="2" borderId="0" xfId="0" applyNumberFormat="1" applyFont="1" applyFill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/>
    </xf>
    <xf numFmtId="9" fontId="15" fillId="2" borderId="3" xfId="0" applyNumberFormat="1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vertical="center" wrapText="1"/>
    </xf>
    <xf numFmtId="0" fontId="15" fillId="3" borderId="6" xfId="0" applyFont="1" applyFill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vertical="center" wrapText="1"/>
    </xf>
    <xf numFmtId="0" fontId="15" fillId="3" borderId="3" xfId="0" applyFont="1" applyFill="1" applyBorder="1" applyAlignment="1" applyProtection="1">
      <alignment horizontal="left" vertical="center" wrapText="1"/>
    </xf>
    <xf numFmtId="0" fontId="15" fillId="2" borderId="0" xfId="0" applyFont="1" applyFill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left" vertical="center" wrapText="1"/>
    </xf>
    <xf numFmtId="0" fontId="15" fillId="2" borderId="5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vertical="center" wrapText="1"/>
    </xf>
    <xf numFmtId="0" fontId="15" fillId="3" borderId="0" xfId="0" applyFont="1" applyFill="1" applyBorder="1" applyAlignment="1" applyProtection="1">
      <alignment horizontal="left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/>
    <xf numFmtId="0" fontId="3" fillId="5" borderId="3" xfId="0" applyFont="1" applyFill="1" applyBorder="1" applyAlignment="1" applyProtection="1">
      <alignment vertical="center"/>
    </xf>
    <xf numFmtId="0" fontId="3" fillId="5" borderId="0" xfId="0" applyFont="1" applyFill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Continuous"/>
    </xf>
    <xf numFmtId="0" fontId="3" fillId="5" borderId="4" xfId="3" applyProtection="1">
      <alignment horizontal="center" wrapText="1"/>
    </xf>
    <xf numFmtId="0" fontId="20" fillId="0" borderId="0" xfId="2" applyFont="1" applyAlignment="1" applyProtection="1">
      <alignment horizontal="centerContinuous"/>
    </xf>
    <xf numFmtId="0" fontId="0" fillId="0" borderId="0" xfId="0" applyAlignment="1" applyProtection="1"/>
    <xf numFmtId="164" fontId="0" fillId="4" borderId="0" xfId="0" applyNumberFormat="1" applyFill="1" applyAlignment="1" applyProtection="1">
      <alignment horizontal="right" readingOrder="1"/>
      <protection locked="0"/>
    </xf>
    <xf numFmtId="164" fontId="0" fillId="2" borderId="0" xfId="0" applyNumberFormat="1" applyFill="1" applyAlignment="1" applyProtection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</xf>
    <xf numFmtId="165" fontId="0" fillId="2" borderId="0" xfId="0" applyNumberFormat="1" applyFill="1" applyAlignment="1" applyProtection="1">
      <alignment horizontal="left" vertical="center" wrapText="1"/>
    </xf>
    <xf numFmtId="165" fontId="0" fillId="0" borderId="0" xfId="0" applyNumberFormat="1" applyFill="1" applyAlignment="1" applyProtection="1">
      <alignment horizontal="left" vertical="center" wrapText="1"/>
    </xf>
    <xf numFmtId="165" fontId="0" fillId="3" borderId="0" xfId="0" applyNumberFormat="1" applyFill="1" applyAlignment="1" applyProtection="1">
      <alignment horizontal="left" vertical="center" wrapText="1"/>
    </xf>
    <xf numFmtId="165" fontId="0" fillId="0" borderId="0" xfId="0" applyNumberFormat="1" applyFill="1" applyAlignment="1" applyProtection="1">
      <alignment vertical="center"/>
    </xf>
    <xf numFmtId="164" fontId="0" fillId="0" borderId="0" xfId="0" applyNumberFormat="1" applyFill="1" applyAlignment="1" applyProtection="1">
      <alignment horizontal="right" readingOrder="1"/>
      <protection locked="0"/>
    </xf>
    <xf numFmtId="0" fontId="4" fillId="0" borderId="0" xfId="5" applyFont="1" applyBorder="1" applyAlignment="1" applyProtection="1"/>
    <xf numFmtId="0" fontId="23" fillId="2" borderId="0" xfId="4" applyFill="1" applyAlignment="1" applyProtection="1">
      <alignment horizontal="left"/>
    </xf>
    <xf numFmtId="0" fontId="23" fillId="2" borderId="0" xfId="4" applyFill="1" applyBorder="1" applyAlignment="1" applyProtection="1">
      <alignment horizontal="left" readingOrder="1"/>
    </xf>
    <xf numFmtId="0" fontId="23" fillId="0" borderId="0" xfId="4" applyFill="1" applyProtection="1"/>
    <xf numFmtId="0" fontId="23" fillId="0" borderId="0" xfId="4" applyFill="1" applyBorder="1" applyAlignment="1" applyProtection="1">
      <alignment horizontal="left" wrapText="1" readingOrder="1"/>
    </xf>
    <xf numFmtId="164" fontId="23" fillId="0" borderId="0" xfId="4" applyNumberFormat="1" applyFill="1" applyAlignment="1" applyProtection="1">
      <alignment horizontal="right" readingOrder="1"/>
      <protection locked="0"/>
    </xf>
    <xf numFmtId="166" fontId="0" fillId="4" borderId="7" xfId="0" applyNumberFormat="1" applyFont="1" applyFill="1" applyBorder="1" applyAlignment="1" applyProtection="1">
      <alignment horizontal="left"/>
      <protection locked="0"/>
    </xf>
    <xf numFmtId="167" fontId="0" fillId="4" borderId="7" xfId="0" applyNumberFormat="1" applyFont="1" applyFill="1" applyBorder="1" applyAlignment="1" applyProtection="1">
      <alignment horizontal="left"/>
      <protection locked="0"/>
    </xf>
  </cellXfs>
  <cellStyles count="6">
    <cellStyle name="Heading 1" xfId="2" builtinId="16" customBuiltin="1"/>
    <cellStyle name="Heading 2" xfId="5" builtinId="17" customBuiltin="1"/>
    <cellStyle name="Hyperlink" xfId="4" builtinId="8"/>
    <cellStyle name="Normal" xfId="0" builtinId="0" customBuiltin="1"/>
    <cellStyle name="PAS Table Header" xfId="3" xr:uid="{8F9975F6-87A0-4B3C-89B0-32ACD3DAB40B}"/>
    <cellStyle name="Title" xfId="1" builtinId="1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(&quot;$&quot;* #,##0_);_(&quot;$&quot;* \(#,##0\);_(&quot;$&quot;* &quot;-&quot;??_);_(@_)"/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auto="1"/>
        </top>
        <bottom/>
      </border>
      <protection locked="1" hidden="0"/>
    </dxf>
    <dxf>
      <numFmt numFmtId="165" formatCode="_(* #,##0_);_(* \(#,##0\);_(* &quot;-&quot;??_);_(@_)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 Light"/>
        <scheme val="none"/>
      </font>
      <numFmt numFmtId="165" formatCode="_(* #,##0_);_(* \(#,##0\);_(* &quot;-&quot;??_);_(@_)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double">
          <color auto="1"/>
        </top>
        <bottom/>
      </border>
      <protection locked="1" hidden="0"/>
    </dxf>
    <dxf>
      <numFmt numFmtId="165" formatCode="_(* #,##0_);_(* \(#,##0\);_(* &quot;-&quot;??_);_(@_)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 Light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double">
          <color auto="1"/>
        </top>
        <bottom/>
      </border>
      <protection locked="1" hidden="0"/>
    </dxf>
    <dxf>
      <numFmt numFmtId="165" formatCode="_(* #,##0_);_(* \(#,##0\);_(* &quot;-&quot;??_);_(@_)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 Ligh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double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 Light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double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 Light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double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Arial"/>
        <scheme val="none"/>
      </font>
      <fill>
        <patternFill patternType="solid">
          <fgColor indexed="64"/>
          <bgColor rgb="FF008000"/>
        </patternFill>
      </fill>
      <alignment horizontal="general" vertical="center" textRotation="0" wrapText="1" indent="0" justifyLastLine="0" shrinkToFit="0" readingOrder="0"/>
      <protection locked="1" hidden="0"/>
    </dxf>
    <dxf>
      <border>
        <top style="double">
          <color auto="1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  <protection locked="1" hidden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protection locked="1" hidden="0"/>
    </dxf>
    <dxf>
      <protection locked="1" hidden="0"/>
    </dxf>
    <dxf>
      <numFmt numFmtId="164" formatCode="_(&quot;$&quot;* #,##0_);_(&quot;$&quot;* \(#,##0\);_(&quot;$&quot;* &quot;-&quot;??_);_(@_)"/>
      <fill>
        <patternFill patternType="solid">
          <fgColor indexed="64"/>
          <bgColor theme="7" tint="0.79998168889431442"/>
        </patternFill>
      </fill>
      <alignment horizontal="right" vertical="bottom" textRotation="0" wrapText="0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0" indent="0" justifyLastLine="0" shrinkToFit="0" readingOrder="1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name val="Arial"/>
        <scheme val="none"/>
      </font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PAS Table" pivot="0" count="3" xr9:uid="{D9E9F361-23CF-416F-B762-1D4960060312}">
      <tableStyleElement type="wholeTable" dxfId="25"/>
      <tableStyleElement type="headerRow" dxfId="24"/>
      <tableStyleElement type="totalRow" dxfId="23"/>
    </tableStyle>
    <tableStyle name="Table Style 1" pivot="0" count="0" xr9:uid="{00000000-0011-0000-FFFF-FFFF00000000}"/>
  </tableStyles>
  <colors>
    <mruColors>
      <color rgb="FF0712EB"/>
      <color rgb="FF050DB7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1:C20" totalsRowShown="0" dataDxfId="22" tableBorderDxfId="21" headerRowCellStyle="PAS Table Header">
  <tableColumns count="3">
    <tableColumn id="1" xr3:uid="{00000000-0010-0000-0000-000001000000}" name="Payment Period" dataDxfId="20"/>
    <tableColumn id="2" xr3:uid="{00000000-0010-0000-0000-000002000000}" name="Certification" dataDxfId="19"/>
    <tableColumn id="3" xr3:uid="{00000000-0010-0000-0000-000003000000}" name="Annualized _x000a_In-lieu of Property Taxes2,3" dataDxfId="18" dataCellStyle="Norm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Type annualized in-lieu of property taxes data in this tabl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8:G26" headerRowDxfId="17" dataDxfId="16" totalsRowDxfId="14" tableBorderDxfId="15" totalsRowBorderDxfId="13" headerRowCellStyle="PAS Table Header">
  <tableColumns count="7">
    <tableColumn id="1" xr3:uid="{00000000-0010-0000-0100-000001000000}" name="Certification Period" totalsRowLabel="Total" dataDxfId="12"/>
    <tableColumn id="2" xr3:uid="{00000000-0010-0000-0100-000002000000}" name="Month" dataDxfId="11" totalsRowDxfId="10"/>
    <tableColumn id="3" xr3:uid="{00000000-0010-0000-0100-000003000000}" name="Monthly Payment is Calculated On…" dataDxfId="9" totalsRowDxfId="8"/>
    <tableColumn id="4" xr3:uid="{00000000-0010-0000-0100-000004000000}" name="Payment Rate" dataDxfId="7" totalsRowDxfId="6"/>
    <tableColumn id="5" xr3:uid="{00000000-0010-0000-0100-000005000000}" name="Annualized Amount" dataDxfId="5" totalsRowDxfId="4" dataCellStyle="Normal"/>
    <tableColumn id="6" xr3:uid="{00000000-0010-0000-0100-000006000000}" name="Payment Due" totalsRowFunction="sum" dataDxfId="3" totalsRowDxfId="2" dataCellStyle="Normal">
      <calculatedColumnFormula>ROUND(Table2[[#This Row],[Payment Rate]]*Table2[[#This Row],[Annualized Amount]],0)</calculatedColumnFormula>
    </tableColumn>
    <tableColumn id="7" xr3:uid="{00000000-0010-0000-0100-000007000000}" name="Paid to Date" totalsRowFunction="sum" dataDxfId="1" totalsRowDxfId="0" dataCellStyle="Normal">
      <calculatedColumnFormula>SUM($F$9:Table2[[#This Row],[Payment Due]])</calculatedColumnFormula>
    </tableColumn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In-lieu of property taxes monthly payment calcula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de.ca.gov/fg/aa/pa/csfunding.asp?tabsection=3" TargetMode="External"/><Relationship Id="rId2" Type="http://schemas.openxmlformats.org/officeDocument/2006/relationships/hyperlink" Target="https://www.cde.ca.gov/fg/aa/pa/csfunding.asp?tabsection=3" TargetMode="External"/><Relationship Id="rId1" Type="http://schemas.openxmlformats.org/officeDocument/2006/relationships/hyperlink" Target="https://www.cde.ca.gov/fg/aa/pa/csfunding.asp?tabsection=2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de.ca.gov/fg/aa/pa/csfunding.asp?tabsection=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37"/>
  <sheetViews>
    <sheetView showGridLines="0" tabSelected="1" zoomScaleNormal="100" workbookViewId="0"/>
  </sheetViews>
  <sheetFormatPr defaultColWidth="8.88671875" defaultRowHeight="14.25" x14ac:dyDescent="0.2"/>
  <cols>
    <col min="1" max="1" width="18.5546875" style="28" customWidth="1"/>
    <col min="2" max="2" width="59.44140625" style="28" customWidth="1"/>
    <col min="3" max="3" width="21.88671875" style="28" bestFit="1" customWidth="1"/>
    <col min="4" max="4" width="8.88671875" style="27"/>
    <col min="5" max="16384" width="8.88671875" style="28"/>
  </cols>
  <sheetData>
    <row r="1" spans="1:4" s="4" customFormat="1" ht="23.25" x14ac:dyDescent="0.35">
      <c r="A1" s="69" t="s">
        <v>33</v>
      </c>
      <c r="B1" s="67"/>
      <c r="C1" s="2"/>
      <c r="D1" s="3"/>
    </row>
    <row r="2" spans="1:4" s="6" customFormat="1" ht="15" x14ac:dyDescent="0.2">
      <c r="A2" s="67" t="s">
        <v>70</v>
      </c>
      <c r="B2" s="67"/>
      <c r="C2" s="67"/>
      <c r="D2" s="5"/>
    </row>
    <row r="3" spans="1:4" s="6" customFormat="1" ht="23.25" customHeight="1" x14ac:dyDescent="0.25">
      <c r="A3" s="79" t="s">
        <v>27</v>
      </c>
      <c r="B3" s="67"/>
      <c r="C3" s="67"/>
      <c r="D3" s="5"/>
    </row>
    <row r="4" spans="1:4" s="8" customFormat="1" ht="18" x14ac:dyDescent="0.2">
      <c r="A4" s="70" t="s">
        <v>71</v>
      </c>
      <c r="B4" s="70"/>
      <c r="C4" s="70"/>
      <c r="D4" s="7"/>
    </row>
    <row r="5" spans="1:4" s="8" customFormat="1" ht="18" x14ac:dyDescent="0.2">
      <c r="A5" s="70" t="s">
        <v>72</v>
      </c>
      <c r="B5" s="70"/>
      <c r="C5" s="70"/>
      <c r="D5" s="7"/>
    </row>
    <row r="6" spans="1:4" s="13" customFormat="1" ht="15.75" x14ac:dyDescent="0.25">
      <c r="A6" s="9" t="s">
        <v>25</v>
      </c>
      <c r="B6" s="10" t="s">
        <v>40</v>
      </c>
      <c r="C6" s="11"/>
      <c r="D6" s="12"/>
    </row>
    <row r="7" spans="1:4" s="17" customFormat="1" ht="15.75" x14ac:dyDescent="0.25">
      <c r="A7" s="14" t="s">
        <v>26</v>
      </c>
      <c r="B7" s="10" t="s">
        <v>41</v>
      </c>
      <c r="C7" s="15"/>
      <c r="D7" s="16"/>
    </row>
    <row r="8" spans="1:4" s="13" customFormat="1" ht="15.75" x14ac:dyDescent="0.25">
      <c r="A8" s="9" t="s">
        <v>32</v>
      </c>
      <c r="B8" s="85" t="s">
        <v>81</v>
      </c>
      <c r="C8" s="11"/>
      <c r="D8" s="12"/>
    </row>
    <row r="9" spans="1:4" s="13" customFormat="1" ht="15.75" x14ac:dyDescent="0.25">
      <c r="A9" s="9" t="s">
        <v>38</v>
      </c>
      <c r="B9" s="86" t="s">
        <v>82</v>
      </c>
      <c r="C9" s="11"/>
      <c r="D9" s="12"/>
    </row>
    <row r="10" spans="1:4" s="13" customFormat="1" ht="18.75" x14ac:dyDescent="0.25">
      <c r="A10" s="9" t="s">
        <v>58</v>
      </c>
      <c r="B10" s="10" t="s">
        <v>42</v>
      </c>
      <c r="C10" s="11"/>
      <c r="D10" s="12"/>
    </row>
    <row r="11" spans="1:4" s="13" customFormat="1" ht="51" thickBot="1" x14ac:dyDescent="0.3">
      <c r="A11" s="68" t="s">
        <v>49</v>
      </c>
      <c r="B11" s="68" t="s">
        <v>57</v>
      </c>
      <c r="C11" s="68" t="s">
        <v>75</v>
      </c>
      <c r="D11" s="12"/>
    </row>
    <row r="12" spans="1:4" s="13" customFormat="1" ht="17.45" customHeight="1" x14ac:dyDescent="0.2">
      <c r="A12" s="18" t="s">
        <v>0</v>
      </c>
      <c r="B12" s="19" t="s">
        <v>28</v>
      </c>
      <c r="C12" s="71">
        <v>0</v>
      </c>
      <c r="D12" s="12"/>
    </row>
    <row r="13" spans="1:4" s="13" customFormat="1" ht="17.45" customHeight="1" x14ac:dyDescent="0.2">
      <c r="A13" s="20" t="s">
        <v>43</v>
      </c>
      <c r="B13" s="21" t="str">
        <f>$B$6&amp;" "&amp;"First Charter School Special Advance Apportionment"</f>
        <v>[Type Fiscal Year] First Charter School Special Advance Apportionment</v>
      </c>
      <c r="C13" s="71">
        <v>0</v>
      </c>
      <c r="D13" s="12"/>
    </row>
    <row r="14" spans="1:4" s="13" customFormat="1" ht="17.45" customHeight="1" x14ac:dyDescent="0.2">
      <c r="A14" s="22" t="s">
        <v>44</v>
      </c>
      <c r="B14" s="21" t="str">
        <f>$B$6&amp;" "&amp;"Second Charter School Special Advance Apportionment"</f>
        <v>[Type Fiscal Year] Second Charter School Special Advance Apportionment</v>
      </c>
      <c r="C14" s="71">
        <v>0</v>
      </c>
      <c r="D14" s="12"/>
    </row>
    <row r="15" spans="1:4" s="13" customFormat="1" ht="17.45" customHeight="1" x14ac:dyDescent="0.2">
      <c r="A15" s="22" t="s">
        <v>1</v>
      </c>
      <c r="B15" s="21" t="str">
        <f>$B$6&amp;" "&amp;"First Principal (P-1) Apportionment"</f>
        <v>[Type Fiscal Year] First Principal (P-1) Apportionment</v>
      </c>
      <c r="C15" s="71">
        <v>0</v>
      </c>
      <c r="D15" s="12"/>
    </row>
    <row r="16" spans="1:4" s="13" customFormat="1" ht="17.45" customHeight="1" x14ac:dyDescent="0.2">
      <c r="A16" s="22" t="s">
        <v>2</v>
      </c>
      <c r="B16" s="21" t="str">
        <f>$B$6&amp;" "&amp;"Second Principal (P-2) Apportionment"</f>
        <v>[Type Fiscal Year] Second Principal (P-2) Apportionment</v>
      </c>
      <c r="C16" s="71">
        <v>0</v>
      </c>
      <c r="D16" s="12"/>
    </row>
    <row r="17" spans="1:4" s="13" customFormat="1" ht="17.45" customHeight="1" x14ac:dyDescent="0.2">
      <c r="A17" s="22" t="s">
        <v>3</v>
      </c>
      <c r="B17" s="21" t="str">
        <f>$B$6&amp;" "&amp;A17</f>
        <v>[Type Fiscal Year] Annual</v>
      </c>
      <c r="C17" s="71">
        <v>0</v>
      </c>
      <c r="D17" s="12"/>
    </row>
    <row r="18" spans="1:4" s="13" customFormat="1" ht="17.45" customHeight="1" x14ac:dyDescent="0.2">
      <c r="A18" s="22" t="s">
        <v>4</v>
      </c>
      <c r="B18" s="21" t="str">
        <f>B6&amp;" "&amp;"First Annual Recertification (AN R-1)"</f>
        <v>[Type Fiscal Year] First Annual Recertification (AN R-1)</v>
      </c>
      <c r="C18" s="71">
        <v>0</v>
      </c>
      <c r="D18" s="12"/>
    </row>
    <row r="19" spans="1:4" s="13" customFormat="1" ht="17.45" customHeight="1" x14ac:dyDescent="0.2">
      <c r="A19" s="22" t="s">
        <v>22</v>
      </c>
      <c r="B19" s="21" t="str">
        <f>B6&amp;" "&amp;"Second Annual Recertification (AN R-2)"</f>
        <v>[Type Fiscal Year] Second Annual Recertification (AN R-2)</v>
      </c>
      <c r="C19" s="71">
        <v>0</v>
      </c>
      <c r="D19" s="12"/>
    </row>
    <row r="20" spans="1:4" s="13" customFormat="1" ht="17.45" customHeight="1" x14ac:dyDescent="0.2">
      <c r="A20" s="22" t="s">
        <v>59</v>
      </c>
      <c r="B20" s="21" t="str">
        <f>B6&amp;" "&amp;"Third Annual Recertification (AN R-3)"</f>
        <v>[Type Fiscal Year] Third Annual Recertification (AN R-3)</v>
      </c>
      <c r="C20" s="71">
        <v>0</v>
      </c>
      <c r="D20" s="12"/>
    </row>
    <row r="21" spans="1:4" s="13" customFormat="1" ht="27" customHeight="1" x14ac:dyDescent="0.2">
      <c r="A21" s="1" t="s">
        <v>61</v>
      </c>
      <c r="B21" s="21"/>
      <c r="C21" s="78"/>
      <c r="D21" s="12"/>
    </row>
    <row r="22" spans="1:4" s="13" customFormat="1" ht="17.45" customHeight="1" x14ac:dyDescent="0.2">
      <c r="A22" s="80" t="s">
        <v>80</v>
      </c>
      <c r="B22" s="81"/>
      <c r="C22" s="84"/>
      <c r="D22" s="12"/>
    </row>
    <row r="23" spans="1:4" s="13" customFormat="1" ht="18" x14ac:dyDescent="0.2">
      <c r="A23" s="23" t="s">
        <v>73</v>
      </c>
      <c r="B23" s="24"/>
      <c r="C23" s="24"/>
      <c r="D23" s="12"/>
    </row>
    <row r="24" spans="1:4" s="13" customFormat="1" ht="18" x14ac:dyDescent="0.2">
      <c r="A24" s="25" t="s">
        <v>77</v>
      </c>
      <c r="B24" s="24"/>
      <c r="C24" s="24"/>
      <c r="D24" s="12"/>
    </row>
    <row r="25" spans="1:4" s="13" customFormat="1" ht="18" x14ac:dyDescent="0.2">
      <c r="A25" s="25" t="s">
        <v>67</v>
      </c>
      <c r="B25" s="24"/>
      <c r="C25" s="24"/>
      <c r="D25" s="12"/>
    </row>
    <row r="26" spans="1:4" s="13" customFormat="1" ht="18" x14ac:dyDescent="0.2">
      <c r="A26" s="26" t="s">
        <v>66</v>
      </c>
      <c r="B26" s="24"/>
      <c r="C26" s="24"/>
      <c r="D26" s="12"/>
    </row>
    <row r="27" spans="1:4" s="13" customFormat="1" ht="18" x14ac:dyDescent="0.2">
      <c r="A27" s="25" t="s">
        <v>74</v>
      </c>
      <c r="B27" s="24"/>
      <c r="C27" s="24"/>
      <c r="D27" s="12"/>
    </row>
    <row r="28" spans="1:4" s="13" customFormat="1" ht="18" x14ac:dyDescent="0.2">
      <c r="A28" s="25" t="s">
        <v>68</v>
      </c>
      <c r="B28" s="24"/>
      <c r="C28" s="24"/>
      <c r="D28" s="12"/>
    </row>
    <row r="29" spans="1:4" s="13" customFormat="1" ht="18" x14ac:dyDescent="0.2">
      <c r="A29" s="25" t="s">
        <v>76</v>
      </c>
      <c r="B29" s="24"/>
      <c r="C29" s="24"/>
      <c r="D29" s="12"/>
    </row>
    <row r="30" spans="1:4" s="13" customFormat="1" ht="18" x14ac:dyDescent="0.2">
      <c r="A30" s="25" t="s">
        <v>69</v>
      </c>
      <c r="B30" s="24"/>
      <c r="C30" s="24"/>
      <c r="D30" s="12"/>
    </row>
    <row r="31" spans="1:4" s="13" customFormat="1" ht="18" customHeight="1" x14ac:dyDescent="0.2">
      <c r="A31" s="25" t="s">
        <v>63</v>
      </c>
      <c r="B31" s="24"/>
      <c r="C31" s="24"/>
      <c r="D31" s="29"/>
    </row>
    <row r="32" spans="1:4" s="13" customFormat="1" ht="18" x14ac:dyDescent="0.2">
      <c r="A32" s="25" t="s">
        <v>65</v>
      </c>
      <c r="B32" s="24"/>
      <c r="C32" s="24"/>
      <c r="D32" s="29"/>
    </row>
    <row r="33" spans="1:4" s="13" customFormat="1" ht="18" x14ac:dyDescent="0.2">
      <c r="A33" s="82" t="s">
        <v>79</v>
      </c>
      <c r="B33" s="83"/>
      <c r="C33" s="83"/>
      <c r="D33" s="29"/>
    </row>
    <row r="34" spans="1:4" s="13" customFormat="1" ht="18" x14ac:dyDescent="0.2">
      <c r="A34" s="25" t="s">
        <v>64</v>
      </c>
      <c r="B34" s="24"/>
      <c r="C34" s="24"/>
      <c r="D34" s="29"/>
    </row>
    <row r="35" spans="1:4" s="13" customFormat="1" ht="18" x14ac:dyDescent="0.2">
      <c r="A35" s="25" t="s">
        <v>62</v>
      </c>
      <c r="B35" s="24"/>
      <c r="C35" s="24"/>
      <c r="D35" s="29"/>
    </row>
    <row r="36" spans="1:4" s="13" customFormat="1" ht="18" x14ac:dyDescent="0.2">
      <c r="A36" s="30" t="s">
        <v>60</v>
      </c>
      <c r="B36" s="31"/>
      <c r="C36" s="31"/>
      <c r="D36" s="12"/>
    </row>
    <row r="37" spans="1:4" s="13" customFormat="1" ht="33.75" customHeight="1" x14ac:dyDescent="0.2">
      <c r="A37" s="32" t="s">
        <v>78</v>
      </c>
      <c r="B37" s="11"/>
      <c r="C37" s="11"/>
      <c r="D37" s="12"/>
    </row>
  </sheetData>
  <sheetProtection algorithmName="SHA-512" hashValue="HYaYsRdAI63jubfPwEZ/dn67jHi0BeyYoU/PKNFmuIJMd4BiRvmdkDajYI0o0+oKONO1lN4YxOGJBfDfNXEKIg==" saltValue="FR1txTUNgZ5Ucd8T+8l2RQ==" spinCount="100000" sheet="1" objects="1" scenarios="1"/>
  <hyperlinks>
    <hyperlink ref="A33" r:id="rId1" tooltip="Charter School Special Advance" xr:uid="{00000000-0004-0000-0000-000000000000}"/>
    <hyperlink ref="A22" r:id="rId2" location="inlieu" tooltip="In-lieu of Property Taxes" xr:uid="{00000000-0004-0000-0000-000001000000}"/>
    <hyperlink ref="A22:C22" r:id="rId3" location="inlieu" tooltip="In-lieu of Property Taxes" display="of Property Taxes Sponsoring District chart available at https://www.cde.ca.gov/fg/aa/pa/csfunding.asp?tabsection=3#inlieu. " xr:uid="{3F8BE77D-DFD1-4FA7-AF3B-AA06BCEDE8C0}"/>
    <hyperlink ref="A33:C33" r:id="rId4" tooltip="Charter School Special Advance" display="Advance certification documents available at https://www.cde.ca.gov/fg/aa/pa/csfunding.asp?tabsection=2." xr:uid="{B2903424-539D-4FE5-B422-A11E08688052}"/>
  </hyperlinks>
  <pageMargins left="0.7" right="0.7" top="0.75" bottom="0.75" header="0.3" footer="0.3"/>
  <pageSetup orientation="portrait"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7"/>
  <sheetViews>
    <sheetView showGridLines="0" zoomScaleNormal="100" workbookViewId="0"/>
  </sheetViews>
  <sheetFormatPr defaultColWidth="8.88671875" defaultRowHeight="15" x14ac:dyDescent="0.2"/>
  <cols>
    <col min="1" max="1" width="16.6640625" style="13" customWidth="1"/>
    <col min="2" max="2" width="31.5546875" style="13" customWidth="1"/>
    <col min="3" max="3" width="33" style="63" customWidth="1"/>
    <col min="4" max="4" width="16" style="13" customWidth="1"/>
    <col min="5" max="7" width="12.6640625" style="13" customWidth="1"/>
    <col min="8" max="8" width="7.109375" style="13"/>
    <col min="9" max="16384" width="8.88671875" style="13"/>
  </cols>
  <sheetData>
    <row r="1" spans="1:7" s="4" customFormat="1" ht="23.25" x14ac:dyDescent="0.35">
      <c r="A1" s="69" t="s">
        <v>33</v>
      </c>
      <c r="B1" s="67"/>
      <c r="C1" s="67"/>
      <c r="D1" s="67"/>
      <c r="E1" s="67"/>
      <c r="F1" s="67"/>
      <c r="G1" s="67"/>
    </row>
    <row r="2" spans="1:7" s="6" customFormat="1" x14ac:dyDescent="0.2">
      <c r="A2" s="67" t="s">
        <v>70</v>
      </c>
      <c r="B2" s="67"/>
      <c r="C2" s="67"/>
      <c r="D2" s="67"/>
      <c r="E2" s="67"/>
      <c r="F2" s="67"/>
      <c r="G2" s="67"/>
    </row>
    <row r="3" spans="1:7" ht="15.75" x14ac:dyDescent="0.25">
      <c r="A3" s="9" t="s">
        <v>25</v>
      </c>
      <c r="B3" s="33" t="str">
        <f>'LEA Apportionment Info'!$B$6</f>
        <v>[Type Fiscal Year]</v>
      </c>
      <c r="C3" s="34"/>
      <c r="D3" s="11"/>
      <c r="E3" s="11"/>
      <c r="F3" s="11"/>
      <c r="G3" s="11"/>
    </row>
    <row r="4" spans="1:7" s="17" customFormat="1" ht="15.75" x14ac:dyDescent="0.25">
      <c r="A4" s="14" t="s">
        <v>26</v>
      </c>
      <c r="B4" s="35" t="str">
        <f>'LEA Apportionment Info'!$B$7</f>
        <v>[Type Charter School Name]</v>
      </c>
      <c r="C4" s="36"/>
      <c r="D4" s="15"/>
      <c r="E4" s="15"/>
      <c r="F4" s="15"/>
      <c r="G4" s="15"/>
    </row>
    <row r="5" spans="1:7" ht="15.75" x14ac:dyDescent="0.25">
      <c r="A5" s="9" t="s">
        <v>24</v>
      </c>
      <c r="B5" s="35" t="str">
        <f>'LEA Apportionment Info'!$B$10</f>
        <v>[Type Sponsoring School District Name]</v>
      </c>
      <c r="C5" s="34"/>
      <c r="D5" s="11"/>
      <c r="E5" s="11"/>
      <c r="F5" s="11"/>
      <c r="G5" s="11"/>
    </row>
    <row r="6" spans="1:7" ht="15.75" x14ac:dyDescent="0.25">
      <c r="A6" s="9" t="s">
        <v>32</v>
      </c>
      <c r="B6" s="37" t="str">
        <f>'LEA Apportionment Info'!$B$8</f>
        <v>[Type CDS Code 00-00000-0000000]</v>
      </c>
      <c r="C6" s="34"/>
      <c r="D6" s="11"/>
      <c r="E6" s="11"/>
      <c r="F6" s="11"/>
      <c r="G6" s="11"/>
    </row>
    <row r="7" spans="1:7" ht="15.75" x14ac:dyDescent="0.25">
      <c r="A7" s="38" t="s">
        <v>38</v>
      </c>
      <c r="B7" s="39" t="str">
        <f>'LEA Apportionment Info'!B9</f>
        <v>[Type Charter Number 0000]</v>
      </c>
      <c r="C7" s="40"/>
      <c r="D7" s="41"/>
      <c r="E7" s="41"/>
      <c r="F7" s="41"/>
      <c r="G7" s="41"/>
    </row>
    <row r="8" spans="1:7" ht="32.25" thickBot="1" x14ac:dyDescent="0.3">
      <c r="A8" s="68" t="s">
        <v>35</v>
      </c>
      <c r="B8" s="68" t="s">
        <v>5</v>
      </c>
      <c r="C8" s="68" t="s">
        <v>6</v>
      </c>
      <c r="D8" s="68" t="s">
        <v>23</v>
      </c>
      <c r="E8" s="68" t="s">
        <v>37</v>
      </c>
      <c r="F8" s="68" t="s">
        <v>36</v>
      </c>
      <c r="G8" s="68" t="s">
        <v>39</v>
      </c>
    </row>
    <row r="9" spans="1:7" s="46" customFormat="1" ht="15.75" x14ac:dyDescent="0.2">
      <c r="A9" s="42" t="s">
        <v>0</v>
      </c>
      <c r="B9" s="43" t="s">
        <v>7</v>
      </c>
      <c r="C9" s="44" t="s">
        <v>28</v>
      </c>
      <c r="D9" s="45">
        <v>0.06</v>
      </c>
      <c r="E9" s="72">
        <f>'LEA Apportionment Info'!$C$12</f>
        <v>0</v>
      </c>
      <c r="F9" s="72">
        <f>IF(Table2[[#This Row],[Annualized Amount]]&gt;0,ROUND(Table2[[#This Row],[Payment Rate]]*Table2[[#This Row],[Annualized Amount]],0),0)</f>
        <v>0</v>
      </c>
      <c r="G9" s="73">
        <f>SUM($F$9:Table2[[#This Row],[Payment Due]])</f>
        <v>0</v>
      </c>
    </row>
    <row r="10" spans="1:7" s="46" customFormat="1" ht="15.75" x14ac:dyDescent="0.2">
      <c r="A10" s="42" t="s">
        <v>0</v>
      </c>
      <c r="B10" s="47" t="s">
        <v>8</v>
      </c>
      <c r="C10" s="20" t="s">
        <v>28</v>
      </c>
      <c r="D10" s="48">
        <v>0.12</v>
      </c>
      <c r="E10" s="74">
        <f>'LEA Apportionment Info'!$C$12</f>
        <v>0</v>
      </c>
      <c r="F10" s="74">
        <f>IF(Table2[[#This Row],[Annualized Amount]]&gt;0,ROUND(Table2[[#This Row],[Payment Rate]]*Table2[[#This Row],[Annualized Amount]],0),0)</f>
        <v>0</v>
      </c>
      <c r="G10" s="75">
        <f>SUM($F$9:Table2[[#This Row],[Payment Due]])</f>
        <v>0</v>
      </c>
    </row>
    <row r="11" spans="1:7" s="46" customFormat="1" ht="15.75" x14ac:dyDescent="0.2">
      <c r="A11" s="42" t="s">
        <v>0</v>
      </c>
      <c r="B11" s="47" t="s">
        <v>9</v>
      </c>
      <c r="C11" s="20" t="s">
        <v>28</v>
      </c>
      <c r="D11" s="48">
        <v>0.08</v>
      </c>
      <c r="E11" s="74">
        <f>'LEA Apportionment Info'!$C$12</f>
        <v>0</v>
      </c>
      <c r="F11" s="74">
        <f>IF(Table2[[#This Row],[Annualized Amount]]&gt;0,ROUND(Table2[[#This Row],[Payment Rate]]*Table2[[#This Row],[Annualized Amount]],0),0)</f>
        <v>0</v>
      </c>
      <c r="G11" s="75">
        <f>SUM($F$9:Table2[[#This Row],[Payment Due]])</f>
        <v>0</v>
      </c>
    </row>
    <row r="12" spans="1:7" s="46" customFormat="1" ht="15.75" x14ac:dyDescent="0.2">
      <c r="A12" s="42" t="s">
        <v>0</v>
      </c>
      <c r="B12" s="47" t="s">
        <v>10</v>
      </c>
      <c r="C12" s="20" t="s">
        <v>28</v>
      </c>
      <c r="D12" s="48">
        <v>0.08</v>
      </c>
      <c r="E12" s="74">
        <f>'LEA Apportionment Info'!$C$12</f>
        <v>0</v>
      </c>
      <c r="F12" s="74">
        <f>IF(Table2[[#This Row],[Annualized Amount]]&gt;0,ROUND(Table2[[#This Row],[Payment Rate]]*Table2[[#This Row],[Annualized Amount]],0),0)</f>
        <v>0</v>
      </c>
      <c r="G12" s="75">
        <f>SUM($F$9:Table2[[#This Row],[Payment Due]])</f>
        <v>0</v>
      </c>
    </row>
    <row r="13" spans="1:7" s="46" customFormat="1" ht="15.75" x14ac:dyDescent="0.2">
      <c r="A13" s="42" t="s">
        <v>0</v>
      </c>
      <c r="B13" s="47" t="s">
        <v>11</v>
      </c>
      <c r="C13" s="20" t="s">
        <v>28</v>
      </c>
      <c r="D13" s="48">
        <v>0.08</v>
      </c>
      <c r="E13" s="74">
        <f>'LEA Apportionment Info'!$C$12</f>
        <v>0</v>
      </c>
      <c r="F13" s="74">
        <f>IF(Table2[[#This Row],[Annualized Amount]]&gt;0,ROUND(Table2[[#This Row],[Payment Rate]]*Table2[[#This Row],[Annualized Amount]],0),0)</f>
        <v>0</v>
      </c>
      <c r="G13" s="75">
        <f>SUM($F$9:Table2[[#This Row],[Payment Due]])</f>
        <v>0</v>
      </c>
    </row>
    <row r="14" spans="1:7" s="46" customFormat="1" ht="15.75" x14ac:dyDescent="0.2">
      <c r="A14" s="42" t="s">
        <v>0</v>
      </c>
      <c r="B14" s="47" t="s">
        <v>12</v>
      </c>
      <c r="C14" s="20" t="s">
        <v>28</v>
      </c>
      <c r="D14" s="48">
        <v>0.08</v>
      </c>
      <c r="E14" s="74">
        <f>'LEA Apportionment Info'!$C$12</f>
        <v>0</v>
      </c>
      <c r="F14" s="74">
        <f>IF(Table2[[#This Row],[Annualized Amount]]&gt;0,ROUND(Table2[[#This Row],[Payment Rate]]*Table2[[#This Row],[Annualized Amount]],0),0)</f>
        <v>0</v>
      </c>
      <c r="G14" s="75">
        <f>SUM($F$9:Table2[[#This Row],[Payment Due]])</f>
        <v>0</v>
      </c>
    </row>
    <row r="15" spans="1:7" s="46" customFormat="1" ht="16.5" thickBot="1" x14ac:dyDescent="0.25">
      <c r="A15" s="64" t="s">
        <v>0</v>
      </c>
      <c r="B15" s="49" t="s">
        <v>13</v>
      </c>
      <c r="C15" s="50" t="s">
        <v>28</v>
      </c>
      <c r="D15" s="51">
        <v>0.08</v>
      </c>
      <c r="E15" s="74">
        <f>'LEA Apportionment Info'!$C$12</f>
        <v>0</v>
      </c>
      <c r="F15" s="74">
        <f>IF(Table2[[#This Row],[Annualized Amount]]&gt;0,ROUND(Table2[[#This Row],[Payment Rate]]*Table2[[#This Row],[Annualized Amount]],0),0)</f>
        <v>0</v>
      </c>
      <c r="G15" s="75">
        <f>SUM($F$9:Table2[[#This Row],[Payment Due]])</f>
        <v>0</v>
      </c>
    </row>
    <row r="16" spans="1:7" s="46" customFormat="1" ht="31.5" x14ac:dyDescent="0.2">
      <c r="A16" s="52" t="s">
        <v>43</v>
      </c>
      <c r="B16" s="53" t="s">
        <v>46</v>
      </c>
      <c r="C16" s="44" t="s">
        <v>45</v>
      </c>
      <c r="D16" s="45">
        <v>0.28000000000000003</v>
      </c>
      <c r="E16" s="76">
        <f>'LEA Apportionment Info'!C13</f>
        <v>0</v>
      </c>
      <c r="F16" s="76">
        <f>IF(Table2[[#This Row],[Annualized Amount]]&gt;0,ROUND(Table2[[#This Row],[Payment Rate]]*Table2[[#This Row],[Annualized Amount]],0),0)</f>
        <v>0</v>
      </c>
      <c r="G16" s="75">
        <f>SUM($F$9:Table2[[#This Row],[Payment Due]])</f>
        <v>0</v>
      </c>
    </row>
    <row r="17" spans="1:7" s="46" customFormat="1" ht="45.75" thickBot="1" x14ac:dyDescent="0.25">
      <c r="A17" s="54" t="s">
        <v>44</v>
      </c>
      <c r="B17" s="55" t="s">
        <v>47</v>
      </c>
      <c r="C17" s="49" t="s">
        <v>55</v>
      </c>
      <c r="D17" s="51" t="s">
        <v>56</v>
      </c>
      <c r="E17" s="76">
        <f>'LEA Apportionment Info'!C14</f>
        <v>0</v>
      </c>
      <c r="F17" s="76">
        <f>ROUND(46%*Table2[[#This Row],[Annualized Amount]],0)-F16</f>
        <v>0</v>
      </c>
      <c r="G17" s="75">
        <f>SUM($F$9:Table2[[#This Row],[Payment Due]])</f>
        <v>0</v>
      </c>
    </row>
    <row r="18" spans="1:7" s="46" customFormat="1" ht="30" x14ac:dyDescent="0.2">
      <c r="A18" s="65" t="s">
        <v>1</v>
      </c>
      <c r="B18" s="47" t="s">
        <v>14</v>
      </c>
      <c r="C18" s="47" t="s">
        <v>54</v>
      </c>
      <c r="D18" s="56" t="s">
        <v>15</v>
      </c>
      <c r="E18" s="74">
        <f>'LEA Apportionment Info'!$C$15</f>
        <v>0</v>
      </c>
      <c r="F18" s="74">
        <f>IF(Table2[[#This Row],[Annualized Amount]]&gt;0,ROUND((Table2[[#This Row],[Annualized Amount]]-$G$17)*(2/6),0),0)</f>
        <v>0</v>
      </c>
      <c r="G18" s="75">
        <f>SUM($F$9:Table2[[#This Row],[Payment Due]])</f>
        <v>0</v>
      </c>
    </row>
    <row r="19" spans="1:7" s="46" customFormat="1" ht="30" x14ac:dyDescent="0.2">
      <c r="A19" s="42" t="s">
        <v>1</v>
      </c>
      <c r="B19" s="47" t="s">
        <v>16</v>
      </c>
      <c r="C19" s="47" t="s">
        <v>54</v>
      </c>
      <c r="D19" s="56" t="s">
        <v>17</v>
      </c>
      <c r="E19" s="74">
        <f>'LEA Apportionment Info'!$C$15</f>
        <v>0</v>
      </c>
      <c r="F19" s="74">
        <f>IF(Table2[[#This Row],[Annualized Amount]]&gt;0,ROUND((Table2[[#This Row],[Annualized Amount]]-$G$17)*(1/6),0),0)</f>
        <v>0</v>
      </c>
      <c r="G19" s="75">
        <f>SUM($F$9:Table2[[#This Row],[Payment Due]])</f>
        <v>0</v>
      </c>
    </row>
    <row r="20" spans="1:7" s="46" customFormat="1" ht="30" x14ac:dyDescent="0.2">
      <c r="A20" s="42" t="s">
        <v>1</v>
      </c>
      <c r="B20" s="47" t="s">
        <v>18</v>
      </c>
      <c r="C20" s="47" t="s">
        <v>54</v>
      </c>
      <c r="D20" s="56" t="s">
        <v>17</v>
      </c>
      <c r="E20" s="74">
        <f>'LEA Apportionment Info'!$C$15</f>
        <v>0</v>
      </c>
      <c r="F20" s="74">
        <f>IF(Table2[[#This Row],[Annualized Amount]]&gt;0,ROUND((Table2[[#This Row],[Annualized Amount]]-$G$17)*(1/6),0),0)</f>
        <v>0</v>
      </c>
      <c r="G20" s="75">
        <f>SUM($F$9:Table2[[#This Row],[Payment Due]])</f>
        <v>0</v>
      </c>
    </row>
    <row r="21" spans="1:7" s="46" customFormat="1" ht="30.75" thickBot="1" x14ac:dyDescent="0.25">
      <c r="A21" s="64" t="s">
        <v>1</v>
      </c>
      <c r="B21" s="49" t="s">
        <v>19</v>
      </c>
      <c r="C21" s="49" t="s">
        <v>54</v>
      </c>
      <c r="D21" s="57" t="s">
        <v>17</v>
      </c>
      <c r="E21" s="74">
        <f>'LEA Apportionment Info'!$C$15</f>
        <v>0</v>
      </c>
      <c r="F21" s="74">
        <f>IF(Table2[[#This Row],[Annualized Amount]]&gt;0,ROUND((Table2[[#This Row],[Annualized Amount]]-$G$17)*(1/6),0),0)</f>
        <v>0</v>
      </c>
      <c r="G21" s="75">
        <f>SUM($F$9:Table2[[#This Row],[Payment Due]])</f>
        <v>0</v>
      </c>
    </row>
    <row r="22" spans="1:7" s="46" customFormat="1" ht="30.75" thickBot="1" x14ac:dyDescent="0.25">
      <c r="A22" s="66" t="s">
        <v>2</v>
      </c>
      <c r="B22" s="58" t="s">
        <v>20</v>
      </c>
      <c r="C22" s="58" t="s">
        <v>48</v>
      </c>
      <c r="D22" s="59" t="s">
        <v>21</v>
      </c>
      <c r="E22" s="74">
        <f>'LEA Apportionment Info'!C16</f>
        <v>0</v>
      </c>
      <c r="F22" s="74">
        <f>IF(Table2[[#This Row],[Annualized Amount]]&gt;0,ROUND((Table2[[#This Row],[Annualized Amount]]-G21),0),0)</f>
        <v>0</v>
      </c>
      <c r="G22" s="75">
        <f>SUM($F$9:Table2[[#This Row],[Payment Due]])</f>
        <v>0</v>
      </c>
    </row>
    <row r="23" spans="1:7" s="46" customFormat="1" ht="31.5" x14ac:dyDescent="0.2">
      <c r="A23" s="60" t="s">
        <v>34</v>
      </c>
      <c r="B23" s="61" t="s">
        <v>3</v>
      </c>
      <c r="C23" s="61" t="s">
        <v>50</v>
      </c>
      <c r="D23" s="62" t="s">
        <v>21</v>
      </c>
      <c r="E23" s="76">
        <f>'LEA Apportionment Info'!C17</f>
        <v>0</v>
      </c>
      <c r="F23" s="76">
        <f>IF(Table2[[#This Row],[Annualized Amount]]&gt;0,Table2[[#This Row],[Annualized Amount]]-G22,0)</f>
        <v>0</v>
      </c>
      <c r="G23" s="77">
        <f>SUM($F$9:Table2[[#This Row],[Payment Due]])</f>
        <v>0</v>
      </c>
    </row>
    <row r="24" spans="1:7" s="46" customFormat="1" ht="31.5" x14ac:dyDescent="0.2">
      <c r="A24" s="60" t="s">
        <v>34</v>
      </c>
      <c r="B24" s="61" t="s">
        <v>29</v>
      </c>
      <c r="C24" s="61" t="s">
        <v>51</v>
      </c>
      <c r="D24" s="62" t="s">
        <v>21</v>
      </c>
      <c r="E24" s="76">
        <f>'LEA Apportionment Info'!C18</f>
        <v>0</v>
      </c>
      <c r="F24" s="76">
        <f>IF(Table2[[#This Row],[Annualized Amount]]&gt;0,Table2[[#This Row],[Annualized Amount]]-G23,0)</f>
        <v>0</v>
      </c>
      <c r="G24" s="77">
        <f>SUM($F$9:Table2[[#This Row],[Payment Due]])</f>
        <v>0</v>
      </c>
    </row>
    <row r="25" spans="1:7" s="46" customFormat="1" ht="31.5" x14ac:dyDescent="0.2">
      <c r="A25" s="60" t="s">
        <v>34</v>
      </c>
      <c r="B25" s="61" t="s">
        <v>30</v>
      </c>
      <c r="C25" s="61" t="s">
        <v>52</v>
      </c>
      <c r="D25" s="62" t="s">
        <v>21</v>
      </c>
      <c r="E25" s="76">
        <f>'LEA Apportionment Info'!C19</f>
        <v>0</v>
      </c>
      <c r="F25" s="76">
        <f>IF(Table2[[#This Row],[Annualized Amount]]&gt;0,Table2[[#This Row],[Annualized Amount]]-G24,0)</f>
        <v>0</v>
      </c>
      <c r="G25" s="77">
        <f>SUM($F$9:Table2[[#This Row],[Payment Due]])</f>
        <v>0</v>
      </c>
    </row>
    <row r="26" spans="1:7" s="46" customFormat="1" ht="31.5" x14ac:dyDescent="0.2">
      <c r="A26" s="60" t="s">
        <v>34</v>
      </c>
      <c r="B26" s="61" t="s">
        <v>31</v>
      </c>
      <c r="C26" s="61" t="s">
        <v>53</v>
      </c>
      <c r="D26" s="62" t="s">
        <v>21</v>
      </c>
      <c r="E26" s="76">
        <f>'LEA Apportionment Info'!C20</f>
        <v>0</v>
      </c>
      <c r="F26" s="76">
        <f>IF(Table2[[#This Row],[Annualized Amount]]&gt;0,Table2[[#This Row],[Annualized Amount]]-G25,0)</f>
        <v>0</v>
      </c>
      <c r="G26" s="77">
        <f>SUM($F$9:Table2[[#This Row],[Payment Due]])</f>
        <v>0</v>
      </c>
    </row>
    <row r="27" spans="1:7" s="46" customFormat="1" ht="33.75" customHeight="1" x14ac:dyDescent="0.2">
      <c r="A27" s="32" t="s">
        <v>78</v>
      </c>
      <c r="B27" s="11"/>
      <c r="C27" s="34"/>
      <c r="D27" s="11"/>
      <c r="E27" s="11"/>
      <c r="F27" s="11"/>
      <c r="G27" s="11"/>
    </row>
  </sheetData>
  <sheetProtection algorithmName="SHA-512" hashValue="WAntLKvsEcGoULx8hrO27TvZ/ByiDuPGAjiR33ixMCQL9oPetJGBHyg104xjpJfVeN5M2x1YVsWPkwCyOz6/hQ==" saltValue="mGBB4kF4T1O2V+RShMVeaA==" spinCount="100000" sheet="1" objects="1" scenarios="1"/>
  <pageMargins left="0.7" right="0.7" top="0.75" bottom="0.75" header="0.3" footer="0.3"/>
  <pageSetup scale="70" fitToHeight="0" orientation="landscape" r:id="rId1"/>
  <ignoredErrors>
    <ignoredError sqref="F22:F26 F9:F17 F18:F21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Apportionment Info</vt:lpstr>
      <vt:lpstr>InlieuPymtCalc</vt:lpstr>
      <vt:lpstr>InlieuPymtCalc!Print_Area</vt:lpstr>
      <vt:lpstr>'LEA Apportionment Info'!Print_Area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In-lieu of Property Taxes Payment Calculator - Principal Apportionment (CA Dept of Education)</dc:title>
  <dc:subject>In-lieu of Property Taxes Payment Calculator for continuing charter schools.</dc:subject>
  <dc:creator>Rico Petrino</dc:creator>
  <cp:lastModifiedBy>Aaron Gustin</cp:lastModifiedBy>
  <cp:lastPrinted>2019-07-09T19:54:54Z</cp:lastPrinted>
  <dcterms:created xsi:type="dcterms:W3CDTF">2019-02-01T17:02:40Z</dcterms:created>
  <dcterms:modified xsi:type="dcterms:W3CDTF">2021-09-29T17:01:29Z</dcterms:modified>
</cp:coreProperties>
</file>