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Mulligan\Documents\"/>
    </mc:Choice>
  </mc:AlternateContent>
  <xr:revisionPtr revIDLastSave="0" documentId="13_ncr:1_{D9662565-664B-4A53-B907-A61304C2AE22}" xr6:coauthVersionLast="36" xr6:coauthVersionMax="36" xr10:uidLastSave="{00000000-0000-0000-0000-000000000000}"/>
  <bookViews>
    <workbookView xWindow="0" yWindow="0" windowWidth="28800" windowHeight="12435" xr2:uid="{00000000-000D-0000-FFFF-FFFF00000000}"/>
  </bookViews>
  <sheets>
    <sheet name="Cover Page" sheetId="1" r:id="rId1"/>
    <sheet name="3-Year CDE FINAL" sheetId="2" r:id="rId2"/>
    <sheet name="Calculation" sheetId="3" state="hidden" r:id="rId3"/>
  </sheets>
  <definedNames>
    <definedName name="_xlnm.Print_Area" localSheetId="0">'Cover Page'!$A$1:$K$13</definedName>
    <definedName name="_xlnm.Print_Titles" localSheetId="1">'3-Year CDE FINAL'!$1:$5</definedName>
    <definedName name="Z_3A6FB766_AD51_4F94_8F7F_C970F1623A35_.wvu.FilterData" localSheetId="1" hidden="1">'3-Year CDE FINAL'!$A$6:$K$112</definedName>
    <definedName name="Z_3A6FB766_AD51_4F94_8F7F_C970F1623A35_.wvu.PrintArea" localSheetId="0" hidden="1">'Cover Page'!$A$1:$K$13</definedName>
    <definedName name="Z_3A6FB766_AD51_4F94_8F7F_C970F1623A35_.wvu.PrintTitles" localSheetId="1" hidden="1">'3-Year CDE FINAL'!$1:$5</definedName>
    <definedName name="Z_765DAB48_4AAA_468B_A91D_D744476760B6_.wvu.FilterData" localSheetId="1" hidden="1">'3-Year CDE FINAL'!$A$6:$K$113</definedName>
    <definedName name="Z_765DAB48_4AAA_468B_A91D_D744476760B6_.wvu.PrintArea" localSheetId="0" hidden="1">'Cover Page'!$A$1:$K$13</definedName>
    <definedName name="Z_765DAB48_4AAA_468B_A91D_D744476760B6_.wvu.PrintTitles" localSheetId="1" hidden="1">'3-Year CDE FINAL'!$1:$5</definedName>
    <definedName name="Z_809A5F5D_6297_45FE_91D2_CD992693B598_.wvu.FilterData" localSheetId="1" hidden="1">'3-Year CDE FINAL'!$A$6:$K$112</definedName>
    <definedName name="Z_809A5F5D_6297_45FE_91D2_CD992693B598_.wvu.PrintArea" localSheetId="0" hidden="1">'Cover Page'!$A$1:$K$13</definedName>
    <definedName name="Z_809A5F5D_6297_45FE_91D2_CD992693B598_.wvu.PrintTitles" localSheetId="1" hidden="1">'3-Year CDE FINAL'!$1:$5</definedName>
    <definedName name="Z_BF3226ED_FDE9_40E7_8865_F96AA570A405_.wvu.FilterData" localSheetId="1" hidden="1">'3-Year CDE FINAL'!$A$6:$K$113</definedName>
  </definedNames>
  <calcPr calcId="191029"/>
  <customWorkbookViews>
    <customWorkbookView name="Stephanie Ling - Personal View" guid="{3A6FB766-AD51-4F94-8F7F-C970F1623A35}" mergeInterval="0" personalView="1" maximized="1" xWindow="-8" yWindow="-8" windowWidth="1936" windowHeight="1056" activeSheetId="2"/>
    <customWorkbookView name="Misty Williams - Personal View" guid="{765DAB48-4AAA-468B-A91D-D744476760B6}" mergeInterval="0" personalView="1" maximized="1" xWindow="-1928" yWindow="-8" windowWidth="1936" windowHeight="1056" activeSheetId="2"/>
    <customWorkbookView name="Samm Mulligan - Personal View" guid="{809A5F5D-6297-45FE-91D2-CD992693B598}"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3" l="1"/>
  <c r="C28" i="3"/>
  <c r="E109" i="2" l="1"/>
  <c r="E113" i="2" l="1"/>
  <c r="G28" i="3"/>
  <c r="G29" i="3" s="1"/>
  <c r="F113" i="2"/>
  <c r="D113" i="2"/>
  <c r="C29" i="3" l="1"/>
  <c r="C30" i="3" s="1"/>
  <c r="C31" i="3" s="1"/>
  <c r="C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Ling</author>
  </authors>
  <commentList>
    <comment ref="E108" authorId="0" shapeId="0" xr:uid="{D9D5AC0A-991C-45BD-BE31-11942625B43D}">
      <text>
        <r>
          <rPr>
            <b/>
            <sz val="9"/>
            <color indexed="81"/>
            <rFont val="Tahoma"/>
            <family val="2"/>
          </rPr>
          <t>Stephanie Ling:</t>
        </r>
        <r>
          <rPr>
            <sz val="9"/>
            <color indexed="81"/>
            <rFont val="Tahoma"/>
            <family val="2"/>
          </rPr>
          <t xml:space="preserve">
This does not tie to authority due to $3,756,522,000 scheduled out to be transferred to DSS</t>
        </r>
      </text>
    </comment>
  </commentList>
</comments>
</file>

<file path=xl/sharedStrings.xml><?xml version="1.0" encoding="utf-8"?>
<sst xmlns="http://schemas.openxmlformats.org/spreadsheetml/2006/main" count="254" uniqueCount="163">
  <si>
    <t>California Department of Education</t>
  </si>
  <si>
    <t>Budget Act Item</t>
  </si>
  <si>
    <t>Title I, Part A - Basic Grant - State Administration</t>
  </si>
  <si>
    <t>84.010</t>
  </si>
  <si>
    <t>6100–001–0890</t>
  </si>
  <si>
    <t>Title I, Part A - Basic Grant - Local Assistance</t>
  </si>
  <si>
    <t>6100–134–0890</t>
  </si>
  <si>
    <t>Title I, Part A - Program Improvement 4% Set Aside - State Administration</t>
  </si>
  <si>
    <t>Title I, Part A - Program Improvement 4% Set Aside - Local Assistance</t>
  </si>
  <si>
    <t>Title I, Part A - School Improvement Grant - State Administration</t>
  </si>
  <si>
    <t>Title I, Part A - School Improvement Grant - Local Assistance</t>
  </si>
  <si>
    <t>Title I, Part C - Migrant Education - State Administration</t>
  </si>
  <si>
    <t>Title I, Part C - Migrant Education - State Level Activity</t>
  </si>
  <si>
    <t xml:space="preserve">Title I, Part C - Migrant Education - State Level Activity </t>
  </si>
  <si>
    <t>6100–125–0890</t>
  </si>
  <si>
    <t>Title I, Part C - Migrant Education - Local Assistance</t>
  </si>
  <si>
    <t>Title I, Part D - Neglected and Delinquent - State Administration</t>
  </si>
  <si>
    <t>Title I, Part D - Neglected and Delinquent - Local Assistance</t>
  </si>
  <si>
    <t>6100–119–0890</t>
  </si>
  <si>
    <t>Title II, Part A - Improving Teacher Quality - State Administration</t>
  </si>
  <si>
    <t>Title II, Part A - Improving Teacher Quality - State Level Activity</t>
  </si>
  <si>
    <t>6100–195–0890</t>
  </si>
  <si>
    <t>Title II, Part A - Improving Teacher Quality - LEA Subgrants</t>
  </si>
  <si>
    <t>Title II, Part A - Improving Teacher Quality - Higher Education Grants - Admin</t>
  </si>
  <si>
    <t>Title II, Part B - Mathematics and Science Partnerships - State Administration</t>
  </si>
  <si>
    <t>Title II, Part B - Mathematics and Science Partnerships - Local Assistance</t>
  </si>
  <si>
    <t>6100–193–0890</t>
  </si>
  <si>
    <t>Title III, English Language Acquisition - State Administration</t>
  </si>
  <si>
    <t>Title III, English Language Acquisition - State Level Activity</t>
  </si>
  <si>
    <t>Title III, English Language Acquisition - Local Assistance</t>
  </si>
  <si>
    <t>Title IV, Part A - Student Support and Academic Enrichment - Local Assistance</t>
  </si>
  <si>
    <t>Title IV, Part B - 21st Century Community Learning Centers - State Administration</t>
  </si>
  <si>
    <t>Title IV, Part B - 21st Century Community Learning Centers - Local Assistance</t>
  </si>
  <si>
    <t>6100–197–0890</t>
  </si>
  <si>
    <t>Title IV, Part B - 21st Century Community Learning Centers - State Level Activity</t>
  </si>
  <si>
    <t>Title V, Part B1 - Charter Schools - State Administration</t>
  </si>
  <si>
    <t>Title V, Part B1 - Charter Schools - 2016-19 Grant State Administration</t>
  </si>
  <si>
    <t>6100-112-0890</t>
  </si>
  <si>
    <t>Title VI, Part A, Subpart 2 - Enhanced Assessment - State Administration</t>
  </si>
  <si>
    <t>Title VI, Part A - State Assessments - Local Assistance</t>
  </si>
  <si>
    <t>6100–113–0890</t>
  </si>
  <si>
    <t>Title VI, Part B2 - Rural and Low-Income School Program - State Administration</t>
  </si>
  <si>
    <t>Title VI, Part B2 - Rural and Low-Income School Program - Local Assistance</t>
  </si>
  <si>
    <t>6100–137–0890</t>
  </si>
  <si>
    <t>Title X , Part B - Homeless Education - State Administration</t>
  </si>
  <si>
    <t>Title X , Part B - Homeless Education - Local Assistance</t>
  </si>
  <si>
    <t>6100–136–0890</t>
  </si>
  <si>
    <t>IDEA - EHA VI, Part B - State Administration</t>
  </si>
  <si>
    <t>IDEA - EHA VI, Part B - State Level Activity</t>
  </si>
  <si>
    <t xml:space="preserve">6100–001–0890 </t>
  </si>
  <si>
    <t>6100–161–0890</t>
  </si>
  <si>
    <t>IDEA - EHA VI, Part B - Local Assistance</t>
  </si>
  <si>
    <t>IDEA - EHA B Preschool - State Administration</t>
  </si>
  <si>
    <t>IDEA - EHA B Preschool - State Level Activity</t>
  </si>
  <si>
    <t>IDEA - EHA B Preschool - Local Assistance</t>
  </si>
  <si>
    <t>IDEA - Program Improvement State Grant - State Administration</t>
  </si>
  <si>
    <t>IDEA - Program Improvement State Grant - Local Assistance</t>
  </si>
  <si>
    <t>Adult Education - State Grant Program - State Administration</t>
  </si>
  <si>
    <t>Adult Education - State Grant Program - State Level Activity</t>
  </si>
  <si>
    <t>6100–156–0890</t>
  </si>
  <si>
    <t>Adult Education - State Grant Program - Local Assistance</t>
  </si>
  <si>
    <t>Vocational Education - Basic Grants to States - State Administration</t>
  </si>
  <si>
    <t>Vocational Education - Basic Grants to States - State Level Activity</t>
  </si>
  <si>
    <t>6100–166–0890</t>
  </si>
  <si>
    <t>Vocational Education - Basic Grants to States - Local Assistance</t>
  </si>
  <si>
    <t>Newborn Hearing/Screening - State Administration</t>
  </si>
  <si>
    <t>Newborn Hearing/Screening - Local Assistance</t>
  </si>
  <si>
    <t>Child Care and Development Block Grant Mandatory/Matching Funds - State Administration</t>
  </si>
  <si>
    <t>Child Care and Development Block Grant Mandatory/Matching Funds - Local Assistance</t>
  </si>
  <si>
    <t>6100–194–0890</t>
  </si>
  <si>
    <t>Child Nutrition - State Administrative Expense</t>
  </si>
  <si>
    <t>Child Nutrition - State Administrative Expense Reallocation</t>
  </si>
  <si>
    <t>Child Care 1.5% Audit - State Administration</t>
  </si>
  <si>
    <t>Summer Food Service Health Inspections - State Administration</t>
  </si>
  <si>
    <t>NSLP Equipment Grant - Local Assistance</t>
  </si>
  <si>
    <t>6100–201–0890</t>
  </si>
  <si>
    <t>Fresh Fruit and Vegetables - Local Assistance</t>
  </si>
  <si>
    <t>Summer Food Service Program - State Administration</t>
  </si>
  <si>
    <t>Summer Food Service Program - Local Assistance</t>
  </si>
  <si>
    <t>NSLP Equipment Grant - State Administration</t>
  </si>
  <si>
    <t>National School Lunch Program - Local Assistance</t>
  </si>
  <si>
    <t>10.553, 10.555, 10.556</t>
  </si>
  <si>
    <t>Comprehensive School Health/AIDS Education - State Administration</t>
  </si>
  <si>
    <t>Head Start Collaboration Project - State Administration</t>
  </si>
  <si>
    <t>Early Head Start - State Administration</t>
  </si>
  <si>
    <t>Early Head Start - State Level Activity</t>
  </si>
  <si>
    <t>6100–294–0890</t>
  </si>
  <si>
    <t>Early Head Start - Local Assistance</t>
  </si>
  <si>
    <t>Now Is The Time-Advancing Wellness and Resilience in Education - State Administration</t>
  </si>
  <si>
    <t>Now Is The Time-Advancing Wellness and Resilience in Education - State Level Activity</t>
  </si>
  <si>
    <t>6100–104–0890</t>
  </si>
  <si>
    <t>Now Is The Time-Advancing Wellness and Resilience in Education - Local Assistance</t>
  </si>
  <si>
    <t>Total</t>
  </si>
  <si>
    <t>Federal Grant</t>
  </si>
  <si>
    <t>Discretionary Funds - Local Assistance</t>
  </si>
  <si>
    <t>Title IV, Part A - Student Support and Academic Enrichment - Admin</t>
  </si>
  <si>
    <t>Title IV, Part A - Student Support and Academic Enrichment - S/O SLA</t>
  </si>
  <si>
    <t>Title IV, Part A - Student Support and Academic Enrichment - L/A SLA</t>
  </si>
  <si>
    <t>Child Nutrition CC-CCFP-LA</t>
  </si>
  <si>
    <t>Child Nutrition CCFP-LA</t>
  </si>
  <si>
    <t>CCFP Start-Up Cost L/A</t>
  </si>
  <si>
    <t>Child Nutrition SL 11-LA</t>
  </si>
  <si>
    <t>Child nutrition Fresh Fruit and Veg SA</t>
  </si>
  <si>
    <t>Title I, Part C - Migrant Education - State Administration MSIX</t>
  </si>
  <si>
    <t>ESSA Preschool Development Grant Birth Through Five L/A</t>
  </si>
  <si>
    <t>ESSA Preschool Development Grant Birth Through Five S/O</t>
  </si>
  <si>
    <t>Child Nutrition School Breakfast-LA</t>
  </si>
  <si>
    <t>Child Nutrition Special Milk-LA</t>
  </si>
  <si>
    <t>Child and Adult Care Food Program Training Summer Food Service Start-up</t>
  </si>
  <si>
    <t>Child Nutrition CCFP Sponsor Admin L/A</t>
  </si>
  <si>
    <t>Immediate Aid to Restart School Operations S/O</t>
  </si>
  <si>
    <t>2020-21 Expenditures</t>
  </si>
  <si>
    <t>2021-22 Estimated Expenditures</t>
  </si>
  <si>
    <t>DOJ STOP School Violence</t>
  </si>
  <si>
    <t>California's Literacy Initiative S/O</t>
  </si>
  <si>
    <t>California's Literacy Initiative L/A</t>
  </si>
  <si>
    <t>6100–117–0890</t>
  </si>
  <si>
    <t>Elementary and Secondary School Emergency Relief Fund ESSER S/O</t>
  </si>
  <si>
    <t>6100–062–0890</t>
  </si>
  <si>
    <t>Elementary and Secondary School Emergency Relief Fund ESSER L/A</t>
  </si>
  <si>
    <t>6100–163–0890</t>
  </si>
  <si>
    <t>Title V, Part B1 - Charter Schools - 2020-23 Grant State Administration</t>
  </si>
  <si>
    <t>Title V, Part B1 - Charter Schools - 2020-23 Grant Subgrants</t>
  </si>
  <si>
    <t>SB-</t>
  </si>
  <si>
    <t>American Rescue Plan- Elementary and Secondary School Emergency Relief Fund ARP-ESSER III S/O</t>
  </si>
  <si>
    <t>6100-067-0890</t>
  </si>
  <si>
    <t>American Rescue Plan- Elementary and Secondary School Emergency Relief Fund ARP-ESSER III L/A</t>
  </si>
  <si>
    <t>6100-163-0890</t>
  </si>
  <si>
    <t>SB-170</t>
  </si>
  <si>
    <t>SB-129</t>
  </si>
  <si>
    <t>AB-128</t>
  </si>
  <si>
    <t>SB-85</t>
  </si>
  <si>
    <t>SB-115</t>
  </si>
  <si>
    <t>6100-149-0890</t>
  </si>
  <si>
    <t>6100-159-0890</t>
  </si>
  <si>
    <t>American Rescue Plan- Individuals with Disabilities Act- Grants to States L/A</t>
  </si>
  <si>
    <t>American Rescue Plan- Individuals with Disabilities Act- Preschool L/A</t>
  </si>
  <si>
    <t>American Rescue Plan- Emergency Assistance for Non-Public Schools- EANS II LA</t>
  </si>
  <si>
    <t>6100-178-0890</t>
  </si>
  <si>
    <t>American Rescue Plan- Homeless Children and Youth LA</t>
  </si>
  <si>
    <t>6100-135-0890</t>
  </si>
  <si>
    <t>* highlighted ref. are tied to Emergency Grant funding</t>
  </si>
  <si>
    <t>*this portion of the ref is tied to the grant, there was a schedule just for DSS transfer of funds</t>
  </si>
  <si>
    <t>ESSER II Auth. BR 20</t>
  </si>
  <si>
    <t>Report to the Governor, the Legislature, and the Legislative Analyst's Office:
Annual Three-Year Federal Fund Expenditure Report</t>
  </si>
  <si>
    <t>Description</t>
  </si>
  <si>
    <t>Report identifying expenditure information for each of the California Department of Education's federally funded programs. This information includes (1) actual prior year expenditures as of June 30, (2) revised estimate of current year expenditures, and (3) the budget year appropriation.</t>
  </si>
  <si>
    <t>Authority</t>
  </si>
  <si>
    <t>Section 12143 (a) of the California Education Code</t>
  </si>
  <si>
    <t>Recipient</t>
  </si>
  <si>
    <t>The Governor, the Legislature, and the Legislative Analyst's Office</t>
  </si>
  <si>
    <t>Due Date</t>
  </si>
  <si>
    <t>Executive Summary</t>
  </si>
  <si>
    <t xml:space="preserve">The Executive Summary for this Report can be viewed at: </t>
  </si>
  <si>
    <t>http://www.cde.ca.gov/fg/fr/at/index.asp</t>
  </si>
  <si>
    <t>Report Note</t>
  </si>
  <si>
    <t>This report is contained in an Excel workbook. Information is presented within tabs.  
The tab names and order of the tabs serve as a table of contents for this report.</t>
  </si>
  <si>
    <t>California Education Code Section 12143(a)</t>
  </si>
  <si>
    <t>Fiscal Year 2021-22</t>
  </si>
  <si>
    <r>
      <rPr>
        <b/>
        <sz val="12"/>
        <color theme="1"/>
        <rFont val="Arial"/>
        <family val="2"/>
      </rPr>
      <t>Prepared by:</t>
    </r>
    <r>
      <rPr>
        <sz val="12"/>
        <color theme="1"/>
        <rFont val="Arial"/>
        <family val="2"/>
      </rPr>
      <t xml:space="preserve">
Fiscal and Administrative Services Division
Systems Support Branch
July 2022</t>
    </r>
  </si>
  <si>
    <t>Federal Catalog Number</t>
  </si>
  <si>
    <t>2022-23 Appropriation Per Governor's Budget</t>
  </si>
  <si>
    <t>Annual Three-Year Federal Fund Expenditure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</si>
</sst>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1" formatCode="_(* #,##0_);_(* \(#,##0\);_(* &quot;-&quot;_);_(@_)"/>
    <numFmt numFmtId="43" formatCode="_(* #,##0.00_);_(* \(#,##0.00\);_(* &quot;-&quot;??_);_(@_)"/>
    <numFmt numFmtId="164" formatCode="[$-409]mmmm\ d\,\ yyyy;@"/>
    <numFmt numFmtId="165" formatCode="_(* #,##0_);_(* \(#,##0\);_(* &quot;-&quot;??_);_(@_)"/>
  </numFmts>
  <fonts count="22"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1"/>
      <name val="Arial"/>
      <family val="2"/>
    </font>
    <font>
      <sz val="10"/>
      <color rgb="FF9C0006"/>
      <name val="Arial"/>
      <family val="2"/>
    </font>
    <font>
      <sz val="11"/>
      <color rgb="FF000000"/>
      <name val="Calibri"/>
      <family val="2"/>
      <scheme val="minor"/>
    </font>
    <font>
      <b/>
      <sz val="10"/>
      <name val="Arial"/>
      <family val="2"/>
    </font>
    <font>
      <sz val="10"/>
      <color rgb="FFFF0000"/>
      <name val="Arial"/>
      <family val="2"/>
    </font>
    <font>
      <b/>
      <sz val="15"/>
      <color theme="3"/>
      <name val="Calibri"/>
      <family val="2"/>
      <scheme val="minor"/>
    </font>
    <font>
      <sz val="12"/>
      <name val="Arial"/>
      <family val="2"/>
    </font>
    <font>
      <u/>
      <sz val="10"/>
      <color theme="10"/>
      <name val="Arial"/>
      <family val="2"/>
    </font>
    <font>
      <u/>
      <sz val="12"/>
      <color theme="10"/>
      <name val="Arial"/>
      <family val="2"/>
    </font>
    <font>
      <b/>
      <sz val="12"/>
      <name val="Arial"/>
      <family val="2"/>
    </font>
    <font>
      <b/>
      <sz val="14"/>
      <name val="Arial"/>
      <family val="2"/>
    </font>
    <font>
      <u/>
      <sz val="11"/>
      <color theme="10"/>
      <name val="Calibri"/>
      <family val="2"/>
      <scheme val="minor"/>
    </font>
    <font>
      <sz val="12"/>
      <color theme="1"/>
      <name val="Arial"/>
      <family val="2"/>
    </font>
    <font>
      <sz val="9"/>
      <color indexed="81"/>
      <name val="Tahoma"/>
      <family val="2"/>
    </font>
    <font>
      <b/>
      <sz val="9"/>
      <color indexed="81"/>
      <name val="Tahoma"/>
      <family val="2"/>
    </font>
    <font>
      <b/>
      <sz val="13"/>
      <color theme="3"/>
      <name val="Calibri"/>
      <family val="2"/>
      <scheme val="minor"/>
    </font>
    <font>
      <b/>
      <sz val="16"/>
      <name val="Arial"/>
      <family val="2"/>
    </font>
    <font>
      <b/>
      <sz val="14"/>
      <color theme="1"/>
      <name val="Arial"/>
      <family val="2"/>
    </font>
  </fonts>
  <fills count="6">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s>
  <cellStyleXfs count="11">
    <xf numFmtId="0" fontId="0" fillId="0" borderId="0"/>
    <xf numFmtId="0" fontId="2" fillId="0" borderId="0"/>
    <xf numFmtId="0" fontId="5" fillId="2" borderId="0" applyNumberFormat="0" applyBorder="0" applyAlignment="0" applyProtection="0"/>
    <xf numFmtId="43" fontId="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0" fontId="9" fillId="0" borderId="2" applyNumberFormat="0" applyFill="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cellStyleXfs>
  <cellXfs count="89">
    <xf numFmtId="0" fontId="0" fillId="0" borderId="0" xfId="0"/>
    <xf numFmtId="0" fontId="2" fillId="0" borderId="0" xfId="1"/>
    <xf numFmtId="0" fontId="2" fillId="0" borderId="0" xfId="1" applyFont="1" applyBorder="1" applyAlignment="1">
      <alignment vertical="top"/>
    </xf>
    <xf numFmtId="0" fontId="2" fillId="0" borderId="0" xfId="1" applyBorder="1" applyAlignment="1"/>
    <xf numFmtId="0" fontId="2" fillId="0" borderId="0" xfId="1" applyFill="1"/>
    <xf numFmtId="38" fontId="2" fillId="0" borderId="0" xfId="1" applyNumberFormat="1" applyFill="1"/>
    <xf numFmtId="37" fontId="2" fillId="0" borderId="0" xfId="1" applyNumberFormat="1" applyFill="1"/>
    <xf numFmtId="37" fontId="4" fillId="0" borderId="0" xfId="1" applyNumberFormat="1" applyFont="1" applyFill="1" applyBorder="1" applyAlignment="1"/>
    <xf numFmtId="6" fontId="2" fillId="0" borderId="0" xfId="1" applyNumberFormat="1" applyFill="1"/>
    <xf numFmtId="0" fontId="2" fillId="0" borderId="0" xfId="1" applyAlignment="1">
      <alignment horizontal="center"/>
    </xf>
    <xf numFmtId="0" fontId="2" fillId="0" borderId="0" xfId="1" applyFont="1" applyAlignment="1">
      <alignment horizontal="right"/>
    </xf>
    <xf numFmtId="37" fontId="2" fillId="0" borderId="0" xfId="1" applyNumberFormat="1" applyAlignment="1">
      <alignment horizontal="right"/>
    </xf>
    <xf numFmtId="0" fontId="7" fillId="0" borderId="0" xfId="1" applyFont="1" applyFill="1" applyBorder="1"/>
    <xf numFmtId="0" fontId="2" fillId="0" borderId="0" xfId="1" applyFill="1" applyBorder="1"/>
    <xf numFmtId="0" fontId="2" fillId="0" borderId="0" xfId="1" applyAlignment="1">
      <alignment horizontal="right"/>
    </xf>
    <xf numFmtId="41" fontId="2" fillId="0" borderId="0" xfId="5" applyNumberFormat="1" applyFont="1" applyFill="1" applyBorder="1"/>
    <xf numFmtId="37" fontId="8" fillId="0" borderId="0" xfId="1" applyNumberFormat="1" applyFont="1" applyFill="1" applyBorder="1"/>
    <xf numFmtId="41" fontId="2" fillId="0" borderId="0" xfId="1" applyNumberFormat="1" applyFill="1" applyBorder="1"/>
    <xf numFmtId="165" fontId="7" fillId="0" borderId="0" xfId="1" applyNumberFormat="1" applyFont="1" applyFill="1" applyBorder="1"/>
    <xf numFmtId="37" fontId="2" fillId="0" borderId="0" xfId="1" applyNumberFormat="1" applyFill="1" applyBorder="1"/>
    <xf numFmtId="0" fontId="10" fillId="0" borderId="0" xfId="1" applyFont="1" applyBorder="1" applyAlignment="1"/>
    <xf numFmtId="0" fontId="2" fillId="0" borderId="0" xfId="1" applyBorder="1" applyAlignment="1">
      <alignment horizontal="center"/>
    </xf>
    <xf numFmtId="0" fontId="10" fillId="0" borderId="0" xfId="1" applyFont="1" applyBorder="1" applyAlignment="1">
      <alignment horizontal="center"/>
    </xf>
    <xf numFmtId="164" fontId="10" fillId="0" borderId="0" xfId="1" applyNumberFormat="1" applyFont="1" applyBorder="1" applyAlignment="1">
      <alignment horizontal="left"/>
    </xf>
    <xf numFmtId="0" fontId="10" fillId="0" borderId="0" xfId="1" applyFont="1" applyBorder="1" applyAlignment="1">
      <alignment vertical="top"/>
    </xf>
    <xf numFmtId="0" fontId="10" fillId="0" borderId="0" xfId="1" applyFont="1" applyBorder="1" applyAlignment="1">
      <alignment horizontal="left" vertical="top"/>
    </xf>
    <xf numFmtId="0" fontId="2" fillId="0" borderId="0" xfId="1" applyBorder="1" applyAlignment="1">
      <alignment vertical="top"/>
    </xf>
    <xf numFmtId="0" fontId="2" fillId="0" borderId="0" xfId="1" applyBorder="1" applyAlignment="1">
      <alignment horizontal="centerContinuous" vertical="top" wrapText="1"/>
    </xf>
    <xf numFmtId="0" fontId="10" fillId="0" borderId="0" xfId="1" applyFont="1" applyBorder="1" applyAlignment="1">
      <alignment horizontal="centerContinuous" vertical="top" wrapText="1"/>
    </xf>
    <xf numFmtId="0" fontId="10" fillId="0" borderId="0" xfId="1" applyFont="1" applyBorder="1"/>
    <xf numFmtId="0" fontId="14" fillId="0" borderId="0" xfId="1" applyFont="1" applyBorder="1" applyAlignment="1">
      <alignment horizontal="centerContinuous"/>
    </xf>
    <xf numFmtId="165" fontId="10" fillId="0" borderId="1" xfId="3" applyNumberFormat="1" applyFont="1" applyFill="1" applyBorder="1" applyAlignment="1"/>
    <xf numFmtId="0" fontId="10" fillId="0" borderId="1" xfId="1" applyFont="1" applyFill="1" applyBorder="1" applyAlignment="1">
      <alignment horizontal="center"/>
    </xf>
    <xf numFmtId="0" fontId="10" fillId="0" borderId="1" xfId="1" applyFont="1" applyFill="1" applyBorder="1"/>
    <xf numFmtId="0" fontId="12" fillId="0" borderId="0" xfId="9" applyFont="1" applyBorder="1" applyAlignment="1"/>
    <xf numFmtId="0" fontId="7" fillId="0" borderId="0" xfId="1" applyFont="1"/>
    <xf numFmtId="0" fontId="10" fillId="0" borderId="0" xfId="1" applyFont="1" applyFill="1"/>
    <xf numFmtId="165" fontId="2" fillId="0" borderId="0" xfId="1" applyNumberFormat="1" applyAlignment="1">
      <alignment horizontal="right"/>
    </xf>
    <xf numFmtId="165" fontId="2" fillId="0" borderId="0" xfId="1" applyNumberFormat="1"/>
    <xf numFmtId="0" fontId="2" fillId="0" borderId="0" xfId="1" applyFill="1" applyAlignment="1">
      <alignment horizontal="right"/>
    </xf>
    <xf numFmtId="165" fontId="2" fillId="0" borderId="0" xfId="1" applyNumberFormat="1" applyFill="1" applyAlignment="1">
      <alignment horizontal="right"/>
    </xf>
    <xf numFmtId="165" fontId="0" fillId="0" borderId="0" xfId="0" applyNumberFormat="1"/>
    <xf numFmtId="3" fontId="0" fillId="0" borderId="0" xfId="0" applyNumberFormat="1"/>
    <xf numFmtId="165" fontId="2" fillId="5" borderId="0" xfId="1" applyNumberFormat="1" applyFill="1" applyAlignment="1">
      <alignment horizontal="right"/>
    </xf>
    <xf numFmtId="165" fontId="2" fillId="0" borderId="0" xfId="1" applyNumberFormat="1" applyFill="1" applyAlignment="1">
      <alignment horizontal="left"/>
    </xf>
    <xf numFmtId="165" fontId="0" fillId="5" borderId="0" xfId="0" applyNumberFormat="1" applyFill="1"/>
    <xf numFmtId="0" fontId="13" fillId="0" borderId="0" xfId="1" applyFont="1" applyBorder="1" applyAlignment="1">
      <alignment horizontal="left"/>
    </xf>
    <xf numFmtId="0" fontId="10" fillId="0" borderId="0" xfId="1" applyFont="1" applyBorder="1" applyAlignment="1">
      <alignment horizontal="left"/>
    </xf>
    <xf numFmtId="0" fontId="2" fillId="0" borderId="0" xfId="1" applyAlignment="1">
      <alignment horizontal="left"/>
    </xf>
    <xf numFmtId="49" fontId="13" fillId="0" borderId="0" xfId="1" applyNumberFormat="1" applyFont="1" applyBorder="1" applyAlignment="1">
      <alignment horizontal="left"/>
    </xf>
    <xf numFmtId="0" fontId="2" fillId="0" borderId="0" xfId="1" applyFont="1" applyBorder="1" applyAlignment="1">
      <alignment horizontal="left" vertical="top" wrapText="1"/>
    </xf>
    <xf numFmtId="0" fontId="2" fillId="0" borderId="0" xfId="1" applyAlignment="1">
      <alignment horizontal="left" vertical="center"/>
    </xf>
    <xf numFmtId="0" fontId="14" fillId="0" borderId="0" xfId="1" applyFont="1" applyBorder="1" applyAlignment="1">
      <alignment horizontal="centerContinuous" vertical="center"/>
    </xf>
    <xf numFmtId="0" fontId="13" fillId="0" borderId="0" xfId="1" applyFont="1" applyAlignment="1"/>
    <xf numFmtId="0" fontId="3" fillId="0" borderId="0" xfId="7" applyFont="1" applyBorder="1" applyAlignment="1"/>
    <xf numFmtId="0" fontId="10" fillId="0" borderId="0" xfId="1" applyFont="1" applyAlignment="1"/>
    <xf numFmtId="0" fontId="10" fillId="0" borderId="1" xfId="2" quotePrefix="1" applyFont="1" applyFill="1" applyBorder="1" applyAlignment="1">
      <alignment horizontal="center"/>
    </xf>
    <xf numFmtId="0" fontId="10" fillId="0" borderId="1" xfId="2" applyFont="1" applyFill="1" applyBorder="1" applyAlignment="1">
      <alignment horizontal="center"/>
    </xf>
    <xf numFmtId="0" fontId="10" fillId="0" borderId="1" xfId="1" quotePrefix="1" applyFont="1" applyFill="1" applyBorder="1" applyAlignment="1">
      <alignment horizontal="center"/>
    </xf>
    <xf numFmtId="165" fontId="10" fillId="0" borderId="1" xfId="3" applyNumberFormat="1" applyFont="1" applyFill="1" applyBorder="1"/>
    <xf numFmtId="0" fontId="10" fillId="0" borderId="1" xfId="1" applyFont="1" applyFill="1" applyBorder="1" applyAlignment="1">
      <alignment horizontal="center" wrapText="1"/>
    </xf>
    <xf numFmtId="0" fontId="2" fillId="0" borderId="0" xfId="1" applyBorder="1" applyAlignment="1">
      <alignment horizontal="right"/>
    </xf>
    <xf numFmtId="3" fontId="2" fillId="0" borderId="0" xfId="1" applyNumberFormat="1" applyBorder="1" applyAlignment="1">
      <alignment horizontal="right"/>
    </xf>
    <xf numFmtId="0" fontId="2" fillId="0" borderId="0" xfId="1" applyFont="1" applyBorder="1" applyAlignment="1">
      <alignment horizontal="right"/>
    </xf>
    <xf numFmtId="37" fontId="2" fillId="0" borderId="0" xfId="1" applyNumberFormat="1" applyBorder="1" applyAlignment="1">
      <alignment horizontal="right"/>
    </xf>
    <xf numFmtId="0" fontId="2" fillId="0" borderId="0" xfId="1" applyBorder="1"/>
    <xf numFmtId="0" fontId="2" fillId="0" borderId="0" xfId="1" applyFill="1" applyBorder="1" applyAlignment="1">
      <alignment horizontal="center"/>
    </xf>
    <xf numFmtId="49" fontId="21" fillId="0" borderId="4" xfId="10" applyNumberFormat="1" applyFont="1" applyFill="1" applyBorder="1" applyAlignment="1">
      <alignment wrapText="1"/>
    </xf>
    <xf numFmtId="49" fontId="10" fillId="0" borderId="0" xfId="1" applyNumberFormat="1" applyFont="1" applyFill="1" applyBorder="1" applyAlignment="1">
      <alignment vertical="top" wrapText="1"/>
    </xf>
    <xf numFmtId="0" fontId="10" fillId="0" borderId="0" xfId="1" applyFont="1" applyBorder="1" applyAlignment="1">
      <alignment vertical="top" wrapText="1"/>
    </xf>
    <xf numFmtId="164" fontId="10" fillId="0" borderId="0" xfId="1" applyNumberFormat="1" applyFont="1" applyBorder="1" applyAlignment="1">
      <alignment horizontal="left" vertical="top" wrapText="1"/>
    </xf>
    <xf numFmtId="0" fontId="10" fillId="0" borderId="0" xfId="1" applyFont="1" applyFill="1" applyBorder="1" applyAlignment="1">
      <alignment vertical="top" wrapText="1"/>
    </xf>
    <xf numFmtId="0" fontId="20" fillId="0" borderId="0" xfId="7" applyFont="1" applyBorder="1" applyAlignment="1">
      <alignment horizontal="left" vertical="center" wrapText="1"/>
    </xf>
    <xf numFmtId="0" fontId="10" fillId="0" borderId="0" xfId="1" applyFont="1"/>
    <xf numFmtId="0" fontId="10" fillId="0" borderId="0" xfId="1" applyFont="1" applyAlignment="1">
      <alignment vertical="top"/>
    </xf>
    <xf numFmtId="0" fontId="13" fillId="0" borderId="1" xfId="1" applyFont="1" applyFill="1" applyBorder="1" applyAlignment="1">
      <alignment horizontal="center"/>
    </xf>
    <xf numFmtId="0" fontId="13" fillId="0" borderId="1" xfId="1" applyFont="1" applyBorder="1" applyAlignment="1">
      <alignment horizontal="center" wrapText="1"/>
    </xf>
    <xf numFmtId="41" fontId="13" fillId="0" borderId="1" xfId="1" applyNumberFormat="1" applyFont="1" applyBorder="1" applyAlignment="1">
      <alignment horizontal="center" wrapText="1"/>
    </xf>
    <xf numFmtId="3" fontId="13" fillId="3" borderId="1" xfId="1" applyNumberFormat="1" applyFont="1" applyFill="1" applyBorder="1" applyAlignment="1">
      <alignment horizontal="center" wrapText="1"/>
    </xf>
    <xf numFmtId="0" fontId="13" fillId="4" borderId="1" xfId="1" applyFont="1" applyFill="1" applyBorder="1" applyAlignment="1">
      <alignment horizontal="center" wrapText="1"/>
    </xf>
    <xf numFmtId="0" fontId="10" fillId="0" borderId="1" xfId="2" applyFont="1" applyFill="1" applyBorder="1"/>
    <xf numFmtId="0" fontId="10" fillId="0" borderId="1" xfId="1" applyFont="1" applyFill="1" applyBorder="1" applyAlignment="1">
      <alignment horizontal="center" vertical="center"/>
    </xf>
    <xf numFmtId="165" fontId="10" fillId="0" borderId="1" xfId="3" applyNumberFormat="1" applyFont="1" applyFill="1" applyBorder="1" applyAlignment="1">
      <alignment horizontal="right"/>
    </xf>
    <xf numFmtId="0" fontId="10" fillId="0" borderId="1" xfId="2" applyFont="1" applyFill="1" applyBorder="1" applyAlignment="1">
      <alignment horizontal="center" wrapText="1"/>
    </xf>
    <xf numFmtId="0" fontId="16" fillId="0" borderId="1" xfId="0" applyFont="1" applyFill="1" applyBorder="1"/>
    <xf numFmtId="165" fontId="16" fillId="0" borderId="1" xfId="0" applyNumberFormat="1" applyFont="1" applyFill="1" applyBorder="1"/>
    <xf numFmtId="0" fontId="12" fillId="0" borderId="0" xfId="9" applyFont="1" applyBorder="1" applyAlignment="1">
      <alignment vertical="top" wrapText="1"/>
    </xf>
    <xf numFmtId="0" fontId="3" fillId="0" borderId="0" xfId="0" applyFont="1" applyAlignment="1">
      <alignment horizontal="left" vertical="center"/>
    </xf>
    <xf numFmtId="0" fontId="16" fillId="0" borderId="0" xfId="0" applyFont="1" applyAlignment="1">
      <alignment wrapText="1"/>
    </xf>
  </cellXfs>
  <cellStyles count="11">
    <cellStyle name="Bad 2" xfId="2" xr:uid="{00000000-0005-0000-0000-000000000000}"/>
    <cellStyle name="Comma 2" xfId="3" xr:uid="{00000000-0005-0000-0000-000001000000}"/>
    <cellStyle name="Comma 2 2" xfId="5" xr:uid="{00000000-0005-0000-0000-000002000000}"/>
    <cellStyle name="Heading 1" xfId="7" builtinId="16"/>
    <cellStyle name="Heading 2" xfId="10" builtinId="17"/>
    <cellStyle name="Hyperlink" xfId="9" builtinId="8"/>
    <cellStyle name="Hyperlink 2" xfId="8" xr:uid="{00000000-0005-0000-0000-000005000000}"/>
    <cellStyle name="Normal" xfId="0" builtinId="0"/>
    <cellStyle name="Normal 2" xfId="1" xr:uid="{00000000-0005-0000-0000-000007000000}"/>
    <cellStyle name="Normal 8 2" xfId="6" xr:uid="{00000000-0005-0000-0000-000008000000}"/>
    <cellStyle name="Percent 2" xfId="4" xr:uid="{00000000-0005-0000-0000-000009000000}"/>
  </cellStyles>
  <dxfs count="9">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indexed="64"/>
        </top>
        <bottom style="medium">
          <color indexed="64"/>
        </bottom>
      </border>
    </dxf>
    <dxf>
      <fill>
        <patternFill patternType="none">
          <fgColor indexed="64"/>
          <bgColor auto="1"/>
        </patternFill>
      </fill>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829021-8D3A-45F9-BEF6-D4369AC93622}" name="Table1" displayName="Table1" ref="A5:F113" totalsRowShown="0" dataDxfId="7" headerRowBorderDxfId="8" tableBorderDxfId="6">
  <autoFilter ref="A5:F113" xr:uid="{99F71694-C08C-415C-9B74-C40AD361875C}"/>
  <tableColumns count="6">
    <tableColumn id="1" xr3:uid="{C74D779E-196A-479E-9594-D001E2D2B61D}" name="Federal Grant" dataDxfId="5"/>
    <tableColumn id="2" xr3:uid="{9CE5D68F-5840-4BFB-A325-D6CE3B0AF663}" name="Federal Catalog Number" dataDxfId="4"/>
    <tableColumn id="3" xr3:uid="{10768DDB-7DDD-4F17-A416-041A7FF18133}" name="Budget Act Item" dataDxfId="3"/>
    <tableColumn id="4" xr3:uid="{D0DC45CE-F068-4971-B1AC-8E909FE88791}" name="2020-21 Expenditures" dataDxfId="2"/>
    <tableColumn id="5" xr3:uid="{D09DB23B-8332-4AC4-BFAD-0BF2A99FBC1F}" name="2021-22 Estimated Expenditures" dataDxfId="1"/>
    <tableColumn id="6" xr3:uid="{58FF9B78-6D77-4F5D-9360-0F498CC7979F}" name="2022-23 Appropriation Per Governor's Budget" dataDxfId="0"/>
  </tableColumns>
  <tableStyleInfo name="TableStyleLight1" showFirstColumn="0" showLastColumn="0" showRowStripes="1" showColumnStripes="0"/>
  <extLst>
    <ext xmlns:x14="http://schemas.microsoft.com/office/spreadsheetml/2009/9/main" uri="{504A1905-F514-4f6f-8877-14C23A59335A}">
      <x14:table altTextSummary="Data of federal grant recipients for the three years reported.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cde.ca.gov/fg/fr/at/index.as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zoomScaleNormal="100" workbookViewId="0"/>
  </sheetViews>
  <sheetFormatPr defaultColWidth="9.140625" defaultRowHeight="12.75" x14ac:dyDescent="0.2"/>
  <cols>
    <col min="1" max="1" width="141.7109375" style="1" customWidth="1"/>
    <col min="2" max="2" width="19.42578125" style="1" customWidth="1"/>
    <col min="3" max="8" width="9.140625" style="1"/>
    <col min="9" max="10" width="4.5703125" style="1" customWidth="1"/>
    <col min="11" max="11" width="5" style="1" customWidth="1"/>
    <col min="12" max="16384" width="9.140625" style="1"/>
  </cols>
  <sheetData>
    <row r="1" spans="1:11" s="48" customFormat="1" ht="39.75" customHeight="1" x14ac:dyDescent="0.25">
      <c r="A1" s="72" t="s">
        <v>144</v>
      </c>
      <c r="B1" s="30"/>
      <c r="C1" s="30"/>
      <c r="D1" s="30"/>
      <c r="E1" s="30"/>
      <c r="F1" s="30"/>
      <c r="G1" s="30"/>
      <c r="H1" s="30"/>
      <c r="I1" s="30"/>
      <c r="J1" s="30"/>
      <c r="K1" s="30"/>
    </row>
    <row r="2" spans="1:11" s="51" customFormat="1" ht="18" customHeight="1" x14ac:dyDescent="0.25">
      <c r="A2" s="87" t="s">
        <v>0</v>
      </c>
      <c r="B2" s="52"/>
      <c r="C2" s="52"/>
      <c r="D2" s="52"/>
      <c r="E2" s="52"/>
      <c r="F2" s="52"/>
      <c r="G2" s="52"/>
      <c r="H2" s="52"/>
      <c r="I2" s="52"/>
      <c r="J2" s="52"/>
      <c r="K2" s="52"/>
    </row>
    <row r="3" spans="1:11" s="48" customFormat="1" ht="61.5" customHeight="1" x14ac:dyDescent="0.25">
      <c r="A3" s="88" t="s">
        <v>159</v>
      </c>
      <c r="B3" s="46"/>
      <c r="C3" s="46"/>
      <c r="D3" s="46"/>
      <c r="E3" s="46"/>
      <c r="F3" s="46"/>
      <c r="G3" s="46"/>
      <c r="H3" s="46"/>
      <c r="I3" s="46"/>
      <c r="J3" s="46"/>
      <c r="K3" s="46"/>
    </row>
    <row r="4" spans="1:11" s="48" customFormat="1" ht="50.25" customHeight="1" x14ac:dyDescent="0.25">
      <c r="A4" s="67" t="s">
        <v>145</v>
      </c>
      <c r="B4" s="49"/>
      <c r="C4" s="49"/>
      <c r="D4" s="49"/>
      <c r="E4" s="49"/>
      <c r="F4" s="49"/>
      <c r="G4" s="49"/>
      <c r="H4" s="49"/>
      <c r="I4" s="49"/>
      <c r="J4" s="49"/>
      <c r="K4" s="49"/>
    </row>
    <row r="5" spans="1:11" s="48" customFormat="1" ht="45.75" customHeight="1" x14ac:dyDescent="0.2">
      <c r="A5" s="68" t="s">
        <v>146</v>
      </c>
      <c r="B5" s="28"/>
      <c r="C5" s="28"/>
      <c r="D5" s="28"/>
      <c r="E5" s="28"/>
      <c r="F5" s="28"/>
      <c r="G5" s="28"/>
      <c r="H5" s="28"/>
      <c r="I5" s="28"/>
      <c r="J5" s="28"/>
      <c r="K5" s="50"/>
    </row>
    <row r="6" spans="1:11" ht="40.5" customHeight="1" x14ac:dyDescent="0.25">
      <c r="A6" s="67" t="s">
        <v>147</v>
      </c>
      <c r="B6" s="25"/>
      <c r="C6" s="28"/>
      <c r="D6" s="28"/>
      <c r="E6" s="28"/>
      <c r="F6" s="28"/>
      <c r="G6" s="28"/>
      <c r="H6" s="28"/>
      <c r="I6" s="27"/>
      <c r="J6" s="27"/>
      <c r="K6" s="26"/>
    </row>
    <row r="7" spans="1:11" ht="15" x14ac:dyDescent="0.2">
      <c r="A7" s="69" t="s">
        <v>148</v>
      </c>
      <c r="B7" s="25"/>
      <c r="C7" s="24"/>
      <c r="D7" s="24"/>
      <c r="E7" s="24"/>
      <c r="F7" s="24"/>
      <c r="G7" s="24"/>
      <c r="H7" s="24"/>
      <c r="I7" s="2"/>
      <c r="J7" s="2"/>
      <c r="K7" s="2"/>
    </row>
    <row r="8" spans="1:11" ht="35.25" customHeight="1" x14ac:dyDescent="0.25">
      <c r="A8" s="67" t="s">
        <v>149</v>
      </c>
      <c r="B8" s="23"/>
      <c r="C8" s="20"/>
      <c r="D8" s="20"/>
      <c r="E8" s="20"/>
      <c r="F8" s="20"/>
      <c r="G8" s="20"/>
      <c r="H8" s="20"/>
      <c r="I8" s="20"/>
      <c r="J8" s="20"/>
      <c r="K8" s="20"/>
    </row>
    <row r="9" spans="1:11" ht="15" x14ac:dyDescent="0.2">
      <c r="A9" s="69" t="s">
        <v>150</v>
      </c>
      <c r="B9" s="20"/>
      <c r="C9" s="34"/>
      <c r="D9" s="20"/>
      <c r="E9" s="20"/>
      <c r="F9" s="20"/>
      <c r="G9" s="20"/>
      <c r="H9" s="20"/>
      <c r="I9" s="20"/>
      <c r="J9" s="20"/>
      <c r="K9" s="20"/>
    </row>
    <row r="10" spans="1:11" ht="45" customHeight="1" x14ac:dyDescent="0.25">
      <c r="A10" s="67" t="s">
        <v>151</v>
      </c>
      <c r="B10" s="47"/>
      <c r="C10" s="22"/>
      <c r="D10" s="22"/>
      <c r="E10" s="22"/>
      <c r="F10" s="22"/>
      <c r="G10" s="22"/>
      <c r="H10" s="22"/>
      <c r="I10" s="21"/>
      <c r="J10" s="21"/>
      <c r="K10" s="21"/>
    </row>
    <row r="11" spans="1:11" ht="39.75" customHeight="1" x14ac:dyDescent="0.2">
      <c r="A11" s="70">
        <v>44607</v>
      </c>
      <c r="B11" s="20"/>
      <c r="C11" s="20"/>
      <c r="D11" s="20"/>
      <c r="E11" s="20"/>
      <c r="F11" s="20"/>
      <c r="G11" s="20"/>
      <c r="H11" s="20"/>
      <c r="I11" s="3"/>
      <c r="J11" s="3"/>
      <c r="K11" s="3"/>
    </row>
    <row r="12" spans="1:11" ht="36.75" customHeight="1" x14ac:dyDescent="0.25">
      <c r="A12" s="67" t="s">
        <v>152</v>
      </c>
      <c r="B12" s="3"/>
      <c r="C12" s="3"/>
      <c r="D12" s="3"/>
      <c r="E12" s="3"/>
      <c r="F12" s="3"/>
      <c r="G12" s="3"/>
      <c r="H12" s="3"/>
      <c r="I12" s="3"/>
      <c r="J12" s="3"/>
      <c r="K12" s="3"/>
    </row>
    <row r="13" spans="1:11" ht="15" x14ac:dyDescent="0.2">
      <c r="A13" s="69" t="s">
        <v>153</v>
      </c>
      <c r="B13" s="29"/>
      <c r="C13" s="29"/>
      <c r="D13" s="29"/>
      <c r="E13" s="29"/>
      <c r="F13" s="29"/>
      <c r="G13" s="29"/>
      <c r="H13" s="29"/>
      <c r="I13" s="29"/>
      <c r="J13" s="29"/>
      <c r="K13" s="29"/>
    </row>
    <row r="14" spans="1:11" ht="15" x14ac:dyDescent="0.2">
      <c r="A14" s="86" t="s">
        <v>154</v>
      </c>
    </row>
    <row r="15" spans="1:11" ht="48" customHeight="1" x14ac:dyDescent="0.25">
      <c r="A15" s="67" t="s">
        <v>155</v>
      </c>
    </row>
    <row r="16" spans="1:11" ht="30" x14ac:dyDescent="0.2">
      <c r="A16" s="71" t="s">
        <v>156</v>
      </c>
    </row>
  </sheetData>
  <customSheetViews>
    <customSheetView guid="{3A6FB766-AD51-4F94-8F7F-C970F1623A35}" showPageBreaks="1" printArea="1">
      <selection activeCell="M32" sqref="M32"/>
      <pageMargins left="0.5" right="0.5" top="1" bottom="1" header="0.5" footer="0.5"/>
      <printOptions horizontalCentered="1"/>
      <pageSetup scale="90" orientation="portrait" r:id="rId1"/>
      <headerFooter alignWithMargins="0"/>
    </customSheetView>
    <customSheetView guid="{765DAB48-4AAA-468B-A91D-D744476760B6}" showPageBreaks="1" printArea="1" topLeftCell="A61">
      <pageMargins left="0.5" right="0.5" top="1" bottom="1" header="0.5" footer="0.5"/>
      <printOptions horizontalCentered="1"/>
      <pageSetup scale="90" orientation="portrait" r:id="rId2"/>
      <headerFooter alignWithMargins="0"/>
    </customSheetView>
    <customSheetView guid="{809A5F5D-6297-45FE-91D2-CD992693B598}">
      <selection activeCell="M32" sqref="M32"/>
      <pageMargins left="0.5" right="0.5" top="1" bottom="1" header="0.5" footer="0.5"/>
      <printOptions horizontalCentered="1"/>
      <pageSetup scale="90" orientation="portrait" r:id="rId3"/>
      <headerFooter alignWithMargins="0"/>
    </customSheetView>
  </customSheetViews>
  <hyperlinks>
    <hyperlink ref="A14" r:id="rId4" tooltip="Executive Summary Report" xr:uid="{2EF3415E-2546-4FB5-97BA-838B40198E47}"/>
  </hyperlinks>
  <printOptions horizontalCentered="1"/>
  <pageMargins left="0.5" right="0.5" top="1" bottom="1" header="0.5" footer="0.5"/>
  <pageSetup scale="90" orientation="portrait" r:id="rId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3"/>
  <sheetViews>
    <sheetView zoomScaleNormal="100" zoomScaleSheetLayoutView="100" workbookViewId="0"/>
  </sheetViews>
  <sheetFormatPr defaultColWidth="9.140625" defaultRowHeight="12.75" x14ac:dyDescent="0.2"/>
  <cols>
    <col min="1" max="1" width="106.5703125" style="1" bestFit="1" customWidth="1"/>
    <col min="2" max="2" width="25" style="9" bestFit="1" customWidth="1"/>
    <col min="3" max="3" width="21.5703125" style="9" customWidth="1"/>
    <col min="4" max="4" width="27.85546875" style="14" customWidth="1"/>
    <col min="5" max="5" width="38.140625" style="14" customWidth="1"/>
    <col min="6" max="6" width="35.42578125" style="14" customWidth="1"/>
    <col min="7" max="7" width="15.85546875" style="1" bestFit="1" customWidth="1"/>
    <col min="8" max="8" width="9.140625" style="1"/>
    <col min="9" max="9" width="13.42578125" style="1" bestFit="1" customWidth="1"/>
    <col min="10" max="10" width="9.140625" style="1"/>
    <col min="11" max="11" width="10.85546875" style="1" bestFit="1" customWidth="1"/>
    <col min="12" max="16384" width="9.140625" style="1"/>
  </cols>
  <sheetData>
    <row r="1" spans="1:9" ht="20.25" x14ac:dyDescent="0.25">
      <c r="A1" s="72" t="s">
        <v>162</v>
      </c>
      <c r="B1" s="53"/>
      <c r="C1" s="53"/>
      <c r="D1" s="53"/>
      <c r="E1" s="53"/>
      <c r="F1" s="53"/>
    </row>
    <row r="2" spans="1:9" ht="15.75" x14ac:dyDescent="0.25">
      <c r="A2" s="55" t="s">
        <v>0</v>
      </c>
      <c r="B2" s="54"/>
      <c r="C2" s="54"/>
      <c r="D2" s="54"/>
      <c r="E2" s="54"/>
      <c r="F2" s="54"/>
    </row>
    <row r="3" spans="1:9" ht="15" x14ac:dyDescent="0.2">
      <c r="A3" s="73" t="s">
        <v>158</v>
      </c>
      <c r="B3" s="55"/>
      <c r="C3" s="55"/>
      <c r="D3" s="55"/>
      <c r="E3" s="55"/>
      <c r="F3" s="55"/>
    </row>
    <row r="4" spans="1:9" ht="30" customHeight="1" x14ac:dyDescent="0.2">
      <c r="A4" s="74" t="s">
        <v>157</v>
      </c>
      <c r="B4" s="20"/>
      <c r="C4" s="20"/>
      <c r="D4" s="20"/>
      <c r="E4" s="20"/>
      <c r="F4" s="20"/>
    </row>
    <row r="5" spans="1:9" ht="35.25" customHeight="1" x14ac:dyDescent="0.25">
      <c r="A5" s="75" t="s">
        <v>93</v>
      </c>
      <c r="B5" s="76" t="s">
        <v>160</v>
      </c>
      <c r="C5" s="76" t="s">
        <v>1</v>
      </c>
      <c r="D5" s="77" t="s">
        <v>111</v>
      </c>
      <c r="E5" s="78" t="s">
        <v>112</v>
      </c>
      <c r="F5" s="79" t="s">
        <v>161</v>
      </c>
    </row>
    <row r="6" spans="1:9" s="4" customFormat="1" ht="15" customHeight="1" x14ac:dyDescent="0.2">
      <c r="A6" s="80" t="s">
        <v>2</v>
      </c>
      <c r="B6" s="56" t="s">
        <v>3</v>
      </c>
      <c r="C6" s="57" t="s">
        <v>4</v>
      </c>
      <c r="D6" s="31">
        <v>21209964</v>
      </c>
      <c r="E6" s="31">
        <v>20701041</v>
      </c>
      <c r="F6" s="31">
        <v>20050273</v>
      </c>
    </row>
    <row r="7" spans="1:9" s="4" customFormat="1" ht="14.25" customHeight="1" x14ac:dyDescent="0.2">
      <c r="A7" s="33" t="s">
        <v>7</v>
      </c>
      <c r="B7" s="56" t="s">
        <v>3</v>
      </c>
      <c r="C7" s="57" t="s">
        <v>4</v>
      </c>
      <c r="D7" s="31">
        <v>322323</v>
      </c>
      <c r="E7" s="31">
        <v>2202174</v>
      </c>
      <c r="F7" s="31">
        <v>2198840</v>
      </c>
    </row>
    <row r="8" spans="1:9" s="4" customFormat="1" ht="15" x14ac:dyDescent="0.2">
      <c r="A8" s="80" t="s">
        <v>5</v>
      </c>
      <c r="B8" s="56" t="s">
        <v>3</v>
      </c>
      <c r="C8" s="57" t="s">
        <v>6</v>
      </c>
      <c r="D8" s="31">
        <v>2065742388</v>
      </c>
      <c r="E8" s="31">
        <v>2003934830</v>
      </c>
      <c r="F8" s="31">
        <v>1879558065</v>
      </c>
      <c r="G8" s="5"/>
      <c r="I8" s="6"/>
    </row>
    <row r="9" spans="1:9" s="4" customFormat="1" ht="15" customHeight="1" x14ac:dyDescent="0.2">
      <c r="A9" s="33" t="s">
        <v>8</v>
      </c>
      <c r="B9" s="58" t="s">
        <v>3</v>
      </c>
      <c r="C9" s="32" t="s">
        <v>6</v>
      </c>
      <c r="D9" s="31">
        <v>158345989</v>
      </c>
      <c r="E9" s="31">
        <v>140714180</v>
      </c>
      <c r="F9" s="31">
        <v>140619935</v>
      </c>
    </row>
    <row r="10" spans="1:9" s="4" customFormat="1" ht="15" x14ac:dyDescent="0.2">
      <c r="A10" s="33" t="s">
        <v>83</v>
      </c>
      <c r="B10" s="32">
        <v>93.6</v>
      </c>
      <c r="C10" s="32" t="s">
        <v>4</v>
      </c>
      <c r="D10" s="31">
        <v>292653</v>
      </c>
      <c r="E10" s="31">
        <v>0</v>
      </c>
      <c r="F10" s="31">
        <v>0</v>
      </c>
      <c r="G10" s="5"/>
      <c r="I10" s="6"/>
    </row>
    <row r="11" spans="1:9" s="4" customFormat="1" ht="15" customHeight="1" x14ac:dyDescent="0.2">
      <c r="A11" s="33" t="s">
        <v>84</v>
      </c>
      <c r="B11" s="32">
        <v>93.6</v>
      </c>
      <c r="C11" s="32" t="s">
        <v>4</v>
      </c>
      <c r="D11" s="31">
        <v>2099120</v>
      </c>
      <c r="E11" s="31">
        <v>1966942</v>
      </c>
      <c r="F11" s="31">
        <v>1735918</v>
      </c>
    </row>
    <row r="12" spans="1:9" s="4" customFormat="1" ht="14.25" customHeight="1" x14ac:dyDescent="0.2">
      <c r="A12" s="33" t="s">
        <v>85</v>
      </c>
      <c r="B12" s="32">
        <v>93.6</v>
      </c>
      <c r="C12" s="32" t="s">
        <v>4</v>
      </c>
      <c r="D12" s="31">
        <v>31564</v>
      </c>
      <c r="E12" s="31">
        <v>60999</v>
      </c>
      <c r="F12" s="31">
        <v>53834</v>
      </c>
    </row>
    <row r="13" spans="1:9" s="4" customFormat="1" ht="15" x14ac:dyDescent="0.2">
      <c r="A13" s="33" t="s">
        <v>85</v>
      </c>
      <c r="B13" s="32">
        <v>93.6</v>
      </c>
      <c r="C13" s="32" t="s">
        <v>86</v>
      </c>
      <c r="D13" s="31">
        <v>50264</v>
      </c>
      <c r="E13" s="31">
        <v>56372</v>
      </c>
      <c r="F13" s="31">
        <v>48806</v>
      </c>
      <c r="G13" s="5"/>
      <c r="I13" s="6"/>
    </row>
    <row r="14" spans="1:9" s="4" customFormat="1" ht="15" x14ac:dyDescent="0.2">
      <c r="A14" s="33" t="s">
        <v>87</v>
      </c>
      <c r="B14" s="32">
        <v>93.6</v>
      </c>
      <c r="C14" s="81" t="s">
        <v>86</v>
      </c>
      <c r="D14" s="31">
        <v>2920429</v>
      </c>
      <c r="E14" s="31">
        <v>4272628</v>
      </c>
      <c r="F14" s="31">
        <v>3699194</v>
      </c>
      <c r="G14" s="6"/>
      <c r="I14" s="6"/>
    </row>
    <row r="15" spans="1:9" s="4" customFormat="1" ht="15" x14ac:dyDescent="0.2">
      <c r="A15" s="33" t="s">
        <v>67</v>
      </c>
      <c r="B15" s="32">
        <v>93.596000000000004</v>
      </c>
      <c r="C15" s="32" t="s">
        <v>4</v>
      </c>
      <c r="D15" s="82">
        <v>18659956</v>
      </c>
      <c r="E15" s="31">
        <v>0</v>
      </c>
      <c r="F15" s="31">
        <v>0</v>
      </c>
      <c r="G15" s="5"/>
      <c r="I15" s="6"/>
    </row>
    <row r="16" spans="1:9" s="4" customFormat="1" ht="15" customHeight="1" x14ac:dyDescent="0.2">
      <c r="A16" s="33" t="s">
        <v>68</v>
      </c>
      <c r="B16" s="32">
        <v>93.596000000000004</v>
      </c>
      <c r="C16" s="32" t="s">
        <v>69</v>
      </c>
      <c r="D16" s="31">
        <v>398261476</v>
      </c>
      <c r="E16" s="31">
        <v>0</v>
      </c>
      <c r="F16" s="31">
        <v>0</v>
      </c>
    </row>
    <row r="17" spans="1:10" s="4" customFormat="1" ht="14.25" customHeight="1" x14ac:dyDescent="0.2">
      <c r="A17" s="33" t="s">
        <v>94</v>
      </c>
      <c r="B17" s="32">
        <v>93.575000000000003</v>
      </c>
      <c r="C17" s="32" t="s">
        <v>69</v>
      </c>
      <c r="D17" s="31">
        <v>714369645</v>
      </c>
      <c r="E17" s="31">
        <v>0</v>
      </c>
      <c r="F17" s="31">
        <v>0</v>
      </c>
    </row>
    <row r="18" spans="1:10" s="4" customFormat="1" ht="15" x14ac:dyDescent="0.2">
      <c r="A18" s="33" t="s">
        <v>104</v>
      </c>
      <c r="B18" s="32">
        <v>93.433999999999997</v>
      </c>
      <c r="C18" s="32" t="s">
        <v>69</v>
      </c>
      <c r="D18" s="31">
        <v>2742831</v>
      </c>
      <c r="E18" s="31">
        <v>0</v>
      </c>
      <c r="F18" s="31">
        <v>0</v>
      </c>
      <c r="G18" s="5"/>
      <c r="I18" s="6"/>
    </row>
    <row r="19" spans="1:10" s="4" customFormat="1" ht="15" customHeight="1" x14ac:dyDescent="0.2">
      <c r="A19" s="33" t="s">
        <v>105</v>
      </c>
      <c r="B19" s="32">
        <v>93.433999999999997</v>
      </c>
      <c r="C19" s="32" t="s">
        <v>4</v>
      </c>
      <c r="D19" s="31">
        <v>0</v>
      </c>
      <c r="E19" s="31">
        <v>544000</v>
      </c>
      <c r="F19" s="31">
        <v>480105</v>
      </c>
    </row>
    <row r="20" spans="1:10" s="4" customFormat="1" ht="15" customHeight="1" x14ac:dyDescent="0.2">
      <c r="A20" s="33" t="s">
        <v>65</v>
      </c>
      <c r="B20" s="32">
        <v>93.251000000000005</v>
      </c>
      <c r="C20" s="32" t="s">
        <v>4</v>
      </c>
      <c r="D20" s="31">
        <v>0</v>
      </c>
      <c r="E20" s="31">
        <v>109732</v>
      </c>
      <c r="F20" s="31">
        <v>91796</v>
      </c>
    </row>
    <row r="21" spans="1:10" s="4" customFormat="1" ht="14.25" customHeight="1" x14ac:dyDescent="0.2">
      <c r="A21" s="33" t="s">
        <v>66</v>
      </c>
      <c r="B21" s="32">
        <v>93.251000000000005</v>
      </c>
      <c r="C21" s="32" t="s">
        <v>50</v>
      </c>
      <c r="D21" s="31">
        <v>0</v>
      </c>
      <c r="E21" s="31">
        <v>98000</v>
      </c>
      <c r="F21" s="31">
        <v>98000</v>
      </c>
      <c r="J21" s="7"/>
    </row>
    <row r="22" spans="1:10" s="4" customFormat="1" ht="14.25" customHeight="1" x14ac:dyDescent="0.2">
      <c r="A22" s="33" t="s">
        <v>88</v>
      </c>
      <c r="B22" s="32">
        <v>93.242999999999995</v>
      </c>
      <c r="C22" s="32" t="s">
        <v>4</v>
      </c>
      <c r="D22" s="59">
        <v>503071</v>
      </c>
      <c r="E22" s="31">
        <v>448245</v>
      </c>
      <c r="F22" s="31">
        <v>352251</v>
      </c>
    </row>
    <row r="23" spans="1:10" s="4" customFormat="1" ht="15" customHeight="1" x14ac:dyDescent="0.2">
      <c r="A23" s="33" t="s">
        <v>89</v>
      </c>
      <c r="B23" s="32">
        <v>93.242999999999995</v>
      </c>
      <c r="C23" s="32" t="s">
        <v>4</v>
      </c>
      <c r="D23" s="59">
        <v>241692</v>
      </c>
      <c r="E23" s="31">
        <v>200627</v>
      </c>
      <c r="F23" s="31">
        <v>165765</v>
      </c>
    </row>
    <row r="24" spans="1:10" s="4" customFormat="1" ht="15" x14ac:dyDescent="0.2">
      <c r="A24" s="33" t="s">
        <v>91</v>
      </c>
      <c r="B24" s="32">
        <v>93.242999999999995</v>
      </c>
      <c r="C24" s="32" t="s">
        <v>90</v>
      </c>
      <c r="D24" s="31">
        <v>1584335</v>
      </c>
      <c r="E24" s="31">
        <v>1488000</v>
      </c>
      <c r="F24" s="31">
        <v>1188000</v>
      </c>
      <c r="G24" s="5"/>
      <c r="I24" s="6"/>
    </row>
    <row r="25" spans="1:10" s="4" customFormat="1" ht="14.25" customHeight="1" x14ac:dyDescent="0.2">
      <c r="A25" s="33" t="s">
        <v>82</v>
      </c>
      <c r="B25" s="32">
        <v>93.078999999999994</v>
      </c>
      <c r="C25" s="32" t="s">
        <v>4</v>
      </c>
      <c r="D25" s="31">
        <v>105659</v>
      </c>
      <c r="E25" s="31">
        <v>103707</v>
      </c>
      <c r="F25" s="31">
        <v>103603</v>
      </c>
    </row>
    <row r="26" spans="1:10" s="4" customFormat="1" ht="15" customHeight="1" x14ac:dyDescent="0.2">
      <c r="A26" s="33" t="s">
        <v>110</v>
      </c>
      <c r="B26" s="32">
        <v>84.938000000000002</v>
      </c>
      <c r="C26" s="57" t="s">
        <v>4</v>
      </c>
      <c r="D26" s="31">
        <v>98979</v>
      </c>
      <c r="E26" s="31">
        <v>162392</v>
      </c>
      <c r="F26" s="31">
        <v>0</v>
      </c>
    </row>
    <row r="27" spans="1:10" s="4" customFormat="1" ht="15" x14ac:dyDescent="0.2">
      <c r="A27" s="33" t="s">
        <v>95</v>
      </c>
      <c r="B27" s="32">
        <v>84.424000000000007</v>
      </c>
      <c r="C27" s="32" t="s">
        <v>4</v>
      </c>
      <c r="D27" s="31">
        <v>502775</v>
      </c>
      <c r="E27" s="31">
        <v>751225</v>
      </c>
      <c r="F27" s="31">
        <v>750088</v>
      </c>
      <c r="G27" s="6"/>
      <c r="I27" s="6"/>
    </row>
    <row r="28" spans="1:10" s="4" customFormat="1" ht="14.25" customHeight="1" x14ac:dyDescent="0.2">
      <c r="A28" s="33" t="s">
        <v>96</v>
      </c>
      <c r="B28" s="32">
        <v>84.424000000000007</v>
      </c>
      <c r="C28" s="32" t="s">
        <v>4</v>
      </c>
      <c r="D28" s="31">
        <v>566297</v>
      </c>
      <c r="E28" s="31">
        <v>446170</v>
      </c>
      <c r="F28" s="31">
        <v>445494</v>
      </c>
    </row>
    <row r="29" spans="1:10" s="4" customFormat="1" ht="14.25" customHeight="1" x14ac:dyDescent="0.2">
      <c r="A29" s="33" t="s">
        <v>30</v>
      </c>
      <c r="B29" s="32">
        <v>84.424000000000007</v>
      </c>
      <c r="C29" s="32" t="s">
        <v>6</v>
      </c>
      <c r="D29" s="31">
        <v>158040080</v>
      </c>
      <c r="E29" s="31">
        <v>138077990</v>
      </c>
      <c r="F29" s="31">
        <v>139513000</v>
      </c>
    </row>
    <row r="30" spans="1:10" s="4" customFormat="1" ht="14.25" customHeight="1" x14ac:dyDescent="0.2">
      <c r="A30" s="33" t="s">
        <v>97</v>
      </c>
      <c r="B30" s="32">
        <v>84.424000000000007</v>
      </c>
      <c r="C30" s="32" t="s">
        <v>21</v>
      </c>
      <c r="D30" s="31">
        <v>4970563</v>
      </c>
      <c r="E30" s="31">
        <v>5305000</v>
      </c>
      <c r="F30" s="31">
        <v>5305000</v>
      </c>
    </row>
    <row r="31" spans="1:10" s="4" customFormat="1" ht="14.25" customHeight="1" x14ac:dyDescent="0.2">
      <c r="A31" s="33" t="s">
        <v>9</v>
      </c>
      <c r="B31" s="58">
        <v>84.376999999999995</v>
      </c>
      <c r="C31" s="32" t="s">
        <v>4</v>
      </c>
      <c r="D31" s="31">
        <v>1520475</v>
      </c>
      <c r="E31" s="31">
        <v>117881</v>
      </c>
      <c r="F31" s="31">
        <v>93049</v>
      </c>
    </row>
    <row r="32" spans="1:10" s="4" customFormat="1" ht="15" customHeight="1" x14ac:dyDescent="0.2">
      <c r="A32" s="33" t="s">
        <v>10</v>
      </c>
      <c r="B32" s="58">
        <v>84.376999999999995</v>
      </c>
      <c r="C32" s="32" t="s">
        <v>6</v>
      </c>
      <c r="D32" s="31">
        <v>0</v>
      </c>
      <c r="E32" s="31">
        <v>0</v>
      </c>
      <c r="F32" s="31">
        <v>0</v>
      </c>
    </row>
    <row r="33" spans="1:9" s="4" customFormat="1" ht="15" x14ac:dyDescent="0.2">
      <c r="A33" s="33" t="s">
        <v>39</v>
      </c>
      <c r="B33" s="32">
        <v>84.369</v>
      </c>
      <c r="C33" s="32" t="s">
        <v>40</v>
      </c>
      <c r="D33" s="31">
        <v>22830125</v>
      </c>
      <c r="E33" s="31">
        <v>20635000</v>
      </c>
      <c r="F33" s="31">
        <v>19950000</v>
      </c>
      <c r="G33" s="5"/>
      <c r="I33" s="6"/>
    </row>
    <row r="34" spans="1:9" s="4" customFormat="1" ht="15" x14ac:dyDescent="0.2">
      <c r="A34" s="33" t="s">
        <v>38</v>
      </c>
      <c r="B34" s="32">
        <v>84.367999999999995</v>
      </c>
      <c r="C34" s="32" t="s">
        <v>4</v>
      </c>
      <c r="D34" s="31">
        <v>8882787</v>
      </c>
      <c r="E34" s="31">
        <v>7453646</v>
      </c>
      <c r="F34" s="31">
        <v>6919494</v>
      </c>
      <c r="G34" s="5"/>
      <c r="I34" s="6"/>
    </row>
    <row r="35" spans="1:9" s="4" customFormat="1" ht="14.25" customHeight="1" x14ac:dyDescent="0.2">
      <c r="A35" s="33" t="s">
        <v>19</v>
      </c>
      <c r="B35" s="32">
        <v>84.367000000000004</v>
      </c>
      <c r="C35" s="32" t="s">
        <v>4</v>
      </c>
      <c r="D35" s="31">
        <v>3044540</v>
      </c>
      <c r="E35" s="31">
        <v>2565570</v>
      </c>
      <c r="F35" s="31">
        <v>3061140</v>
      </c>
    </row>
    <row r="36" spans="1:9" s="4" customFormat="1" ht="15" x14ac:dyDescent="0.2">
      <c r="A36" s="33" t="s">
        <v>20</v>
      </c>
      <c r="B36" s="32">
        <v>84.367000000000004</v>
      </c>
      <c r="C36" s="32" t="s">
        <v>4</v>
      </c>
      <c r="D36" s="31">
        <v>5296239</v>
      </c>
      <c r="E36" s="31">
        <v>5600606</v>
      </c>
      <c r="F36" s="31">
        <v>5456815</v>
      </c>
    </row>
    <row r="37" spans="1:9" s="4" customFormat="1" ht="15" x14ac:dyDescent="0.2">
      <c r="A37" s="33" t="s">
        <v>23</v>
      </c>
      <c r="B37" s="58">
        <v>84.367000000000004</v>
      </c>
      <c r="C37" s="32" t="s">
        <v>4</v>
      </c>
      <c r="D37" s="31">
        <v>0</v>
      </c>
      <c r="E37" s="31">
        <v>0</v>
      </c>
      <c r="F37" s="31">
        <v>0</v>
      </c>
      <c r="G37" s="6"/>
    </row>
    <row r="38" spans="1:9" s="4" customFormat="1" ht="14.25" customHeight="1" x14ac:dyDescent="0.2">
      <c r="A38" s="33" t="s">
        <v>20</v>
      </c>
      <c r="B38" s="32">
        <v>84.367000000000004</v>
      </c>
      <c r="C38" s="32" t="s">
        <v>21</v>
      </c>
      <c r="D38" s="31">
        <v>15894995</v>
      </c>
      <c r="E38" s="31">
        <v>12444000</v>
      </c>
      <c r="F38" s="31">
        <v>12444000</v>
      </c>
    </row>
    <row r="39" spans="1:9" s="4" customFormat="1" ht="15" x14ac:dyDescent="0.2">
      <c r="A39" s="33" t="s">
        <v>22</v>
      </c>
      <c r="B39" s="58">
        <v>84.367000000000004</v>
      </c>
      <c r="C39" s="32" t="s">
        <v>21</v>
      </c>
      <c r="D39" s="31">
        <v>249485618</v>
      </c>
      <c r="E39" s="31">
        <v>216422000</v>
      </c>
      <c r="F39" s="31">
        <v>219357000</v>
      </c>
      <c r="G39" s="6"/>
      <c r="I39" s="6"/>
    </row>
    <row r="40" spans="1:9" s="4" customFormat="1" ht="14.25" customHeight="1" x14ac:dyDescent="0.2">
      <c r="A40" s="33" t="s">
        <v>24</v>
      </c>
      <c r="B40" s="32">
        <v>84.366</v>
      </c>
      <c r="C40" s="32" t="s">
        <v>4</v>
      </c>
      <c r="D40" s="31">
        <v>0</v>
      </c>
      <c r="E40" s="31">
        <v>0</v>
      </c>
      <c r="F40" s="31">
        <v>0</v>
      </c>
    </row>
    <row r="41" spans="1:9" s="4" customFormat="1" ht="15" x14ac:dyDescent="0.2">
      <c r="A41" s="33" t="s">
        <v>25</v>
      </c>
      <c r="B41" s="32">
        <v>84.366</v>
      </c>
      <c r="C41" s="32" t="s">
        <v>26</v>
      </c>
      <c r="D41" s="31">
        <v>0</v>
      </c>
      <c r="E41" s="31">
        <v>0</v>
      </c>
      <c r="F41" s="31">
        <v>0</v>
      </c>
      <c r="G41" s="5"/>
      <c r="I41" s="6"/>
    </row>
    <row r="42" spans="1:9" s="4" customFormat="1" ht="14.25" customHeight="1" x14ac:dyDescent="0.2">
      <c r="A42" s="33" t="s">
        <v>27</v>
      </c>
      <c r="B42" s="32">
        <v>84.364999999999995</v>
      </c>
      <c r="C42" s="32" t="s">
        <v>4</v>
      </c>
      <c r="D42" s="31">
        <v>4721654</v>
      </c>
      <c r="E42" s="31">
        <v>2788258</v>
      </c>
      <c r="F42" s="31">
        <v>2200885</v>
      </c>
    </row>
    <row r="43" spans="1:9" s="4" customFormat="1" ht="14.25" customHeight="1" x14ac:dyDescent="0.2">
      <c r="A43" s="33" t="s">
        <v>28</v>
      </c>
      <c r="B43" s="32">
        <v>84.364999999999995</v>
      </c>
      <c r="C43" s="32" t="s">
        <v>4</v>
      </c>
      <c r="D43" s="31">
        <v>3537895</v>
      </c>
      <c r="E43" s="31">
        <v>2826425</v>
      </c>
      <c r="F43" s="31">
        <v>2231010</v>
      </c>
    </row>
    <row r="44" spans="1:9" s="4" customFormat="1" ht="15" x14ac:dyDescent="0.2">
      <c r="A44" s="33" t="s">
        <v>28</v>
      </c>
      <c r="B44" s="32">
        <v>84.364999999999995</v>
      </c>
      <c r="C44" s="32" t="s">
        <v>14</v>
      </c>
      <c r="D44" s="31">
        <v>2047239</v>
      </c>
      <c r="E44" s="31">
        <v>2000000</v>
      </c>
      <c r="F44" s="31">
        <v>2000000</v>
      </c>
      <c r="G44" s="5"/>
      <c r="I44" s="6"/>
    </row>
    <row r="45" spans="1:9" s="4" customFormat="1" ht="15" x14ac:dyDescent="0.2">
      <c r="A45" s="33" t="s">
        <v>29</v>
      </c>
      <c r="B45" s="32">
        <v>84.364999999999995</v>
      </c>
      <c r="C45" s="32" t="s">
        <v>14</v>
      </c>
      <c r="D45" s="31">
        <v>155446621</v>
      </c>
      <c r="E45" s="31">
        <v>160988963</v>
      </c>
      <c r="F45" s="31">
        <v>144620351</v>
      </c>
      <c r="G45" s="5"/>
      <c r="I45" s="6"/>
    </row>
    <row r="46" spans="1:9" s="4" customFormat="1" ht="15" customHeight="1" x14ac:dyDescent="0.2">
      <c r="A46" s="33" t="s">
        <v>41</v>
      </c>
      <c r="B46" s="32">
        <v>84.358000000000004</v>
      </c>
      <c r="C46" s="32" t="s">
        <v>4</v>
      </c>
      <c r="D46" s="31">
        <v>308176</v>
      </c>
      <c r="E46" s="31">
        <v>271251</v>
      </c>
      <c r="F46" s="31">
        <v>214110</v>
      </c>
    </row>
    <row r="47" spans="1:9" s="4" customFormat="1" ht="15" x14ac:dyDescent="0.2">
      <c r="A47" s="33" t="s">
        <v>42</v>
      </c>
      <c r="B47" s="32">
        <v>84.358000000000004</v>
      </c>
      <c r="C47" s="32" t="s">
        <v>43</v>
      </c>
      <c r="D47" s="31">
        <v>6260186</v>
      </c>
      <c r="E47" s="31">
        <v>4820000</v>
      </c>
      <c r="F47" s="31">
        <v>4820000</v>
      </c>
      <c r="G47" s="5"/>
      <c r="I47" s="6"/>
    </row>
    <row r="48" spans="1:9" s="4" customFormat="1" ht="15" customHeight="1" x14ac:dyDescent="0.2">
      <c r="A48" s="33" t="s">
        <v>55</v>
      </c>
      <c r="B48" s="32">
        <v>84.322999999999993</v>
      </c>
      <c r="C48" s="32" t="s">
        <v>4</v>
      </c>
      <c r="D48" s="31">
        <v>0</v>
      </c>
      <c r="E48" s="31">
        <v>10376</v>
      </c>
      <c r="F48" s="31">
        <v>8190</v>
      </c>
    </row>
    <row r="49" spans="1:9" s="4" customFormat="1" ht="15" customHeight="1" x14ac:dyDescent="0.2">
      <c r="A49" s="33" t="s">
        <v>56</v>
      </c>
      <c r="B49" s="32">
        <v>84.322999999999993</v>
      </c>
      <c r="C49" s="32" t="s">
        <v>50</v>
      </c>
      <c r="D49" s="31">
        <v>1535933</v>
      </c>
      <c r="E49" s="31">
        <v>2090000</v>
      </c>
      <c r="F49" s="31">
        <v>2090000</v>
      </c>
    </row>
    <row r="50" spans="1:9" s="4" customFormat="1" ht="15" x14ac:dyDescent="0.2">
      <c r="A50" s="33" t="s">
        <v>31</v>
      </c>
      <c r="B50" s="32">
        <v>84.287000000000006</v>
      </c>
      <c r="C50" s="32" t="s">
        <v>4</v>
      </c>
      <c r="D50" s="31">
        <v>3376721</v>
      </c>
      <c r="E50" s="31">
        <v>3080860</v>
      </c>
      <c r="F50" s="31">
        <v>3076196</v>
      </c>
      <c r="G50" s="5"/>
      <c r="I50" s="6"/>
    </row>
    <row r="51" spans="1:9" s="4" customFormat="1" ht="15" customHeight="1" x14ac:dyDescent="0.2">
      <c r="A51" s="33" t="s">
        <v>32</v>
      </c>
      <c r="B51" s="32">
        <v>84.287000000000006</v>
      </c>
      <c r="C51" s="32" t="s">
        <v>33</v>
      </c>
      <c r="D51" s="31">
        <v>125689141</v>
      </c>
      <c r="E51" s="31">
        <v>224731678</v>
      </c>
      <c r="F51" s="31">
        <v>138408689</v>
      </c>
    </row>
    <row r="52" spans="1:9" s="4" customFormat="1" ht="15" x14ac:dyDescent="0.2">
      <c r="A52" s="33" t="s">
        <v>34</v>
      </c>
      <c r="B52" s="32">
        <v>84.287000000000006</v>
      </c>
      <c r="C52" s="32" t="s">
        <v>33</v>
      </c>
      <c r="D52" s="31">
        <v>5740616</v>
      </c>
      <c r="E52" s="31">
        <v>12082322</v>
      </c>
      <c r="F52" s="31">
        <v>7441311</v>
      </c>
      <c r="G52" s="5"/>
      <c r="I52" s="6"/>
    </row>
    <row r="53" spans="1:9" s="4" customFormat="1" ht="15" x14ac:dyDescent="0.2">
      <c r="A53" s="33" t="s">
        <v>35</v>
      </c>
      <c r="B53" s="32">
        <v>84.281999999999996</v>
      </c>
      <c r="C53" s="32" t="s">
        <v>4</v>
      </c>
      <c r="D53" s="31">
        <v>0</v>
      </c>
      <c r="E53" s="31">
        <v>0</v>
      </c>
      <c r="F53" s="31">
        <v>0</v>
      </c>
      <c r="G53" s="5"/>
      <c r="I53" s="6"/>
    </row>
    <row r="54" spans="1:9" s="4" customFormat="1" ht="14.25" customHeight="1" x14ac:dyDescent="0.2">
      <c r="A54" s="33" t="s">
        <v>36</v>
      </c>
      <c r="B54" s="32">
        <v>84.281999999999996</v>
      </c>
      <c r="C54" s="60" t="s">
        <v>4</v>
      </c>
      <c r="D54" s="31">
        <v>383392</v>
      </c>
      <c r="E54" s="31">
        <v>36417</v>
      </c>
      <c r="F54" s="31">
        <v>0</v>
      </c>
    </row>
    <row r="55" spans="1:9" s="4" customFormat="1" ht="15" customHeight="1" x14ac:dyDescent="0.2">
      <c r="A55" s="33" t="s">
        <v>35</v>
      </c>
      <c r="B55" s="32">
        <v>84.281999999999996</v>
      </c>
      <c r="C55" s="60" t="s">
        <v>4</v>
      </c>
      <c r="D55" s="31">
        <v>33903</v>
      </c>
      <c r="E55" s="31">
        <v>281326</v>
      </c>
      <c r="F55" s="31">
        <v>0</v>
      </c>
    </row>
    <row r="56" spans="1:9" s="4" customFormat="1" ht="15" customHeight="1" x14ac:dyDescent="0.2">
      <c r="A56" s="33" t="s">
        <v>121</v>
      </c>
      <c r="B56" s="32">
        <v>84.281999999999996</v>
      </c>
      <c r="C56" s="60" t="s">
        <v>4</v>
      </c>
      <c r="D56" s="31">
        <v>101655</v>
      </c>
      <c r="E56" s="31">
        <v>504682</v>
      </c>
      <c r="F56" s="31">
        <v>522867</v>
      </c>
    </row>
    <row r="57" spans="1:9" s="4" customFormat="1" ht="15" customHeight="1" x14ac:dyDescent="0.2">
      <c r="A57" s="33" t="s">
        <v>122</v>
      </c>
      <c r="B57" s="32">
        <v>84.281999999999996</v>
      </c>
      <c r="C57" s="60" t="s">
        <v>37</v>
      </c>
      <c r="D57" s="31">
        <v>4446038</v>
      </c>
      <c r="E57" s="31">
        <v>22615000</v>
      </c>
      <c r="F57" s="31">
        <v>8715000</v>
      </c>
    </row>
    <row r="58" spans="1:9" s="4" customFormat="1" ht="15" x14ac:dyDescent="0.2">
      <c r="A58" s="33" t="s">
        <v>44</v>
      </c>
      <c r="B58" s="32">
        <v>84.195999999999998</v>
      </c>
      <c r="C58" s="32" t="s">
        <v>4</v>
      </c>
      <c r="D58" s="31">
        <v>874802</v>
      </c>
      <c r="E58" s="31">
        <v>869529</v>
      </c>
      <c r="F58" s="31">
        <v>686353</v>
      </c>
      <c r="G58" s="5"/>
      <c r="I58" s="6"/>
    </row>
    <row r="59" spans="1:9" s="4" customFormat="1" ht="18" customHeight="1" x14ac:dyDescent="0.2">
      <c r="A59" s="33" t="s">
        <v>45</v>
      </c>
      <c r="B59" s="32">
        <v>84.195999999999998</v>
      </c>
      <c r="C59" s="32" t="s">
        <v>46</v>
      </c>
      <c r="D59" s="31">
        <v>12087959</v>
      </c>
      <c r="E59" s="31">
        <v>12357000</v>
      </c>
      <c r="F59" s="31">
        <v>12107000</v>
      </c>
    </row>
    <row r="60" spans="1:9" s="4" customFormat="1" ht="15" customHeight="1" x14ac:dyDescent="0.2">
      <c r="A60" s="33" t="s">
        <v>52</v>
      </c>
      <c r="B60" s="32">
        <v>84.173000000000002</v>
      </c>
      <c r="C60" s="83" t="s">
        <v>4</v>
      </c>
      <c r="D60" s="31">
        <v>1909651</v>
      </c>
      <c r="E60" s="31">
        <v>1788471</v>
      </c>
      <c r="F60" s="31">
        <v>1411712</v>
      </c>
    </row>
    <row r="61" spans="1:9" s="4" customFormat="1" ht="15" x14ac:dyDescent="0.2">
      <c r="A61" s="33" t="s">
        <v>53</v>
      </c>
      <c r="B61" s="32">
        <v>84.173000000000002</v>
      </c>
      <c r="C61" s="32" t="s">
        <v>50</v>
      </c>
      <c r="D61" s="31">
        <v>2871233</v>
      </c>
      <c r="E61" s="31">
        <v>4940917</v>
      </c>
      <c r="F61" s="31">
        <v>4940917</v>
      </c>
      <c r="G61" s="5"/>
      <c r="I61" s="6"/>
    </row>
    <row r="62" spans="1:9" s="4" customFormat="1" ht="14.25" customHeight="1" x14ac:dyDescent="0.2">
      <c r="A62" s="33" t="s">
        <v>54</v>
      </c>
      <c r="B62" s="32">
        <v>84.173000000000002</v>
      </c>
      <c r="C62" s="32" t="s">
        <v>50</v>
      </c>
      <c r="D62" s="31">
        <v>17152869</v>
      </c>
      <c r="E62" s="31">
        <v>33933080</v>
      </c>
      <c r="F62" s="31">
        <v>34233083</v>
      </c>
    </row>
    <row r="63" spans="1:9" s="4" customFormat="1" ht="15" x14ac:dyDescent="0.2">
      <c r="A63" s="33" t="s">
        <v>61</v>
      </c>
      <c r="B63" s="32">
        <v>84.048000000000002</v>
      </c>
      <c r="C63" s="32" t="s">
        <v>4</v>
      </c>
      <c r="D63" s="31">
        <v>7245950</v>
      </c>
      <c r="E63" s="31">
        <v>7257538</v>
      </c>
      <c r="F63" s="31">
        <v>5728665</v>
      </c>
    </row>
    <row r="64" spans="1:9" s="4" customFormat="1" ht="15" x14ac:dyDescent="0.2">
      <c r="A64" s="33" t="s">
        <v>62</v>
      </c>
      <c r="B64" s="32">
        <v>84.048000000000002</v>
      </c>
      <c r="C64" s="32" t="s">
        <v>4</v>
      </c>
      <c r="D64" s="31">
        <v>5005252</v>
      </c>
      <c r="E64" s="31">
        <v>4359189</v>
      </c>
      <c r="F64" s="31">
        <v>3440883</v>
      </c>
      <c r="G64" s="5"/>
      <c r="I64" s="6"/>
    </row>
    <row r="65" spans="1:9" s="4" customFormat="1" ht="15" x14ac:dyDescent="0.2">
      <c r="A65" s="33" t="s">
        <v>62</v>
      </c>
      <c r="B65" s="32">
        <v>84.048000000000002</v>
      </c>
      <c r="C65" s="32" t="s">
        <v>63</v>
      </c>
      <c r="D65" s="31">
        <v>9423550</v>
      </c>
      <c r="E65" s="31">
        <v>19137719</v>
      </c>
      <c r="F65" s="31">
        <v>9415857</v>
      </c>
      <c r="G65" s="6"/>
      <c r="I65" s="6"/>
    </row>
    <row r="66" spans="1:9" s="4" customFormat="1" ht="18.600000000000001" customHeight="1" x14ac:dyDescent="0.2">
      <c r="A66" s="33" t="s">
        <v>64</v>
      </c>
      <c r="B66" s="32">
        <v>84.048000000000002</v>
      </c>
      <c r="C66" s="32" t="s">
        <v>63</v>
      </c>
      <c r="D66" s="31">
        <v>124555275</v>
      </c>
      <c r="E66" s="31">
        <v>127972281</v>
      </c>
      <c r="F66" s="31">
        <v>117694143</v>
      </c>
      <c r="G66" s="6"/>
      <c r="I66" s="6"/>
    </row>
    <row r="67" spans="1:9" s="4" customFormat="1" ht="15" x14ac:dyDescent="0.2">
      <c r="A67" s="33" t="s">
        <v>47</v>
      </c>
      <c r="B67" s="32">
        <v>84.027000000000001</v>
      </c>
      <c r="C67" s="32" t="s">
        <v>4</v>
      </c>
      <c r="D67" s="31">
        <v>26636877</v>
      </c>
      <c r="E67" s="31">
        <v>24830344</v>
      </c>
      <c r="F67" s="31">
        <v>21671651</v>
      </c>
      <c r="G67" s="5"/>
      <c r="I67" s="6"/>
    </row>
    <row r="68" spans="1:9" s="4" customFormat="1" ht="15" customHeight="1" x14ac:dyDescent="0.2">
      <c r="A68" s="33" t="s">
        <v>48</v>
      </c>
      <c r="B68" s="32">
        <v>84.027000000000001</v>
      </c>
      <c r="C68" s="32" t="s">
        <v>49</v>
      </c>
      <c r="D68" s="31">
        <v>42087209</v>
      </c>
      <c r="E68" s="31">
        <v>44578448</v>
      </c>
      <c r="F68" s="31">
        <v>38025166</v>
      </c>
    </row>
    <row r="69" spans="1:9" s="4" customFormat="1" ht="14.25" customHeight="1" x14ac:dyDescent="0.2">
      <c r="A69" s="80" t="s">
        <v>48</v>
      </c>
      <c r="B69" s="57">
        <v>84.027000000000001</v>
      </c>
      <c r="C69" s="57" t="s">
        <v>50</v>
      </c>
      <c r="D69" s="31">
        <v>48543199</v>
      </c>
      <c r="E69" s="31">
        <v>91714003</v>
      </c>
      <c r="F69" s="31">
        <v>90819000</v>
      </c>
    </row>
    <row r="70" spans="1:9" s="4" customFormat="1" ht="15" x14ac:dyDescent="0.2">
      <c r="A70" s="33" t="s">
        <v>51</v>
      </c>
      <c r="B70" s="32">
        <v>84.027000000000001</v>
      </c>
      <c r="C70" s="57" t="s">
        <v>50</v>
      </c>
      <c r="D70" s="31">
        <v>592800486</v>
      </c>
      <c r="E70" s="31">
        <v>1194204000</v>
      </c>
      <c r="F70" s="31">
        <v>1208173000</v>
      </c>
      <c r="G70" s="5"/>
      <c r="I70" s="6"/>
    </row>
    <row r="71" spans="1:9" s="4" customFormat="1" ht="15" x14ac:dyDescent="0.2">
      <c r="A71" s="33" t="s">
        <v>16</v>
      </c>
      <c r="B71" s="32">
        <v>84.013000000000005</v>
      </c>
      <c r="C71" s="32" t="s">
        <v>4</v>
      </c>
      <c r="D71" s="31">
        <v>17923</v>
      </c>
      <c r="E71" s="31">
        <v>11356</v>
      </c>
      <c r="F71" s="31">
        <v>8964</v>
      </c>
      <c r="G71" s="5"/>
      <c r="I71" s="6"/>
    </row>
    <row r="72" spans="1:9" s="4" customFormat="1" ht="15" x14ac:dyDescent="0.2">
      <c r="A72" s="33" t="s">
        <v>17</v>
      </c>
      <c r="B72" s="32">
        <v>84.013000000000005</v>
      </c>
      <c r="C72" s="32" t="s">
        <v>18</v>
      </c>
      <c r="D72" s="31">
        <v>1597984</v>
      </c>
      <c r="E72" s="31">
        <v>1568000</v>
      </c>
      <c r="F72" s="31">
        <v>1568000</v>
      </c>
    </row>
    <row r="73" spans="1:9" s="4" customFormat="1" ht="15" x14ac:dyDescent="0.2">
      <c r="A73" s="33" t="s">
        <v>103</v>
      </c>
      <c r="B73" s="32">
        <v>84.010999999999996</v>
      </c>
      <c r="C73" s="57" t="s">
        <v>4</v>
      </c>
      <c r="D73" s="31">
        <v>0</v>
      </c>
      <c r="E73" s="31">
        <v>0</v>
      </c>
      <c r="F73" s="31">
        <v>0</v>
      </c>
    </row>
    <row r="74" spans="1:9" s="4" customFormat="1" ht="15" x14ac:dyDescent="0.2">
      <c r="A74" s="33" t="s">
        <v>11</v>
      </c>
      <c r="B74" s="58">
        <v>84.010999999999996</v>
      </c>
      <c r="C74" s="57" t="s">
        <v>4</v>
      </c>
      <c r="D74" s="31">
        <v>1425198</v>
      </c>
      <c r="E74" s="31">
        <v>1203168</v>
      </c>
      <c r="F74" s="31">
        <v>1263960</v>
      </c>
      <c r="G74" s="5"/>
      <c r="I74" s="6"/>
    </row>
    <row r="75" spans="1:9" s="4" customFormat="1" ht="15" customHeight="1" x14ac:dyDescent="0.2">
      <c r="A75" s="33" t="s">
        <v>12</v>
      </c>
      <c r="B75" s="58">
        <v>84.010999999999996</v>
      </c>
      <c r="C75" s="57" t="s">
        <v>4</v>
      </c>
      <c r="D75" s="31">
        <v>849796</v>
      </c>
      <c r="E75" s="31">
        <v>783776</v>
      </c>
      <c r="F75" s="31">
        <v>618666</v>
      </c>
    </row>
    <row r="76" spans="1:9" s="4" customFormat="1" ht="14.25" customHeight="1" x14ac:dyDescent="0.2">
      <c r="A76" s="33" t="s">
        <v>13</v>
      </c>
      <c r="B76" s="58">
        <v>84.010999999999996</v>
      </c>
      <c r="C76" s="57" t="s">
        <v>14</v>
      </c>
      <c r="D76" s="31">
        <v>10218564</v>
      </c>
      <c r="E76" s="31">
        <v>13923563</v>
      </c>
      <c r="F76" s="31">
        <v>12507879</v>
      </c>
    </row>
    <row r="77" spans="1:9" s="4" customFormat="1" ht="15" x14ac:dyDescent="0.2">
      <c r="A77" s="33" t="s">
        <v>15</v>
      </c>
      <c r="B77" s="32">
        <v>84.010999999999996</v>
      </c>
      <c r="C77" s="32" t="s">
        <v>14</v>
      </c>
      <c r="D77" s="31">
        <v>104367008</v>
      </c>
      <c r="E77" s="31">
        <v>115531474</v>
      </c>
      <c r="F77" s="31">
        <v>103784770</v>
      </c>
      <c r="G77" s="6"/>
      <c r="I77" s="6"/>
    </row>
    <row r="78" spans="1:9" s="4" customFormat="1" ht="15" x14ac:dyDescent="0.2">
      <c r="A78" s="33" t="s">
        <v>57</v>
      </c>
      <c r="B78" s="32">
        <v>84.001999999999995</v>
      </c>
      <c r="C78" s="32" t="s">
        <v>4</v>
      </c>
      <c r="D78" s="31">
        <v>5751584</v>
      </c>
      <c r="E78" s="31">
        <v>6127272</v>
      </c>
      <c r="F78" s="31">
        <v>6510008</v>
      </c>
    </row>
    <row r="79" spans="1:9" s="4" customFormat="1" ht="14.25" customHeight="1" x14ac:dyDescent="0.2">
      <c r="A79" s="33" t="s">
        <v>58</v>
      </c>
      <c r="B79" s="32">
        <v>84.001999999999995</v>
      </c>
      <c r="C79" s="32" t="s">
        <v>4</v>
      </c>
      <c r="D79" s="31">
        <v>0</v>
      </c>
      <c r="E79" s="31">
        <v>0</v>
      </c>
      <c r="F79" s="31">
        <v>0</v>
      </c>
    </row>
    <row r="80" spans="1:9" s="4" customFormat="1" ht="15" customHeight="1" x14ac:dyDescent="0.2">
      <c r="A80" s="33" t="s">
        <v>58</v>
      </c>
      <c r="B80" s="32">
        <v>84.001999999999995</v>
      </c>
      <c r="C80" s="32" t="s">
        <v>59</v>
      </c>
      <c r="D80" s="31">
        <v>17921392</v>
      </c>
      <c r="E80" s="31">
        <v>20634323</v>
      </c>
      <c r="F80" s="31">
        <v>18156299</v>
      </c>
    </row>
    <row r="81" spans="1:9" s="4" customFormat="1" ht="15" x14ac:dyDescent="0.2">
      <c r="A81" s="33" t="s">
        <v>60</v>
      </c>
      <c r="B81" s="32">
        <v>84.001999999999995</v>
      </c>
      <c r="C81" s="32" t="s">
        <v>59</v>
      </c>
      <c r="D81" s="31">
        <v>96841341</v>
      </c>
      <c r="E81" s="31">
        <v>95942677</v>
      </c>
      <c r="F81" s="31">
        <v>84420701</v>
      </c>
      <c r="G81" s="8"/>
    </row>
    <row r="82" spans="1:9" s="4" customFormat="1" ht="15" x14ac:dyDescent="0.2">
      <c r="A82" s="33" t="s">
        <v>102</v>
      </c>
      <c r="B82" s="32">
        <v>10.582000000000001</v>
      </c>
      <c r="C82" s="57" t="s">
        <v>4</v>
      </c>
      <c r="D82" s="31">
        <v>219647</v>
      </c>
      <c r="E82" s="31">
        <v>166782</v>
      </c>
      <c r="F82" s="31">
        <v>132382</v>
      </c>
      <c r="G82" s="6"/>
      <c r="I82" s="6"/>
    </row>
    <row r="83" spans="1:9" s="4" customFormat="1" ht="15" customHeight="1" x14ac:dyDescent="0.2">
      <c r="A83" s="33" t="s">
        <v>76</v>
      </c>
      <c r="B83" s="32">
        <v>10.582000000000001</v>
      </c>
      <c r="C83" s="32" t="s">
        <v>75</v>
      </c>
      <c r="D83" s="31">
        <v>6735000</v>
      </c>
      <c r="E83" s="31">
        <v>16621716</v>
      </c>
      <c r="F83" s="31">
        <v>23262268</v>
      </c>
    </row>
    <row r="84" spans="1:9" s="4" customFormat="1" ht="15" x14ac:dyDescent="0.2">
      <c r="A84" s="33" t="s">
        <v>79</v>
      </c>
      <c r="B84" s="32">
        <v>10.579000000000001</v>
      </c>
      <c r="C84" s="32" t="s">
        <v>4</v>
      </c>
      <c r="D84" s="31">
        <v>73799</v>
      </c>
      <c r="E84" s="31">
        <v>184412</v>
      </c>
      <c r="F84" s="31">
        <v>162752</v>
      </c>
      <c r="G84" s="6"/>
      <c r="I84" s="6"/>
    </row>
    <row r="85" spans="1:9" s="4" customFormat="1" ht="15" x14ac:dyDescent="0.2">
      <c r="A85" s="33" t="s">
        <v>74</v>
      </c>
      <c r="B85" s="32">
        <v>10.579000000000001</v>
      </c>
      <c r="C85" s="32" t="s">
        <v>75</v>
      </c>
      <c r="D85" s="31">
        <v>53005</v>
      </c>
      <c r="E85" s="31">
        <v>3475616</v>
      </c>
      <c r="F85" s="31">
        <v>4864162</v>
      </c>
      <c r="G85" s="6"/>
      <c r="I85" s="6"/>
    </row>
    <row r="86" spans="1:9" s="4" customFormat="1" ht="15" x14ac:dyDescent="0.2">
      <c r="A86" s="33" t="s">
        <v>70</v>
      </c>
      <c r="B86" s="32">
        <v>10.56</v>
      </c>
      <c r="C86" s="32" t="s">
        <v>4</v>
      </c>
      <c r="D86" s="31">
        <v>40989919</v>
      </c>
      <c r="E86" s="31">
        <v>32486353</v>
      </c>
      <c r="F86" s="31">
        <v>28509282</v>
      </c>
      <c r="G86" s="6"/>
      <c r="I86" s="6"/>
    </row>
    <row r="87" spans="1:9" s="4" customFormat="1" ht="14.25" customHeight="1" x14ac:dyDescent="0.2">
      <c r="A87" s="33" t="s">
        <v>71</v>
      </c>
      <c r="B87" s="32">
        <v>10.56</v>
      </c>
      <c r="C87" s="32" t="s">
        <v>4</v>
      </c>
      <c r="D87" s="31">
        <v>11022</v>
      </c>
      <c r="E87" s="31">
        <v>839553</v>
      </c>
      <c r="F87" s="31">
        <v>740945</v>
      </c>
    </row>
    <row r="88" spans="1:9" s="4" customFormat="1" ht="15" customHeight="1" x14ac:dyDescent="0.2">
      <c r="A88" s="33" t="s">
        <v>73</v>
      </c>
      <c r="B88" s="32">
        <v>10.558999999999999</v>
      </c>
      <c r="C88" s="32" t="s">
        <v>4</v>
      </c>
      <c r="D88" s="31">
        <v>279058</v>
      </c>
      <c r="E88" s="31">
        <v>245180</v>
      </c>
      <c r="F88" s="31">
        <v>216383</v>
      </c>
    </row>
    <row r="89" spans="1:9" s="4" customFormat="1" ht="15" x14ac:dyDescent="0.2">
      <c r="A89" s="33" t="s">
        <v>77</v>
      </c>
      <c r="B89" s="32">
        <v>10.558999999999999</v>
      </c>
      <c r="C89" s="32" t="s">
        <v>4</v>
      </c>
      <c r="D89" s="82">
        <v>1230639</v>
      </c>
      <c r="E89" s="82">
        <v>821683</v>
      </c>
      <c r="F89" s="82">
        <v>508506</v>
      </c>
      <c r="G89" s="6"/>
      <c r="I89" s="6"/>
    </row>
    <row r="90" spans="1:9" s="4" customFormat="1" ht="15" x14ac:dyDescent="0.2">
      <c r="A90" s="33" t="s">
        <v>78</v>
      </c>
      <c r="B90" s="32">
        <v>10.558999999999999</v>
      </c>
      <c r="C90" s="32" t="s">
        <v>75</v>
      </c>
      <c r="D90" s="31">
        <v>385505424</v>
      </c>
      <c r="E90" s="31">
        <v>21768000</v>
      </c>
      <c r="F90" s="31">
        <v>30464548</v>
      </c>
      <c r="G90" s="6"/>
      <c r="I90" s="6"/>
    </row>
    <row r="91" spans="1:9" s="4" customFormat="1" ht="15" x14ac:dyDescent="0.2">
      <c r="A91" s="33" t="s">
        <v>72</v>
      </c>
      <c r="B91" s="32">
        <v>10.558</v>
      </c>
      <c r="C91" s="32" t="s">
        <v>4</v>
      </c>
      <c r="D91" s="31">
        <v>5366105</v>
      </c>
      <c r="E91" s="31">
        <v>9648096</v>
      </c>
      <c r="F91" s="31">
        <v>8514893</v>
      </c>
      <c r="G91" s="6"/>
      <c r="I91" s="6"/>
    </row>
    <row r="92" spans="1:9" s="4" customFormat="1" ht="15" x14ac:dyDescent="0.2">
      <c r="A92" s="33" t="s">
        <v>98</v>
      </c>
      <c r="B92" s="32">
        <v>10.558</v>
      </c>
      <c r="C92" s="32" t="s">
        <v>75</v>
      </c>
      <c r="D92" s="31">
        <v>35959007</v>
      </c>
      <c r="E92" s="31">
        <v>23719000</v>
      </c>
      <c r="F92" s="31">
        <v>33194993</v>
      </c>
      <c r="G92" s="6"/>
      <c r="I92" s="6"/>
    </row>
    <row r="93" spans="1:9" s="4" customFormat="1" ht="15" x14ac:dyDescent="0.2">
      <c r="A93" s="33" t="s">
        <v>99</v>
      </c>
      <c r="B93" s="32">
        <v>10.558</v>
      </c>
      <c r="C93" s="32" t="s">
        <v>75</v>
      </c>
      <c r="D93" s="31">
        <v>712984117</v>
      </c>
      <c r="E93" s="31">
        <v>488375000</v>
      </c>
      <c r="F93" s="31">
        <v>683486011</v>
      </c>
      <c r="G93" s="6"/>
      <c r="I93" s="6"/>
    </row>
    <row r="94" spans="1:9" s="4" customFormat="1" ht="15" x14ac:dyDescent="0.2">
      <c r="A94" s="33" t="s">
        <v>109</v>
      </c>
      <c r="B94" s="32">
        <v>10.558</v>
      </c>
      <c r="C94" s="32" t="s">
        <v>75</v>
      </c>
      <c r="D94" s="31">
        <v>13407476</v>
      </c>
      <c r="E94" s="31">
        <v>13080000</v>
      </c>
      <c r="F94" s="31">
        <v>18305599</v>
      </c>
      <c r="G94" s="6"/>
      <c r="I94" s="6"/>
    </row>
    <row r="95" spans="1:9" s="4" customFormat="1" ht="15" x14ac:dyDescent="0.2">
      <c r="A95" s="33" t="s">
        <v>100</v>
      </c>
      <c r="B95" s="32">
        <v>10.558</v>
      </c>
      <c r="C95" s="32" t="s">
        <v>75</v>
      </c>
      <c r="D95" s="31">
        <v>0</v>
      </c>
      <c r="E95" s="31">
        <v>117739</v>
      </c>
      <c r="F95" s="31">
        <v>164777</v>
      </c>
      <c r="G95" s="6"/>
      <c r="I95" s="6"/>
    </row>
    <row r="96" spans="1:9" s="4" customFormat="1" ht="15" x14ac:dyDescent="0.2">
      <c r="A96" s="33" t="s">
        <v>107</v>
      </c>
      <c r="B96" s="32">
        <v>10.555999999999999</v>
      </c>
      <c r="C96" s="32" t="s">
        <v>75</v>
      </c>
      <c r="D96" s="31">
        <v>31783</v>
      </c>
      <c r="E96" s="31">
        <v>299000</v>
      </c>
      <c r="F96" s="31">
        <v>418454</v>
      </c>
      <c r="G96" s="6"/>
      <c r="I96" s="6"/>
    </row>
    <row r="97" spans="1:9" s="4" customFormat="1" ht="15" x14ac:dyDescent="0.2">
      <c r="A97" s="33" t="s">
        <v>101</v>
      </c>
      <c r="B97" s="32">
        <v>10.555</v>
      </c>
      <c r="C97" s="32" t="s">
        <v>75</v>
      </c>
      <c r="D97" s="31">
        <v>978519995</v>
      </c>
      <c r="E97" s="31">
        <v>1354389929</v>
      </c>
      <c r="F97" s="31">
        <v>1900480107</v>
      </c>
      <c r="G97" s="6"/>
      <c r="I97" s="6"/>
    </row>
    <row r="98" spans="1:9" s="4" customFormat="1" ht="15" x14ac:dyDescent="0.2">
      <c r="A98" s="33" t="s">
        <v>106</v>
      </c>
      <c r="B98" s="32">
        <v>10.553000000000001</v>
      </c>
      <c r="C98" s="32" t="s">
        <v>75</v>
      </c>
      <c r="D98" s="31">
        <v>639756323</v>
      </c>
      <c r="E98" s="31">
        <v>584078000</v>
      </c>
      <c r="F98" s="31">
        <v>817423379</v>
      </c>
      <c r="G98" s="6"/>
      <c r="I98" s="6"/>
    </row>
    <row r="99" spans="1:9" s="4" customFormat="1" ht="17.100000000000001" customHeight="1" x14ac:dyDescent="0.2">
      <c r="A99" s="33" t="s">
        <v>108</v>
      </c>
      <c r="B99" s="32">
        <v>10.534000000000001</v>
      </c>
      <c r="C99" s="32" t="s">
        <v>4</v>
      </c>
      <c r="D99" s="31">
        <v>0</v>
      </c>
      <c r="E99" s="31">
        <v>0</v>
      </c>
      <c r="F99" s="31">
        <v>0</v>
      </c>
      <c r="G99" s="6"/>
      <c r="I99" s="6"/>
    </row>
    <row r="100" spans="1:9" s="4" customFormat="1" ht="14.25" customHeight="1" x14ac:dyDescent="0.2">
      <c r="A100" s="33" t="s">
        <v>80</v>
      </c>
      <c r="B100" s="32" t="s">
        <v>81</v>
      </c>
      <c r="C100" s="32" t="s">
        <v>75</v>
      </c>
      <c r="D100" s="31">
        <v>127638485</v>
      </c>
      <c r="E100" s="31">
        <v>213543000</v>
      </c>
      <c r="F100" s="31">
        <v>298855702</v>
      </c>
    </row>
    <row r="101" spans="1:9" s="4" customFormat="1" ht="14.25" customHeight="1" x14ac:dyDescent="0.2">
      <c r="A101" s="33" t="s">
        <v>113</v>
      </c>
      <c r="B101" s="32">
        <v>16.838999999999999</v>
      </c>
      <c r="C101" s="32" t="s">
        <v>4</v>
      </c>
      <c r="D101" s="31">
        <v>435170</v>
      </c>
      <c r="E101" s="31">
        <v>477298</v>
      </c>
      <c r="F101" s="31">
        <v>435134</v>
      </c>
    </row>
    <row r="102" spans="1:9" s="4" customFormat="1" ht="14.25" customHeight="1" x14ac:dyDescent="0.2">
      <c r="A102" s="33" t="s">
        <v>114</v>
      </c>
      <c r="B102" s="32">
        <v>84.370999999999995</v>
      </c>
      <c r="C102" s="32" t="s">
        <v>4</v>
      </c>
      <c r="D102" s="31">
        <v>363865</v>
      </c>
      <c r="E102" s="31">
        <v>420000</v>
      </c>
      <c r="F102" s="31">
        <v>372972</v>
      </c>
    </row>
    <row r="103" spans="1:9" s="4" customFormat="1" ht="14.25" customHeight="1" x14ac:dyDescent="0.2">
      <c r="A103" s="33" t="s">
        <v>115</v>
      </c>
      <c r="B103" s="32">
        <v>84.370999999999995</v>
      </c>
      <c r="C103" s="32" t="s">
        <v>116</v>
      </c>
      <c r="D103" s="31">
        <v>0</v>
      </c>
      <c r="E103" s="31">
        <v>36051000</v>
      </c>
      <c r="F103" s="31">
        <v>0</v>
      </c>
    </row>
    <row r="104" spans="1:9" s="4" customFormat="1" ht="14.25" customHeight="1" x14ac:dyDescent="0.2">
      <c r="A104" s="33" t="s">
        <v>117</v>
      </c>
      <c r="B104" s="32">
        <v>84.424999999999997</v>
      </c>
      <c r="C104" s="32" t="s">
        <v>118</v>
      </c>
      <c r="D104" s="31">
        <v>642044.00999999966</v>
      </c>
      <c r="E104" s="31">
        <v>6885000</v>
      </c>
      <c r="F104" s="31">
        <v>0</v>
      </c>
    </row>
    <row r="105" spans="1:9" s="4" customFormat="1" ht="14.25" customHeight="1" x14ac:dyDescent="0.2">
      <c r="A105" s="33" t="s">
        <v>119</v>
      </c>
      <c r="B105" s="32">
        <v>84.424999999999997</v>
      </c>
      <c r="C105" s="32" t="s">
        <v>120</v>
      </c>
      <c r="D105" s="31">
        <v>8554326013</v>
      </c>
      <c r="E105" s="31">
        <v>0</v>
      </c>
      <c r="F105" s="31">
        <v>0</v>
      </c>
    </row>
    <row r="106" spans="1:9" s="4" customFormat="1" ht="14.25" customHeight="1" x14ac:dyDescent="0.2">
      <c r="A106" s="33" t="s">
        <v>124</v>
      </c>
      <c r="B106" s="32">
        <v>84.424999999999997</v>
      </c>
      <c r="C106" s="32" t="s">
        <v>125</v>
      </c>
      <c r="D106" s="31">
        <v>0</v>
      </c>
      <c r="E106" s="31">
        <v>15000000</v>
      </c>
      <c r="F106" s="31">
        <v>0</v>
      </c>
    </row>
    <row r="107" spans="1:9" s="4" customFormat="1" ht="14.25" customHeight="1" x14ac:dyDescent="0.2">
      <c r="A107" s="33" t="s">
        <v>126</v>
      </c>
      <c r="B107" s="32">
        <v>84.424999999999997</v>
      </c>
      <c r="C107" s="32" t="s">
        <v>127</v>
      </c>
      <c r="D107" s="31">
        <v>0</v>
      </c>
      <c r="E107" s="31">
        <v>3525804000</v>
      </c>
      <c r="F107" s="31">
        <v>0</v>
      </c>
    </row>
    <row r="108" spans="1:9" s="4" customFormat="1" ht="14.25" customHeight="1" x14ac:dyDescent="0.2">
      <c r="A108" s="33" t="s">
        <v>126</v>
      </c>
      <c r="B108" s="32">
        <v>84.424999999999997</v>
      </c>
      <c r="C108" s="32" t="s">
        <v>133</v>
      </c>
      <c r="D108" s="31">
        <v>0</v>
      </c>
      <c r="E108" s="31">
        <v>215166000</v>
      </c>
      <c r="F108" s="31">
        <v>0</v>
      </c>
    </row>
    <row r="109" spans="1:9" s="4" customFormat="1" ht="14.25" customHeight="1" x14ac:dyDescent="0.2">
      <c r="A109" s="33" t="s">
        <v>135</v>
      </c>
      <c r="B109" s="32">
        <v>84.027000000000001</v>
      </c>
      <c r="C109" s="32" t="s">
        <v>134</v>
      </c>
      <c r="D109" s="31">
        <v>0</v>
      </c>
      <c r="E109" s="31">
        <f>256352472+569851</f>
        <v>256922323</v>
      </c>
      <c r="F109" s="31">
        <v>0</v>
      </c>
    </row>
    <row r="110" spans="1:9" s="4" customFormat="1" ht="14.25" customHeight="1" x14ac:dyDescent="0.2">
      <c r="A110" s="33" t="s">
        <v>136</v>
      </c>
      <c r="B110" s="32">
        <v>84.173000000000002</v>
      </c>
      <c r="C110" s="32" t="s">
        <v>134</v>
      </c>
      <c r="D110" s="31">
        <v>0</v>
      </c>
      <c r="E110" s="31">
        <v>20782677</v>
      </c>
      <c r="F110" s="31">
        <v>0</v>
      </c>
    </row>
    <row r="111" spans="1:9" s="4" customFormat="1" ht="14.25" customHeight="1" x14ac:dyDescent="0.2">
      <c r="A111" s="33" t="s">
        <v>137</v>
      </c>
      <c r="B111" s="32">
        <v>84.424999999999997</v>
      </c>
      <c r="C111" s="32" t="s">
        <v>138</v>
      </c>
      <c r="D111" s="31">
        <v>0</v>
      </c>
      <c r="E111" s="31">
        <v>180406000</v>
      </c>
      <c r="F111" s="31">
        <v>0</v>
      </c>
    </row>
    <row r="112" spans="1:9" s="4" customFormat="1" ht="14.25" customHeight="1" x14ac:dyDescent="0.2">
      <c r="A112" s="33" t="s">
        <v>139</v>
      </c>
      <c r="B112" s="32">
        <v>84.424999999999997</v>
      </c>
      <c r="C112" s="32" t="s">
        <v>140</v>
      </c>
      <c r="D112" s="31">
        <v>0</v>
      </c>
      <c r="E112" s="31">
        <v>98758000</v>
      </c>
      <c r="F112" s="31">
        <v>0</v>
      </c>
    </row>
    <row r="113" spans="1:11" s="36" customFormat="1" ht="15" x14ac:dyDescent="0.2">
      <c r="A113" s="84" t="s">
        <v>92</v>
      </c>
      <c r="B113" s="84"/>
      <c r="C113" s="84"/>
      <c r="D113" s="85">
        <f>SUBTOTAL(109,'3-Year CDE FINAL'!$D$6:$D$105)</f>
        <v>16806959000.01</v>
      </c>
      <c r="E113" s="85">
        <f>SUBTOTAL(109,'3-Year CDE FINAL'!$E$6:$E$105)</f>
        <v>7657371000</v>
      </c>
      <c r="F113" s="85">
        <f>SUBTOTAL(109,'3-Year CDE FINAL'!$F$6:$F$105)</f>
        <v>8407788000</v>
      </c>
    </row>
    <row r="114" spans="1:11" x14ac:dyDescent="0.2">
      <c r="C114" s="10"/>
      <c r="D114" s="11"/>
      <c r="E114" s="11"/>
      <c r="F114" s="11"/>
      <c r="G114" s="13"/>
      <c r="H114" s="13"/>
      <c r="I114" s="13"/>
      <c r="J114" s="13"/>
      <c r="K114" s="13"/>
    </row>
    <row r="115" spans="1:11" x14ac:dyDescent="0.2">
      <c r="C115" s="61"/>
      <c r="D115" s="62"/>
      <c r="E115" s="62"/>
      <c r="F115" s="62"/>
      <c r="G115" s="13"/>
      <c r="H115" s="13"/>
      <c r="I115" s="13"/>
      <c r="J115" s="13"/>
      <c r="K115" s="13"/>
    </row>
    <row r="116" spans="1:11" x14ac:dyDescent="0.2">
      <c r="C116" s="21"/>
      <c r="D116" s="62"/>
      <c r="E116" s="15"/>
      <c r="F116" s="16"/>
      <c r="G116" s="17"/>
      <c r="H116" s="13"/>
      <c r="I116" s="13"/>
      <c r="J116" s="13"/>
      <c r="K116" s="13"/>
    </row>
    <row r="117" spans="1:11" x14ac:dyDescent="0.2">
      <c r="C117" s="63"/>
      <c r="D117" s="64"/>
      <c r="E117" s="64"/>
      <c r="F117" s="64"/>
      <c r="G117" s="17"/>
      <c r="H117" s="13"/>
      <c r="I117" s="18"/>
      <c r="J117" s="12"/>
      <c r="K117" s="13"/>
    </row>
    <row r="118" spans="1:11" x14ac:dyDescent="0.2">
      <c r="C118" s="63"/>
      <c r="D118" s="64"/>
      <c r="E118" s="61"/>
      <c r="F118" s="17"/>
      <c r="G118" s="17"/>
      <c r="H118" s="13"/>
      <c r="I118" s="13"/>
      <c r="J118" s="13"/>
      <c r="K118" s="13"/>
    </row>
    <row r="119" spans="1:11" x14ac:dyDescent="0.2">
      <c r="C119" s="63"/>
      <c r="D119" s="64"/>
      <c r="E119" s="61"/>
      <c r="F119" s="17"/>
      <c r="G119" s="17"/>
      <c r="H119" s="13"/>
      <c r="I119" s="13"/>
      <c r="J119" s="13"/>
      <c r="K119" s="13"/>
    </row>
    <row r="120" spans="1:11" x14ac:dyDescent="0.2">
      <c r="A120" s="35"/>
      <c r="C120" s="21"/>
      <c r="D120" s="64"/>
      <c r="E120" s="61"/>
      <c r="F120" s="17"/>
      <c r="G120" s="13"/>
      <c r="H120" s="13"/>
      <c r="I120" s="13"/>
      <c r="J120" s="13"/>
      <c r="K120" s="13"/>
    </row>
    <row r="121" spans="1:11" x14ac:dyDescent="0.2">
      <c r="C121" s="21"/>
      <c r="D121" s="64"/>
      <c r="E121" s="61"/>
      <c r="F121" s="17"/>
      <c r="G121" s="13"/>
      <c r="H121" s="13"/>
      <c r="I121" s="13"/>
      <c r="J121" s="13"/>
      <c r="K121" s="13"/>
    </row>
    <row r="122" spans="1:11" x14ac:dyDescent="0.2">
      <c r="C122" s="21"/>
      <c r="D122" s="64"/>
      <c r="E122" s="64"/>
      <c r="F122" s="64"/>
      <c r="G122" s="19"/>
      <c r="H122" s="19"/>
      <c r="I122" s="19"/>
      <c r="J122" s="13"/>
      <c r="K122" s="13"/>
    </row>
    <row r="123" spans="1:11" x14ac:dyDescent="0.2">
      <c r="C123" s="21"/>
      <c r="D123" s="64"/>
      <c r="E123" s="64"/>
      <c r="F123" s="64"/>
      <c r="G123" s="13"/>
      <c r="H123" s="13"/>
      <c r="I123" s="13"/>
      <c r="J123" s="13"/>
      <c r="K123" s="13"/>
    </row>
    <row r="124" spans="1:11" x14ac:dyDescent="0.2">
      <c r="B124" s="1"/>
      <c r="C124" s="65"/>
      <c r="D124" s="64"/>
      <c r="E124" s="64"/>
      <c r="F124" s="64"/>
      <c r="G124" s="65"/>
    </row>
    <row r="125" spans="1:11" x14ac:dyDescent="0.2">
      <c r="B125" s="1"/>
      <c r="C125" s="65"/>
      <c r="D125" s="64"/>
      <c r="E125" s="64"/>
      <c r="F125" s="64"/>
      <c r="G125" s="65"/>
    </row>
    <row r="126" spans="1:11" x14ac:dyDescent="0.2">
      <c r="C126" s="21"/>
      <c r="D126" s="64"/>
      <c r="E126" s="64"/>
      <c r="F126" s="64"/>
      <c r="G126" s="65"/>
    </row>
    <row r="127" spans="1:11" x14ac:dyDescent="0.2">
      <c r="A127" s="35"/>
      <c r="C127" s="21"/>
      <c r="D127" s="61"/>
      <c r="E127" s="61"/>
      <c r="F127" s="61"/>
      <c r="G127" s="65"/>
    </row>
    <row r="128" spans="1:11" x14ac:dyDescent="0.2">
      <c r="C128" s="21"/>
      <c r="D128" s="61"/>
      <c r="E128" s="61"/>
      <c r="F128" s="61"/>
      <c r="G128" s="65"/>
    </row>
    <row r="129" spans="3:7" x14ac:dyDescent="0.2">
      <c r="C129" s="21"/>
      <c r="D129" s="64"/>
      <c r="E129" s="64"/>
      <c r="F129" s="64"/>
      <c r="G129" s="65"/>
    </row>
    <row r="130" spans="3:7" x14ac:dyDescent="0.2">
      <c r="C130" s="66"/>
      <c r="D130" s="64"/>
      <c r="E130" s="64"/>
      <c r="F130" s="64"/>
      <c r="G130" s="65"/>
    </row>
    <row r="131" spans="3:7" x14ac:dyDescent="0.2">
      <c r="C131" s="21"/>
      <c r="D131" s="61"/>
      <c r="E131" s="61"/>
      <c r="F131" s="61"/>
      <c r="G131" s="65"/>
    </row>
    <row r="132" spans="3:7" x14ac:dyDescent="0.2">
      <c r="C132" s="21"/>
      <c r="D132" s="64"/>
      <c r="E132" s="64"/>
      <c r="F132" s="64"/>
      <c r="G132" s="65"/>
    </row>
    <row r="133" spans="3:7" x14ac:dyDescent="0.2">
      <c r="C133" s="21"/>
      <c r="D133" s="61"/>
      <c r="E133" s="61"/>
      <c r="F133" s="61"/>
      <c r="G133" s="65"/>
    </row>
    <row r="134" spans="3:7" x14ac:dyDescent="0.2">
      <c r="C134" s="21"/>
      <c r="D134" s="61"/>
      <c r="E134" s="61"/>
      <c r="F134" s="61"/>
      <c r="G134" s="65"/>
    </row>
    <row r="135" spans="3:7" x14ac:dyDescent="0.2">
      <c r="D135" s="37"/>
      <c r="E135" s="37"/>
      <c r="F135" s="37"/>
    </row>
    <row r="136" spans="3:7" x14ac:dyDescent="0.2">
      <c r="D136" s="38"/>
      <c r="E136" s="37"/>
      <c r="F136" s="37"/>
    </row>
    <row r="137" spans="3:7" x14ac:dyDescent="0.2">
      <c r="D137" s="37"/>
      <c r="E137" s="37"/>
      <c r="F137" s="37"/>
    </row>
    <row r="138" spans="3:7" x14ac:dyDescent="0.2">
      <c r="D138" s="37"/>
      <c r="E138" s="37"/>
      <c r="F138" s="37"/>
    </row>
    <row r="139" spans="3:7" x14ac:dyDescent="0.2">
      <c r="D139" s="37"/>
      <c r="E139" s="37"/>
      <c r="F139" s="37"/>
    </row>
    <row r="140" spans="3:7" x14ac:dyDescent="0.2">
      <c r="D140" s="37"/>
      <c r="E140" s="37"/>
      <c r="F140" s="37"/>
    </row>
    <row r="141" spans="3:7" x14ac:dyDescent="0.2">
      <c r="D141" s="37"/>
      <c r="E141" s="37"/>
      <c r="F141" s="37"/>
    </row>
    <row r="142" spans="3:7" x14ac:dyDescent="0.2">
      <c r="D142" s="37"/>
      <c r="E142" s="37"/>
      <c r="F142" s="37"/>
    </row>
    <row r="143" spans="3:7" x14ac:dyDescent="0.2">
      <c r="D143" s="37"/>
      <c r="E143" s="37"/>
      <c r="F143" s="37"/>
    </row>
    <row r="144" spans="3:7" x14ac:dyDescent="0.2">
      <c r="D144" s="37"/>
      <c r="E144" s="37"/>
      <c r="F144" s="37"/>
    </row>
    <row r="145" spans="4:6" x14ac:dyDescent="0.2">
      <c r="D145" s="37"/>
      <c r="E145" s="37"/>
      <c r="F145" s="37"/>
    </row>
    <row r="146" spans="4:6" x14ac:dyDescent="0.2">
      <c r="D146" s="37"/>
      <c r="E146" s="37"/>
      <c r="F146" s="37"/>
    </row>
    <row r="147" spans="4:6" x14ac:dyDescent="0.2">
      <c r="D147" s="37"/>
      <c r="E147" s="37"/>
      <c r="F147" s="37"/>
    </row>
    <row r="148" spans="4:6" x14ac:dyDescent="0.2">
      <c r="D148" s="37"/>
      <c r="E148" s="37"/>
      <c r="F148" s="37"/>
    </row>
    <row r="149" spans="4:6" x14ac:dyDescent="0.2">
      <c r="D149" s="37"/>
      <c r="E149" s="37"/>
      <c r="F149" s="37"/>
    </row>
    <row r="150" spans="4:6" x14ac:dyDescent="0.2">
      <c r="D150" s="37"/>
      <c r="E150" s="37"/>
      <c r="F150" s="37"/>
    </row>
    <row r="151" spans="4:6" x14ac:dyDescent="0.2">
      <c r="D151" s="37"/>
      <c r="E151" s="37"/>
      <c r="F151" s="37"/>
    </row>
    <row r="152" spans="4:6" x14ac:dyDescent="0.2">
      <c r="D152" s="37"/>
      <c r="E152" s="37"/>
      <c r="F152" s="37"/>
    </row>
    <row r="153" spans="4:6" x14ac:dyDescent="0.2">
      <c r="D153" s="37"/>
      <c r="E153" s="37"/>
      <c r="F153" s="37"/>
    </row>
  </sheetData>
  <customSheetViews>
    <customSheetView guid="{3A6FB766-AD51-4F94-8F7F-C970F1623A35}" scale="115" showPageBreaks="1" fitToPage="1" showAutoFilter="1">
      <selection activeCell="F123" sqref="F123"/>
      <rowBreaks count="2" manualBreakCount="2">
        <brk id="41" max="16383" man="1"/>
        <brk id="74" max="16383" man="1"/>
      </rowBreaks>
      <pageMargins left="0.5" right="0.5" top="0.31" bottom="0.65" header="0.5" footer="0.3"/>
      <printOptions horizontalCentered="1" verticalCentered="1" gridLines="1"/>
      <pageSetup scale="72" fitToHeight="0" orientation="landscape" r:id="rId1"/>
      <headerFooter alignWithMargins="0">
        <oddFooter>&amp;L&amp;F
&amp;A&amp;C&amp;P&amp;R&amp;D</oddFooter>
      </headerFooter>
      <autoFilter ref="A6:K113" xr:uid="{00000000-0000-0000-0000-000000000000}"/>
    </customSheetView>
    <customSheetView guid="{765DAB48-4AAA-468B-A91D-D744476760B6}" scale="115" showPageBreaks="1" fitToPage="1" showAutoFilter="1">
      <selection activeCell="H18" sqref="H18"/>
      <rowBreaks count="2" manualBreakCount="2">
        <brk id="44" max="16383" man="1"/>
        <brk id="78" max="16383" man="1"/>
      </rowBreaks>
      <pageMargins left="0.5" right="0.5" top="0.31" bottom="0.65" header="0.5" footer="0.3"/>
      <printOptions horizontalCentered="1" verticalCentered="1" gridLines="1"/>
      <pageSetup scale="65" fitToHeight="0" orientation="landscape" r:id="rId2"/>
      <headerFooter alignWithMargins="0">
        <oddFooter>&amp;L&amp;F
&amp;A&amp;C&amp;P&amp;R&amp;D</oddFooter>
      </headerFooter>
      <autoFilter ref="A6:O102" xr:uid="{00000000-0000-0000-0000-000000000000}"/>
    </customSheetView>
    <customSheetView guid="{809A5F5D-6297-45FE-91D2-CD992693B598}" scale="115" fitToPage="1" showAutoFilter="1">
      <selection activeCell="A115" sqref="A115:XFD134"/>
      <rowBreaks count="2" manualBreakCount="2">
        <brk id="41" max="16383" man="1"/>
        <brk id="74" max="16383" man="1"/>
      </rowBreaks>
      <pageMargins left="0.5" right="0.5" top="0.31" bottom="0.65" header="0.5" footer="0.3"/>
      <printOptions horizontalCentered="1" verticalCentered="1" gridLines="1"/>
      <pageSetup scale="72" fitToHeight="0" orientation="landscape" r:id="rId3"/>
      <headerFooter alignWithMargins="0">
        <oddFooter>&amp;L&amp;F
&amp;A&amp;C&amp;P&amp;R&amp;D</oddFooter>
      </headerFooter>
      <autoFilter ref="A6:K113" xr:uid="{00000000-0000-0000-0000-000000000000}"/>
    </customSheetView>
  </customSheetViews>
  <printOptions horizontalCentered="1" verticalCentered="1" gridLines="1"/>
  <pageMargins left="0.5" right="0.5" top="0.31" bottom="0.65" header="0.5" footer="0.3"/>
  <pageSetup scale="50" fitToHeight="0" orientation="landscape" r:id="rId4"/>
  <headerFooter alignWithMargins="0">
    <oddFooter>&amp;L&amp;F
&amp;A&amp;C&amp;P&amp;R&amp;D</oddFooter>
  </headerFooter>
  <rowBreaks count="2" manualBreakCount="2">
    <brk id="40" max="16383" man="1"/>
    <brk id="73" max="16383" man="1"/>
  </rowBreaks>
  <legacy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3AC2B-3376-4FE6-9F97-A4AABED98E85}">
  <dimension ref="A1:J31"/>
  <sheetViews>
    <sheetView topLeftCell="A4" workbookViewId="0">
      <selection activeCell="G38" sqref="G38"/>
    </sheetView>
  </sheetViews>
  <sheetFormatPr defaultRowHeight="15" x14ac:dyDescent="0.25"/>
  <cols>
    <col min="2" max="2" width="18.42578125" bestFit="1" customWidth="1"/>
    <col min="3" max="3" width="15.28515625" bestFit="1" customWidth="1"/>
    <col min="4" max="4" width="14" bestFit="1" customWidth="1"/>
    <col min="5" max="5" width="2.140625" customWidth="1"/>
    <col min="6" max="6" width="14" bestFit="1" customWidth="1"/>
    <col min="7" max="9" width="15.28515625" bestFit="1" customWidth="1"/>
  </cols>
  <sheetData>
    <row r="1" spans="1:10" x14ac:dyDescent="0.25">
      <c r="B1" t="s">
        <v>123</v>
      </c>
      <c r="C1" t="s">
        <v>132</v>
      </c>
      <c r="D1" t="s">
        <v>131</v>
      </c>
      <c r="F1" t="s">
        <v>130</v>
      </c>
      <c r="G1" t="s">
        <v>129</v>
      </c>
      <c r="H1" t="s">
        <v>128</v>
      </c>
    </row>
    <row r="2" spans="1:10" x14ac:dyDescent="0.25">
      <c r="A2" s="9"/>
      <c r="B2" s="14">
        <v>2020</v>
      </c>
      <c r="C2" s="14">
        <v>2020</v>
      </c>
      <c r="D2" s="14">
        <v>2020</v>
      </c>
      <c r="E2" s="1"/>
      <c r="F2" s="39">
        <v>2021</v>
      </c>
      <c r="G2" s="39">
        <v>2021</v>
      </c>
      <c r="H2" s="39">
        <v>2021</v>
      </c>
    </row>
    <row r="3" spans="1:10" x14ac:dyDescent="0.25">
      <c r="A3" s="9">
        <v>104</v>
      </c>
      <c r="B3" s="37">
        <v>1188000</v>
      </c>
      <c r="C3" s="37"/>
      <c r="D3" s="37">
        <v>1393000</v>
      </c>
      <c r="F3" s="40">
        <v>1488000</v>
      </c>
      <c r="G3" s="40"/>
      <c r="H3" s="40"/>
    </row>
    <row r="4" spans="1:10" x14ac:dyDescent="0.25">
      <c r="A4" s="9">
        <v>112</v>
      </c>
      <c r="B4" s="38">
        <v>25950000</v>
      </c>
      <c r="C4" s="37">
        <v>28374000</v>
      </c>
      <c r="D4" s="37">
        <v>28374000</v>
      </c>
      <c r="E4" s="1"/>
      <c r="F4" s="40">
        <v>22615000</v>
      </c>
      <c r="G4" s="40"/>
      <c r="H4" s="40"/>
    </row>
    <row r="5" spans="1:10" x14ac:dyDescent="0.25">
      <c r="A5" s="9">
        <v>113</v>
      </c>
      <c r="B5" s="37">
        <v>20154000</v>
      </c>
      <c r="C5" s="37">
        <v>20073000</v>
      </c>
      <c r="D5" s="37"/>
      <c r="E5" s="1"/>
      <c r="F5" s="40">
        <v>20635000</v>
      </c>
      <c r="G5" s="40"/>
      <c r="H5" s="40"/>
    </row>
    <row r="6" spans="1:10" x14ac:dyDescent="0.25">
      <c r="A6" s="9">
        <v>117</v>
      </c>
      <c r="B6" s="37">
        <v>36051000</v>
      </c>
      <c r="C6" s="37"/>
      <c r="D6" s="37"/>
      <c r="E6" s="1"/>
      <c r="F6" s="40">
        <v>36051000</v>
      </c>
      <c r="G6" s="40"/>
      <c r="H6" s="40"/>
    </row>
    <row r="7" spans="1:10" x14ac:dyDescent="0.25">
      <c r="A7" s="9">
        <v>119</v>
      </c>
      <c r="B7" s="37">
        <v>1405000</v>
      </c>
      <c r="C7" s="37"/>
      <c r="D7" s="37">
        <v>1543000</v>
      </c>
      <c r="E7" s="1"/>
      <c r="F7" s="40">
        <v>1568000</v>
      </c>
      <c r="G7" s="40"/>
      <c r="H7" s="40"/>
    </row>
    <row r="8" spans="1:10" x14ac:dyDescent="0.25">
      <c r="A8" s="9">
        <v>125</v>
      </c>
      <c r="B8" s="37">
        <v>261939000</v>
      </c>
      <c r="C8" s="37">
        <v>271202000</v>
      </c>
      <c r="D8" s="37">
        <v>274007000</v>
      </c>
      <c r="E8" s="1"/>
      <c r="F8" s="40">
        <v>292444000</v>
      </c>
      <c r="G8" s="40"/>
      <c r="H8" s="40"/>
    </row>
    <row r="9" spans="1:10" x14ac:dyDescent="0.25">
      <c r="A9" s="9">
        <v>134</v>
      </c>
      <c r="B9" s="37">
        <v>2098707000</v>
      </c>
      <c r="C9" s="37">
        <v>2099606000</v>
      </c>
      <c r="D9" s="37">
        <v>2212531000</v>
      </c>
      <c r="E9" s="1"/>
      <c r="F9" s="40">
        <v>2279980000</v>
      </c>
      <c r="G9" s="40"/>
      <c r="H9" s="40">
        <v>2282727000</v>
      </c>
    </row>
    <row r="10" spans="1:10" x14ac:dyDescent="0.25">
      <c r="A10" s="9">
        <v>135</v>
      </c>
      <c r="B10" s="37"/>
      <c r="C10" s="37"/>
      <c r="D10" s="37"/>
      <c r="E10" s="1"/>
      <c r="F10" s="43">
        <v>98710000</v>
      </c>
      <c r="G10" s="43"/>
      <c r="H10" s="43">
        <v>98758000</v>
      </c>
    </row>
    <row r="11" spans="1:10" x14ac:dyDescent="0.25">
      <c r="A11" s="9">
        <v>136</v>
      </c>
      <c r="B11" s="37">
        <v>10674000</v>
      </c>
      <c r="C11" s="37">
        <v>11984000</v>
      </c>
      <c r="D11" s="37"/>
      <c r="E11" s="1"/>
      <c r="F11" s="40">
        <v>12357000</v>
      </c>
      <c r="G11" s="40"/>
      <c r="H11" s="40"/>
    </row>
    <row r="12" spans="1:10" x14ac:dyDescent="0.25">
      <c r="A12" s="9">
        <v>137</v>
      </c>
      <c r="B12" s="37">
        <v>3763000</v>
      </c>
      <c r="C12" s="37">
        <v>5829000</v>
      </c>
      <c r="D12" s="37"/>
      <c r="E12" s="1"/>
      <c r="F12" s="40">
        <v>4741000</v>
      </c>
      <c r="G12" s="40"/>
      <c r="H12" s="40">
        <v>4820000</v>
      </c>
    </row>
    <row r="13" spans="1:10" x14ac:dyDescent="0.25">
      <c r="A13" s="9">
        <v>149</v>
      </c>
      <c r="B13" s="37"/>
      <c r="C13" s="37"/>
      <c r="D13" s="37"/>
      <c r="E13" s="1"/>
      <c r="F13" s="43"/>
      <c r="G13" s="43">
        <v>3971518000</v>
      </c>
      <c r="H13" s="43">
        <v>3971688000</v>
      </c>
      <c r="I13" s="45">
        <v>215166000</v>
      </c>
      <c r="J13" t="s">
        <v>142</v>
      </c>
    </row>
    <row r="14" spans="1:10" x14ac:dyDescent="0.25">
      <c r="A14" s="9">
        <v>156</v>
      </c>
      <c r="B14" s="37">
        <v>98430000</v>
      </c>
      <c r="C14" s="37">
        <v>107385000</v>
      </c>
      <c r="D14" s="37"/>
      <c r="E14" s="1"/>
      <c r="F14" s="40">
        <v>116577000</v>
      </c>
      <c r="G14" s="40"/>
      <c r="H14" s="40"/>
    </row>
    <row r="15" spans="1:10" x14ac:dyDescent="0.25">
      <c r="A15" s="9">
        <v>159</v>
      </c>
      <c r="B15" s="37"/>
      <c r="C15" s="37"/>
      <c r="D15" s="37"/>
      <c r="E15" s="1"/>
      <c r="F15" s="43">
        <v>277705000</v>
      </c>
      <c r="G15" s="43"/>
      <c r="H15" s="43"/>
    </row>
    <row r="16" spans="1:10" x14ac:dyDescent="0.25">
      <c r="A16" s="9">
        <v>161</v>
      </c>
      <c r="B16" s="37">
        <v>1304714000</v>
      </c>
      <c r="C16" s="37"/>
      <c r="D16" s="37">
        <v>1305223000</v>
      </c>
      <c r="E16" s="1"/>
      <c r="F16" s="40">
        <v>1321437000</v>
      </c>
      <c r="G16" s="40">
        <v>1326980000</v>
      </c>
      <c r="H16" s="40"/>
    </row>
    <row r="17" spans="1:8" x14ac:dyDescent="0.25">
      <c r="A17" s="9">
        <v>162</v>
      </c>
      <c r="B17" s="37">
        <v>713668000</v>
      </c>
      <c r="C17" s="37"/>
      <c r="D17" s="37"/>
      <c r="E17" s="1"/>
      <c r="F17" s="40"/>
      <c r="G17" s="40"/>
      <c r="H17" s="40"/>
    </row>
    <row r="18" spans="1:8" x14ac:dyDescent="0.25">
      <c r="A18" s="9">
        <v>163</v>
      </c>
      <c r="B18" s="37">
        <v>1482576000</v>
      </c>
      <c r="C18" s="37"/>
      <c r="D18" s="37"/>
      <c r="E18" s="1"/>
      <c r="F18" s="40">
        <v>3516073000</v>
      </c>
      <c r="G18" s="40">
        <v>3516074000</v>
      </c>
      <c r="H18" s="40">
        <v>3525804000</v>
      </c>
    </row>
    <row r="19" spans="1:8" x14ac:dyDescent="0.25">
      <c r="A19" s="9">
        <v>166</v>
      </c>
      <c r="B19" s="37">
        <v>120862000</v>
      </c>
      <c r="C19" s="37">
        <v>139358000</v>
      </c>
      <c r="D19" s="37">
        <v>139359000</v>
      </c>
      <c r="E19" s="1"/>
      <c r="F19" s="40">
        <v>147110000</v>
      </c>
      <c r="G19" s="40">
        <v>147110000</v>
      </c>
      <c r="H19" s="40"/>
    </row>
    <row r="20" spans="1:8" x14ac:dyDescent="0.25">
      <c r="A20" s="9">
        <v>178</v>
      </c>
      <c r="B20" s="37"/>
      <c r="C20" s="37"/>
      <c r="D20" s="37"/>
      <c r="E20" s="1"/>
      <c r="F20" s="43"/>
      <c r="G20" s="43"/>
      <c r="H20" s="43">
        <v>180406000</v>
      </c>
    </row>
    <row r="21" spans="1:8" x14ac:dyDescent="0.25">
      <c r="A21" s="9">
        <v>194</v>
      </c>
      <c r="B21" s="37">
        <v>930660000</v>
      </c>
      <c r="C21" s="37">
        <v>993855000</v>
      </c>
      <c r="D21" s="37">
        <v>984596000</v>
      </c>
      <c r="E21" s="1"/>
      <c r="F21" s="40"/>
      <c r="G21" s="40"/>
      <c r="H21" s="40"/>
    </row>
    <row r="22" spans="1:8" x14ac:dyDescent="0.25">
      <c r="A22" s="9">
        <v>195</v>
      </c>
      <c r="B22" s="37">
        <v>229384000</v>
      </c>
      <c r="C22" s="37">
        <v>234355000</v>
      </c>
      <c r="D22" s="37">
        <v>239499000</v>
      </c>
      <c r="E22" s="1"/>
      <c r="F22" s="40">
        <v>237106000</v>
      </c>
      <c r="G22" s="40"/>
      <c r="H22" s="40">
        <v>234171000</v>
      </c>
    </row>
    <row r="23" spans="1:8" x14ac:dyDescent="0.25">
      <c r="A23" s="9">
        <v>197</v>
      </c>
      <c r="B23" s="37">
        <v>145850000</v>
      </c>
      <c r="C23" s="37">
        <v>150444000</v>
      </c>
      <c r="D23" s="37">
        <v>150445000</v>
      </c>
      <c r="E23" s="1"/>
      <c r="F23" s="40">
        <v>150408000</v>
      </c>
      <c r="G23" s="40">
        <v>236791000</v>
      </c>
      <c r="H23" s="40">
        <v>236814000</v>
      </c>
    </row>
    <row r="24" spans="1:8" x14ac:dyDescent="0.25">
      <c r="A24" s="9">
        <v>201</v>
      </c>
      <c r="B24" s="37">
        <v>2833073000</v>
      </c>
      <c r="C24" s="37"/>
      <c r="D24" s="37"/>
      <c r="E24" s="1"/>
      <c r="F24" s="40">
        <v>2719467000</v>
      </c>
      <c r="G24" s="40"/>
      <c r="H24" s="40"/>
    </row>
    <row r="25" spans="1:8" x14ac:dyDescent="0.25">
      <c r="A25" s="9">
        <v>294</v>
      </c>
      <c r="B25" s="37">
        <v>3060000</v>
      </c>
      <c r="C25" s="37">
        <v>3422000</v>
      </c>
      <c r="D25" s="37"/>
      <c r="E25" s="1"/>
      <c r="F25" s="40">
        <v>4329000</v>
      </c>
      <c r="G25" s="40"/>
      <c r="H25" s="40"/>
    </row>
    <row r="26" spans="1:8" x14ac:dyDescent="0.25">
      <c r="F26" s="44" t="s">
        <v>141</v>
      </c>
      <c r="G26" s="40"/>
      <c r="H26" s="40"/>
    </row>
    <row r="27" spans="1:8" x14ac:dyDescent="0.25">
      <c r="C27" s="38">
        <f>D3+D4+C5+B6+D7+D8+D9+C11+C12+C14+D16+B17+B18+D19+D21+D22+D23+B24+C25</f>
        <v>10551031000</v>
      </c>
      <c r="G27" s="41">
        <f>F3+F4+F5+F6+F7+F8+H9+H10+F11+H12+I13+F14+F15+G16+H18+G19+H20+H22+H23+F24+F25</f>
        <v>11757992000</v>
      </c>
      <c r="H27" s="41"/>
    </row>
    <row r="28" spans="1:8" x14ac:dyDescent="0.25">
      <c r="C28" s="42">
        <f>'3-Year CDE FINAL'!D115</f>
        <v>0</v>
      </c>
      <c r="G28" s="42">
        <f>'3-Year CDE FINAL'!E115</f>
        <v>0</v>
      </c>
    </row>
    <row r="29" spans="1:8" x14ac:dyDescent="0.25">
      <c r="B29" t="s">
        <v>143</v>
      </c>
      <c r="C29" s="41">
        <f>C27-C28</f>
        <v>10551031000</v>
      </c>
      <c r="G29" s="41">
        <f>G27-G28</f>
        <v>11757992000</v>
      </c>
    </row>
    <row r="30" spans="1:8" x14ac:dyDescent="0.25">
      <c r="C30" s="41">
        <f>C27-C29</f>
        <v>0</v>
      </c>
      <c r="G30" s="41"/>
    </row>
    <row r="31" spans="1:8" x14ac:dyDescent="0.25">
      <c r="C31" s="41">
        <f>C28-C30</f>
        <v>0</v>
      </c>
      <c r="G31" s="41"/>
    </row>
  </sheetData>
  <customSheetViews>
    <customSheetView guid="{3A6FB766-AD51-4F94-8F7F-C970F1623A35}" state="hidden" topLeftCell="A4">
      <selection activeCell="G38" sqref="G38"/>
      <pageMargins left="0.7" right="0.7" top="0.75" bottom="0.75" header="0.3" footer="0.3"/>
    </customSheetView>
    <customSheetView guid="{765DAB48-4AAA-468B-A91D-D744476760B6}">
      <selection sqref="A1:I28"/>
      <pageMargins left="0.7" right="0.7" top="0.75" bottom="0.75" header="0.3" footer="0.3"/>
    </customSheetView>
    <customSheetView guid="{809A5F5D-6297-45FE-91D2-CD992693B598}" state="hidden" topLeftCell="A4">
      <selection activeCell="G38" sqref="G3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3-Year CDE FINAL</vt:lpstr>
      <vt:lpstr>Calculation</vt:lpstr>
      <vt:lpstr>'Cover Page'!Print_Area</vt:lpstr>
      <vt:lpstr>'3-Year CDE FINAL'!Print_Titles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Three Year Legislative Report - Reports (CA Dept of Education)</dc:title>
  <dc:subject>Federal Fund Expenditure Report.</dc:subject>
  <dc:creator>CDE</dc:creator>
  <cp:lastModifiedBy>Samm Mulligan</cp:lastModifiedBy>
  <cp:lastPrinted>2019-02-27T20:15:35Z</cp:lastPrinted>
  <dcterms:created xsi:type="dcterms:W3CDTF">2019-02-13T20:02:35Z</dcterms:created>
  <dcterms:modified xsi:type="dcterms:W3CDTF">2022-12-09T23:32:09Z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