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C:\Users\jamick\AppData\Local\Adobe\Contribute 6.5\en_US\Sites\Site1\sp\se\as\documents\"/>
    </mc:Choice>
  </mc:AlternateContent>
  <xr:revisionPtr revIDLastSave="0" documentId="13_ncr:1_{3EC98374-725F-43FA-87E2-5721ED996A11}" xr6:coauthVersionLast="47" xr6:coauthVersionMax="47" xr10:uidLastSave="{00000000-0000-0000-0000-000000000000}"/>
  <bookViews>
    <workbookView xWindow="-120" yWindow="-120" windowWidth="29040" windowHeight="15840" xr2:uid="{01F91A08-278B-45C6-8238-FC532536505A}"/>
  </bookViews>
  <sheets>
    <sheet name="Interactive Excel Spreadsheet"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2"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E111" i="1" l="1"/>
  <c r="J110" i="1" s="1"/>
  <c r="H96" i="1"/>
  <c r="J98" i="1" s="1"/>
  <c r="J66" i="1"/>
  <c r="J64" i="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A110" i="1"/>
  <c r="S271" i="1"/>
  <c r="I99" i="1" l="1"/>
  <c r="J99" i="1" s="1"/>
  <c r="K101" i="1" s="1"/>
  <c r="Z257" i="1"/>
  <c r="H13" i="1"/>
  <c r="Z216" i="1"/>
  <c r="X227" i="1" s="1"/>
  <c r="J11" i="1"/>
  <c r="J180" i="1"/>
  <c r="J176" i="1"/>
  <c r="J178" i="1" s="1"/>
  <c r="J103" i="1" l="1"/>
  <c r="J100" i="1"/>
  <c r="J101" i="1"/>
  <c r="J102" i="1"/>
  <c r="J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DD165F56-5E71-4A3D-8131-02CE7A3A341C}">
      <text>
        <r>
          <rPr>
            <b/>
            <sz val="8"/>
            <color indexed="81"/>
            <rFont val="Tahoma"/>
            <family val="2"/>
          </rPr>
          <t xml:space="preserve">See 20 U.S.C. 1411(e)(1)(A) and 1411(e)(3)(B)(i)
</t>
        </r>
      </text>
    </comment>
    <comment ref="B23" authorId="0" shapeId="0" xr:uid="{156D32DD-788B-467C-8565-F56898D54A9B}">
      <text>
        <r>
          <rPr>
            <b/>
            <sz val="8"/>
            <color indexed="81"/>
            <rFont val="Tahoma"/>
            <family val="2"/>
          </rPr>
          <t xml:space="preserve">See 20 U.S.C. 1411(e)(1)(D)
</t>
        </r>
      </text>
    </comment>
    <comment ref="B27" authorId="0" shapeId="0" xr:uid="{31967C21-B8C7-4C27-AA4B-6030C0443001}">
      <text>
        <r>
          <rPr>
            <b/>
            <sz val="8"/>
            <color indexed="81"/>
            <rFont val="Tahoma"/>
            <family val="2"/>
          </rPr>
          <t>See 20 U.S.C. 1411(e)(6) and 1411(e)(1)(B)</t>
        </r>
        <r>
          <rPr>
            <sz val="8"/>
            <color indexed="81"/>
            <rFont val="Tahoma"/>
            <family val="2"/>
          </rPr>
          <t xml:space="preserve">
</t>
        </r>
      </text>
    </comment>
    <comment ref="C34" authorId="0" shapeId="0" xr:uid="{870B286D-651F-4AB4-BE19-22C75C32DB1B}">
      <text>
        <r>
          <rPr>
            <b/>
            <sz val="8"/>
            <color indexed="81"/>
            <rFont val="Tahoma"/>
            <family val="2"/>
          </rPr>
          <t>See 20 U.S.C. 1411(e)(2)(C)(i)</t>
        </r>
        <r>
          <rPr>
            <sz val="8"/>
            <color indexed="81"/>
            <rFont val="Tahoma"/>
            <family val="2"/>
          </rPr>
          <t xml:space="preserve">
</t>
        </r>
      </text>
    </comment>
    <comment ref="C37" authorId="0" shapeId="0" xr:uid="{B818BE05-CA93-4029-9243-F3BE55BB64BB}">
      <text>
        <r>
          <rPr>
            <b/>
            <sz val="8"/>
            <color indexed="81"/>
            <rFont val="Tahoma"/>
            <family val="2"/>
          </rPr>
          <t>See 20 U.S.C. 1411(e)(2)(C)(iii)</t>
        </r>
        <r>
          <rPr>
            <sz val="8"/>
            <color indexed="81"/>
            <rFont val="Tahoma"/>
            <family val="2"/>
          </rPr>
          <t xml:space="preserve">
</t>
        </r>
      </text>
    </comment>
    <comment ref="C41" authorId="0" shapeId="0" xr:uid="{9BEE47F7-8F8C-465A-A7CE-ECC975D8D648}">
      <text>
        <r>
          <rPr>
            <b/>
            <sz val="8"/>
            <color indexed="81"/>
            <rFont val="Tahoma"/>
            <family val="2"/>
          </rPr>
          <t>See 20 U.S.C. 1411(e)(2)(C)(vii)</t>
        </r>
        <r>
          <rPr>
            <sz val="8"/>
            <color indexed="81"/>
            <rFont val="Tahoma"/>
            <family val="2"/>
          </rPr>
          <t xml:space="preserve">
</t>
        </r>
      </text>
    </comment>
    <comment ref="C43" authorId="0" shapeId="0" xr:uid="{D2EFFD71-5DD1-492B-AAAE-D7E0534415AE}">
      <text>
        <r>
          <rPr>
            <b/>
            <sz val="8"/>
            <color indexed="81"/>
            <rFont val="Tahoma"/>
            <family val="2"/>
          </rPr>
          <t>See 20 U.S.C. 1411(e)(2)(C)(viii)</t>
        </r>
        <r>
          <rPr>
            <sz val="8"/>
            <color indexed="81"/>
            <rFont val="Tahoma"/>
            <family val="2"/>
          </rPr>
          <t xml:space="preserve">
</t>
        </r>
      </text>
    </comment>
    <comment ref="B50" authorId="0" shapeId="0" xr:uid="{C62DC7F5-903D-40A8-BAEF-2530406F54E9}">
      <text>
        <r>
          <rPr>
            <b/>
            <sz val="8"/>
            <color indexed="81"/>
            <rFont val="Tahoma"/>
            <family val="2"/>
          </rPr>
          <t xml:space="preserve">See 20 U.S.C. 1411(e)(7)
</t>
        </r>
      </text>
    </comment>
    <comment ref="A70" authorId="0" shapeId="0" xr:uid="{4A025628-60F5-4D65-90F0-29AAF0D0448E}">
      <text>
        <r>
          <rPr>
            <b/>
            <sz val="8"/>
            <color indexed="81"/>
            <rFont val="Tahoma"/>
            <family val="2"/>
          </rPr>
          <t>See 20 U.S.C. 1411(e)(2)(A)(i)</t>
        </r>
        <r>
          <rPr>
            <sz val="8"/>
            <color indexed="81"/>
            <rFont val="Tahoma"/>
            <family val="2"/>
          </rPr>
          <t xml:space="preserve">
</t>
        </r>
      </text>
    </comment>
    <comment ref="A76" authorId="0" shapeId="0" xr:uid="{459AB355-213E-46D0-A315-F8CBFB3B1561}">
      <text>
        <r>
          <rPr>
            <b/>
            <sz val="8"/>
            <color indexed="81"/>
            <rFont val="Tahoma"/>
            <family val="2"/>
          </rPr>
          <t>See 20 U.S.C. 1411(e)(2)(A)(i) and 20 U.S.C. 1411(e)(2)(A)(iii)(I)</t>
        </r>
        <r>
          <rPr>
            <sz val="8"/>
            <color indexed="81"/>
            <rFont val="Tahoma"/>
            <family val="2"/>
          </rPr>
          <t xml:space="preserve">
</t>
        </r>
      </text>
    </comment>
    <comment ref="A80" authorId="0" shapeId="0" xr:uid="{0F862BC9-5C1B-42BA-B7E5-7CFDC21352CE}">
      <text>
        <r>
          <rPr>
            <b/>
            <sz val="8"/>
            <color indexed="81"/>
            <rFont val="Tahoma"/>
            <family val="2"/>
          </rPr>
          <t>See 20 U.S.C. 1411(e)(2)(A)(ii)</t>
        </r>
        <r>
          <rPr>
            <sz val="8"/>
            <color indexed="81"/>
            <rFont val="Tahoma"/>
            <family val="2"/>
          </rPr>
          <t xml:space="preserve">
</t>
        </r>
      </text>
    </comment>
    <comment ref="A86" authorId="0" shapeId="0" xr:uid="{BE2991EC-4DA1-4C90-B161-B9747BF9917F}">
      <text>
        <r>
          <rPr>
            <b/>
            <sz val="8"/>
            <color indexed="81"/>
            <rFont val="Tahoma"/>
            <family val="2"/>
          </rPr>
          <t>See 20 U.S.C. 1411(e)(2)(A)(ii) and 20 U.S.C. 1411(e)(2)(A)(iii)(II)</t>
        </r>
        <r>
          <rPr>
            <sz val="8"/>
            <color indexed="81"/>
            <rFont val="Tahoma"/>
            <family val="2"/>
          </rPr>
          <t xml:space="preserve">
</t>
        </r>
      </text>
    </comment>
    <comment ref="A91" authorId="0" shapeId="0" xr:uid="{FC31DC72-F6E7-49E2-A220-0BEADC0F6078}">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29AC787E-C4A5-4554-8D82-EB655B8898AA}">
      <text>
        <r>
          <rPr>
            <b/>
            <sz val="8"/>
            <color indexed="81"/>
            <rFont val="Tahoma"/>
            <family val="2"/>
          </rPr>
          <t>See 20 U.S.C. 1411(e)(2)(B)(i)</t>
        </r>
        <r>
          <rPr>
            <sz val="8"/>
            <color indexed="81"/>
            <rFont val="Tahoma"/>
            <family val="2"/>
          </rPr>
          <t xml:space="preserve">
</t>
        </r>
      </text>
    </comment>
    <comment ref="C118" authorId="0" shapeId="0" xr:uid="{7F87DA02-EE4C-46DD-A78E-EEC5E7EB7514}">
      <text>
        <r>
          <rPr>
            <b/>
            <sz val="8"/>
            <color indexed="81"/>
            <rFont val="Tahoma"/>
            <family val="2"/>
          </rPr>
          <t>See 20 U.S.C. 1411(e)(2)(B)(ii)</t>
        </r>
        <r>
          <rPr>
            <sz val="8"/>
            <color indexed="81"/>
            <rFont val="Tahoma"/>
            <family val="2"/>
          </rPr>
          <t xml:space="preserve">
</t>
        </r>
      </text>
    </comment>
    <comment ref="C124" authorId="0" shapeId="0" xr:uid="{68512B66-D895-4A3C-A41C-3487F344C4EA}">
      <text>
        <r>
          <rPr>
            <b/>
            <sz val="8"/>
            <color indexed="81"/>
            <rFont val="Tahoma"/>
            <family val="2"/>
          </rPr>
          <t>See 20 U.S.C. 1411(e)(2)(C)(i)</t>
        </r>
        <r>
          <rPr>
            <sz val="8"/>
            <color indexed="81"/>
            <rFont val="Tahoma"/>
            <family val="2"/>
          </rPr>
          <t xml:space="preserve">
</t>
        </r>
      </text>
    </comment>
    <comment ref="C127" authorId="0" shapeId="0" xr:uid="{55F477BD-047A-42FE-90B4-EC4E754F3D09}">
      <text>
        <r>
          <rPr>
            <b/>
            <sz val="8"/>
            <color indexed="81"/>
            <rFont val="Tahoma"/>
            <family val="2"/>
          </rPr>
          <t>See 20 U.S.C. 1411(e)(2)(C)(iii)</t>
        </r>
        <r>
          <rPr>
            <sz val="8"/>
            <color indexed="81"/>
            <rFont val="Tahoma"/>
            <family val="2"/>
          </rPr>
          <t xml:space="preserve">
</t>
        </r>
      </text>
    </comment>
    <comment ref="C131" authorId="0" shapeId="0" xr:uid="{6B538080-0E31-470A-A96C-38859304F38D}">
      <text>
        <r>
          <rPr>
            <b/>
            <sz val="8"/>
            <color indexed="81"/>
            <rFont val="Tahoma"/>
            <family val="2"/>
          </rPr>
          <t>See 20 U.S.C. 1411(e)(2)(C)(vii)</t>
        </r>
        <r>
          <rPr>
            <sz val="8"/>
            <color indexed="81"/>
            <rFont val="Tahoma"/>
            <family val="2"/>
          </rPr>
          <t xml:space="preserve">
</t>
        </r>
      </text>
    </comment>
    <comment ref="C133" authorId="0" shapeId="0" xr:uid="{A0599085-CAF6-46D4-B318-0DEBCA81B82F}">
      <text>
        <r>
          <rPr>
            <b/>
            <sz val="8"/>
            <color indexed="81"/>
            <rFont val="Tahoma"/>
            <family val="2"/>
          </rPr>
          <t>See 20 U.S.C. 1411(e)(2)(C)(viii)</t>
        </r>
        <r>
          <rPr>
            <sz val="8"/>
            <color indexed="81"/>
            <rFont val="Tahoma"/>
            <family val="2"/>
          </rPr>
          <t xml:space="preserve">
</t>
        </r>
      </text>
    </comment>
    <comment ref="C136" authorId="0" shapeId="0" xr:uid="{93DF6DFB-3AD0-4C16-94ED-E57DA72F3DBF}">
      <text>
        <r>
          <rPr>
            <b/>
            <sz val="8"/>
            <color indexed="81"/>
            <rFont val="Tahoma"/>
            <family val="2"/>
          </rPr>
          <t>See 20 U.S.C. 1411(e)(2)(C)(ii)</t>
        </r>
        <r>
          <rPr>
            <sz val="8"/>
            <color indexed="81"/>
            <rFont val="Tahoma"/>
            <family val="2"/>
          </rPr>
          <t xml:space="preserve">
</t>
        </r>
      </text>
    </comment>
    <comment ref="C139" authorId="0" shapeId="0" xr:uid="{CC49814C-E837-4264-9B8C-CDBE0621262F}">
      <text>
        <r>
          <rPr>
            <b/>
            <sz val="8"/>
            <color indexed="81"/>
            <rFont val="Tahoma"/>
            <family val="2"/>
          </rPr>
          <t>See 20 U.S.C. 1411(e)(2)(C)(iv)</t>
        </r>
        <r>
          <rPr>
            <sz val="8"/>
            <color indexed="81"/>
            <rFont val="Tahoma"/>
            <family val="2"/>
          </rPr>
          <t xml:space="preserve">
</t>
        </r>
      </text>
    </comment>
    <comment ref="C142" authorId="0" shapeId="0" xr:uid="{EBD7D32D-2FE2-4176-9BD8-41279B5C4162}">
      <text>
        <r>
          <rPr>
            <b/>
            <sz val="8"/>
            <color indexed="81"/>
            <rFont val="Tahoma"/>
            <family val="2"/>
          </rPr>
          <t>See 20 U.S.C. 1411(e)(2)(C)(v)</t>
        </r>
        <r>
          <rPr>
            <sz val="8"/>
            <color indexed="81"/>
            <rFont val="Tahoma"/>
            <family val="2"/>
          </rPr>
          <t xml:space="preserve">
</t>
        </r>
      </text>
    </comment>
    <comment ref="C146" authorId="0" shapeId="0" xr:uid="{15072344-BFEE-490D-8890-5A7886B773D2}">
      <text>
        <r>
          <rPr>
            <b/>
            <sz val="8"/>
            <color indexed="81"/>
            <rFont val="Tahoma"/>
            <family val="2"/>
          </rPr>
          <t>See 20 U.S.C. 1411(e)(2)(C)(vi)</t>
        </r>
        <r>
          <rPr>
            <sz val="8"/>
            <color indexed="81"/>
            <rFont val="Tahoma"/>
            <family val="2"/>
          </rPr>
          <t xml:space="preserve">
</t>
        </r>
      </text>
    </comment>
    <comment ref="C150" authorId="0" shapeId="0" xr:uid="{A0183742-9795-4312-A019-D3ED18A7A08A}">
      <text>
        <r>
          <rPr>
            <b/>
            <sz val="8"/>
            <color indexed="81"/>
            <rFont val="Tahoma"/>
            <family val="2"/>
          </rPr>
          <t>See 20 U.S.C. 1411(e)(2)(C)(ix)</t>
        </r>
        <r>
          <rPr>
            <sz val="8"/>
            <color indexed="81"/>
            <rFont val="Tahoma"/>
            <family val="2"/>
          </rPr>
          <t xml:space="preserve">
</t>
        </r>
      </text>
    </comment>
    <comment ref="C155" authorId="0" shapeId="0" xr:uid="{179D1F39-F5B9-44ED-85B2-78E5728463C0}">
      <text>
        <r>
          <rPr>
            <b/>
            <sz val="8"/>
            <color indexed="81"/>
            <rFont val="Tahoma"/>
            <family val="2"/>
          </rPr>
          <t>See 20 U.S.C. 1411(e)(2)(C)(x)</t>
        </r>
        <r>
          <rPr>
            <sz val="8"/>
            <color indexed="81"/>
            <rFont val="Tahoma"/>
            <family val="2"/>
          </rPr>
          <t xml:space="preserve">
</t>
        </r>
      </text>
    </comment>
    <comment ref="C161" authorId="0" shapeId="0" xr:uid="{2972FD4B-48B2-4234-865F-8179942BDD30}">
      <text>
        <r>
          <rPr>
            <b/>
            <sz val="8"/>
            <color indexed="81"/>
            <rFont val="Tahoma"/>
            <family val="2"/>
          </rPr>
          <t>See 20 U.S.C. 1411(e)(2)(C)(xi)</t>
        </r>
        <r>
          <rPr>
            <sz val="8"/>
            <color indexed="81"/>
            <rFont val="Tahoma"/>
            <family val="2"/>
          </rPr>
          <t xml:space="preserve">
</t>
        </r>
      </text>
    </comment>
    <comment ref="C185" authorId="0" shapeId="0" xr:uid="{AE520942-CE10-467B-89D0-7FB0A8B333BE}">
      <text>
        <r>
          <rPr>
            <b/>
            <sz val="8"/>
            <color indexed="81"/>
            <rFont val="Tahoma"/>
            <family val="2"/>
          </rPr>
          <t>See 20 U.S.C. 1411(e)(3)(A)(i)(I)</t>
        </r>
        <r>
          <rPr>
            <sz val="8"/>
            <color indexed="81"/>
            <rFont val="Tahoma"/>
            <family val="2"/>
          </rPr>
          <t xml:space="preserve">
</t>
        </r>
      </text>
    </comment>
    <comment ref="C189" authorId="0" shapeId="0" xr:uid="{BFEA44CE-1DF6-4EDA-8D76-ECB5FC3C0343}">
      <text>
        <r>
          <rPr>
            <b/>
            <sz val="8"/>
            <color indexed="81"/>
            <rFont val="Tahoma"/>
            <family val="2"/>
          </rPr>
          <t>See 20 U.S.C. 1411(e)(3)(A)(i)(II) and 20 U.S.C. 1411(e)(3)(B)(ii)</t>
        </r>
        <r>
          <rPr>
            <sz val="8"/>
            <color indexed="81"/>
            <rFont val="Tahoma"/>
            <family val="2"/>
          </rPr>
          <t xml:space="preserve">
</t>
        </r>
      </text>
    </comment>
    <comment ref="C196" authorId="0" shapeId="0" xr:uid="{4857C0A9-4018-4638-AD70-B1C90B709F43}">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<sst xmlns="http://schemas.openxmlformats.org/spreadsheetml/2006/main" count="252" uniqueCount="187">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</sst>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2DAD-0902-46B3-83D3-5F2EDD0FC76F}">
  <dimension ref="A1:Z278"/>
  <sheetViews>
    <sheetView showGridLines="0" tabSelected="1" workbookViewId="0">
      <selection sqref="A1:E1"/>
    </sheetView>
  </sheetViews>
  <sheetFormatPr defaultColWidth="9.140625" defaultRowHeight="15" x14ac:dyDescent="0.25"/>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84" t="s">
        <v>9</v>
      </c>
      <c r="B1" s="84"/>
      <c r="C1" s="84"/>
      <c r="D1" s="84"/>
      <c r="E1" s="84"/>
      <c r="F1" s="1" t="s">
        <v>1</v>
      </c>
      <c r="G1" s="2" t="s">
        <v>2</v>
      </c>
      <c r="H1" s="3">
        <v>2022</v>
      </c>
      <c r="I1" s="4"/>
      <c r="J1" s="4"/>
      <c r="K1" s="4"/>
      <c r="L1" s="4"/>
      <c r="M1" s="4"/>
      <c r="N1" s="4"/>
      <c r="O1" s="4"/>
      <c r="P1" s="4"/>
      <c r="T1" s="5"/>
      <c r="U1" s="5" t="s">
        <v>0</v>
      </c>
      <c r="V1" s="5"/>
    </row>
    <row r="2" spans="1:22" x14ac:dyDescent="0.25">
      <c r="A2" s="6"/>
      <c r="B2" s="7">
        <f>VLOOKUP($A1,fund_table,MATCH($H$1,year_row,0),0)</f>
        <v>1376833029</v>
      </c>
      <c r="C2" s="8"/>
      <c r="D2" s="7">
        <f>VLOOKUP(A1,admin,MATCH(H1,admin_year,0),0)</f>
        <v>26889396</v>
      </c>
      <c r="E2" s="9">
        <f>VLOOKUP($A$1,other,MATCH($H$1&amp;" RPHA",other_label,0),0)</f>
        <v>157038752.40022999</v>
      </c>
      <c r="F2" s="9">
        <f>VLOOKUP($A$1,other,MATCH($H$1&amp;" HA",other_label,0),0)</f>
        <v>140526599.36518016</v>
      </c>
      <c r="G2" s="8">
        <f>VLOOKUP($A$1,other,MATCH($H$1&amp;" RPLA",other_label,0),0)</f>
        <v>164890690.02024135</v>
      </c>
      <c r="H2" s="8">
        <f>VLOOKUP($A$1,other,MATCH($H$1&amp;" LA",other_label,0),0)</f>
        <v>149186814.78021839</v>
      </c>
      <c r="I2" s="10">
        <f>VLOOKUP(A1,admin,MATCH(2004,admin_year,0),0)</f>
        <v>17984412</v>
      </c>
      <c r="J2" s="11"/>
      <c r="K2" s="4"/>
      <c r="L2" s="4"/>
      <c r="M2" s="4"/>
      <c r="N2" s="4"/>
      <c r="O2" s="4"/>
      <c r="P2" s="4"/>
      <c r="T2" s="5"/>
      <c r="U2" s="5" t="s">
        <v>3</v>
      </c>
      <c r="V2" s="5"/>
    </row>
    <row r="3" spans="1:22" x14ac:dyDescent="0.25">
      <c r="A3" s="85" t="s">
        <v>4</v>
      </c>
      <c r="B3" s="85"/>
      <c r="C3" s="85"/>
      <c r="D3" s="85"/>
      <c r="E3" s="85"/>
      <c r="F3" s="85"/>
      <c r="G3" s="12"/>
      <c r="H3" s="13"/>
      <c r="I3" s="14">
        <f>B2</f>
        <v>1376833029</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77" t="s">
        <v>7</v>
      </c>
      <c r="B5" s="77"/>
      <c r="C5" s="77"/>
      <c r="D5" s="77"/>
      <c r="E5" s="77"/>
      <c r="F5" s="77"/>
      <c r="G5" s="2"/>
      <c r="H5" s="4"/>
      <c r="I5" s="16">
        <f>SUM(I3:I3)</f>
        <v>1376833029</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6" t="s">
        <v>14</v>
      </c>
      <c r="B9" s="76"/>
      <c r="C9" s="76"/>
      <c r="D9" s="76"/>
      <c r="E9" s="76"/>
      <c r="F9" s="76"/>
      <c r="G9" s="17" t="s">
        <v>15</v>
      </c>
      <c r="H9" s="4"/>
      <c r="I9" s="16">
        <f>D2</f>
        <v>26889396</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6" t="s">
        <v>18</v>
      </c>
      <c r="B11" s="76"/>
      <c r="C11" s="76"/>
      <c r="D11" s="76"/>
      <c r="E11" s="76"/>
      <c r="F11" s="76"/>
      <c r="G11" s="2"/>
      <c r="H11" s="4"/>
      <c r="I11" s="19">
        <v>26889396</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5">
      <c r="A14" s="77" t="s">
        <v>22</v>
      </c>
      <c r="B14" s="77"/>
      <c r="C14" s="77"/>
      <c r="D14" s="77"/>
      <c r="E14" s="77"/>
      <c r="F14" s="77"/>
      <c r="G14" s="2"/>
      <c r="H14" s="4"/>
      <c r="I14" s="21"/>
      <c r="J14" s="4"/>
      <c r="K14" s="4"/>
      <c r="L14" s="4"/>
      <c r="M14" s="4"/>
      <c r="N14" s="4"/>
      <c r="O14" s="4"/>
      <c r="P14" s="4"/>
      <c r="T14" s="5"/>
      <c r="U14" s="5" t="s">
        <v>23</v>
      </c>
      <c r="V14" s="5"/>
    </row>
    <row r="15" spans="1:22" x14ac:dyDescent="0.25">
      <c r="A15" s="77" t="s">
        <v>24</v>
      </c>
      <c r="B15" s="77"/>
      <c r="C15" s="77"/>
      <c r="D15" s="77"/>
      <c r="E15" s="77"/>
      <c r="F15" s="77"/>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1" t="s">
        <v>27</v>
      </c>
      <c r="C17" s="71"/>
      <c r="D17" s="71"/>
      <c r="E17" s="71"/>
      <c r="F17" s="71"/>
      <c r="G17" s="22"/>
      <c r="H17" s="4"/>
      <c r="I17" s="4"/>
      <c r="J17" s="4"/>
      <c r="K17" s="4"/>
      <c r="L17" s="4"/>
      <c r="M17" s="4"/>
      <c r="N17" s="4"/>
      <c r="O17" s="4"/>
      <c r="P17" s="4"/>
      <c r="T17" s="5"/>
      <c r="U17" s="5" t="s">
        <v>28</v>
      </c>
      <c r="V17" s="5"/>
    </row>
    <row r="18" spans="1:22" x14ac:dyDescent="0.25">
      <c r="A18" s="4"/>
      <c r="B18" s="71"/>
      <c r="C18" s="71"/>
      <c r="D18" s="71"/>
      <c r="E18" s="71"/>
      <c r="F18" s="71"/>
      <c r="G18" s="22"/>
      <c r="H18" s="4"/>
      <c r="I18" s="4"/>
      <c r="J18" s="4"/>
      <c r="K18" s="4"/>
      <c r="L18" s="4"/>
      <c r="M18" s="4"/>
      <c r="N18" s="4"/>
      <c r="O18" s="4"/>
      <c r="P18" s="4"/>
      <c r="T18" s="5"/>
      <c r="U18" s="5" t="s">
        <v>29</v>
      </c>
      <c r="V18" s="5"/>
    </row>
    <row r="19" spans="1:22" x14ac:dyDescent="0.25">
      <c r="A19" s="4"/>
      <c r="B19" s="71"/>
      <c r="C19" s="71"/>
      <c r="D19" s="71"/>
      <c r="E19" s="71"/>
      <c r="F19" s="71"/>
      <c r="G19" s="22"/>
      <c r="H19" s="4"/>
      <c r="I19" s="4"/>
      <c r="J19" s="4"/>
      <c r="K19" s="4"/>
      <c r="L19" s="4"/>
      <c r="M19" s="4"/>
      <c r="N19" s="4"/>
      <c r="O19" s="4"/>
      <c r="P19" s="4"/>
      <c r="T19" s="5"/>
      <c r="U19" s="5" t="s">
        <v>30</v>
      </c>
      <c r="V19" s="5"/>
    </row>
    <row r="20" spans="1:22" x14ac:dyDescent="0.25">
      <c r="A20" s="4"/>
      <c r="B20" s="71"/>
      <c r="C20" s="71"/>
      <c r="D20" s="71"/>
      <c r="E20" s="71"/>
      <c r="F20" s="71"/>
      <c r="G20" s="22"/>
      <c r="H20" s="4"/>
      <c r="I20" s="4"/>
      <c r="J20" s="4"/>
      <c r="K20" s="4"/>
      <c r="L20" s="4"/>
      <c r="M20" s="4"/>
      <c r="N20" s="4"/>
      <c r="O20" s="4"/>
      <c r="P20" s="4"/>
      <c r="T20" s="5"/>
      <c r="U20" s="5" t="s">
        <v>31</v>
      </c>
      <c r="V20" s="5"/>
    </row>
    <row r="21" spans="1:22" x14ac:dyDescent="0.25">
      <c r="A21" s="4"/>
      <c r="B21" s="71"/>
      <c r="C21" s="71"/>
      <c r="D21" s="71"/>
      <c r="E21" s="71"/>
      <c r="F21" s="71"/>
      <c r="G21" s="23" t="s">
        <v>32</v>
      </c>
      <c r="H21" s="24">
        <v>26889396</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1" t="s">
        <v>35</v>
      </c>
      <c r="C23" s="71"/>
      <c r="D23" s="71"/>
      <c r="E23" s="71"/>
      <c r="F23" s="71"/>
      <c r="G23" s="2"/>
      <c r="H23" s="4"/>
      <c r="I23" s="4"/>
      <c r="J23" s="4"/>
      <c r="K23" s="4"/>
      <c r="L23" s="4"/>
      <c r="M23" s="4"/>
      <c r="N23" s="4"/>
      <c r="O23" s="4"/>
      <c r="P23" s="4"/>
      <c r="T23" s="5"/>
      <c r="U23" s="5" t="s">
        <v>36</v>
      </c>
      <c r="V23" s="5"/>
    </row>
    <row r="24" spans="1:22" x14ac:dyDescent="0.2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81" t="s">
        <v>41</v>
      </c>
      <c r="C27" s="81"/>
      <c r="D27" s="81"/>
      <c r="E27" s="81"/>
      <c r="F27" s="81"/>
      <c r="G27" s="2"/>
      <c r="H27" s="4" t="s">
        <v>2</v>
      </c>
      <c r="I27" s="4"/>
      <c r="J27" s="4"/>
      <c r="K27" s="4"/>
      <c r="L27" s="4"/>
      <c r="M27" s="4"/>
      <c r="N27" s="4"/>
      <c r="O27" s="4"/>
      <c r="P27" s="4"/>
      <c r="T27" s="5"/>
      <c r="U27" s="5" t="s">
        <v>42</v>
      </c>
      <c r="V27" s="5"/>
    </row>
    <row r="28" spans="1:22" x14ac:dyDescent="0.25">
      <c r="A28" s="4"/>
      <c r="B28" s="81"/>
      <c r="C28" s="81"/>
      <c r="D28" s="81"/>
      <c r="E28" s="81"/>
      <c r="F28" s="81"/>
      <c r="G28" s="2"/>
      <c r="H28" s="4"/>
      <c r="I28" s="4"/>
      <c r="J28" s="4"/>
      <c r="K28" s="4"/>
      <c r="L28" s="4"/>
      <c r="M28" s="4"/>
      <c r="N28" s="4"/>
      <c r="O28" s="4"/>
      <c r="P28" s="4"/>
      <c r="T28" s="5"/>
      <c r="U28" s="5" t="s">
        <v>43</v>
      </c>
      <c r="V28" s="5"/>
    </row>
    <row r="29" spans="1:22" x14ac:dyDescent="0.25">
      <c r="A29" s="4"/>
      <c r="B29" s="81"/>
      <c r="C29" s="81"/>
      <c r="D29" s="81"/>
      <c r="E29" s="81"/>
      <c r="F29" s="81"/>
      <c r="G29" s="2"/>
      <c r="H29" s="4"/>
      <c r="I29" s="4"/>
      <c r="J29" s="4"/>
      <c r="K29" s="4"/>
      <c r="L29" s="4"/>
      <c r="M29" s="4"/>
      <c r="N29" s="4"/>
      <c r="O29" s="4"/>
      <c r="P29" s="4"/>
      <c r="T29" s="5"/>
      <c r="U29" s="5" t="s">
        <v>44</v>
      </c>
      <c r="V29" s="5"/>
    </row>
    <row r="30" spans="1:22" x14ac:dyDescent="0.25">
      <c r="A30" s="4"/>
      <c r="B30" s="81"/>
      <c r="C30" s="81"/>
      <c r="D30" s="81"/>
      <c r="E30" s="81"/>
      <c r="F30" s="81"/>
      <c r="G30" s="2"/>
      <c r="H30" s="4"/>
      <c r="I30" s="4"/>
      <c r="J30" s="4"/>
      <c r="K30" s="4"/>
      <c r="L30" s="4"/>
      <c r="M30" s="4"/>
      <c r="N30" s="4"/>
      <c r="O30" s="4"/>
      <c r="P30" s="4"/>
      <c r="T30" s="5"/>
      <c r="U30" s="5" t="s">
        <v>45</v>
      </c>
      <c r="V30" s="5"/>
    </row>
    <row r="31" spans="1:22" x14ac:dyDescent="0.25">
      <c r="A31" s="4"/>
      <c r="B31" s="81"/>
      <c r="C31" s="81"/>
      <c r="D31" s="81"/>
      <c r="E31" s="81"/>
      <c r="F31" s="81"/>
      <c r="G31" s="2"/>
      <c r="H31" s="27"/>
      <c r="I31" s="4"/>
      <c r="J31" s="4"/>
      <c r="K31" s="4"/>
      <c r="L31" s="4"/>
      <c r="M31" s="4"/>
      <c r="N31" s="4"/>
      <c r="O31" s="4"/>
      <c r="P31" s="4"/>
      <c r="T31" s="5"/>
      <c r="U31" s="5" t="s">
        <v>46</v>
      </c>
      <c r="V31" s="5"/>
    </row>
    <row r="32" spans="1:22" x14ac:dyDescent="0.25">
      <c r="A32" s="4"/>
      <c r="B32" s="82">
        <f>IF(AND((SUM(I11:I11)&gt;SUM(I2:I2)),((SUM(I11:I11)-SUM(I2:I2))&gt;0)),(SUM(I11:I11)-SUM(I2:I2)),0)</f>
        <v>8904984</v>
      </c>
      <c r="C32" s="82"/>
      <c r="D32" s="82"/>
      <c r="E32" s="82"/>
      <c r="F32" s="82"/>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1" t="s">
        <v>49</v>
      </c>
      <c r="D34" s="71"/>
      <c r="E34" s="71"/>
      <c r="F34" s="71"/>
      <c r="G34" s="2"/>
      <c r="H34" s="4"/>
      <c r="I34" s="4"/>
      <c r="J34" s="4"/>
      <c r="K34" s="4"/>
      <c r="L34" s="4"/>
      <c r="M34" s="4"/>
      <c r="N34" s="4"/>
      <c r="O34" s="4"/>
      <c r="P34" s="4"/>
      <c r="T34" s="5"/>
      <c r="U34" s="5" t="s">
        <v>50</v>
      </c>
      <c r="V34" s="5"/>
    </row>
    <row r="35" spans="1:22" x14ac:dyDescent="0.25">
      <c r="A35" s="4"/>
      <c r="B35" s="4"/>
      <c r="C35" s="71"/>
      <c r="D35" s="71"/>
      <c r="E35" s="71"/>
      <c r="F35" s="71"/>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1" t="s">
        <v>54</v>
      </c>
      <c r="D37" s="71"/>
      <c r="E37" s="71"/>
      <c r="F37" s="71"/>
      <c r="G37" s="2"/>
      <c r="H37" s="4"/>
      <c r="I37" s="4"/>
      <c r="J37" s="4"/>
      <c r="K37" s="4"/>
      <c r="L37" s="4"/>
      <c r="M37" s="4"/>
      <c r="N37" s="4"/>
      <c r="O37" s="4"/>
      <c r="P37" s="4"/>
      <c r="T37" s="5"/>
      <c r="U37" s="5" t="s">
        <v>55</v>
      </c>
      <c r="V37" s="5"/>
    </row>
    <row r="38" spans="1:22" x14ac:dyDescent="0.25">
      <c r="A38" s="4"/>
      <c r="B38" s="4"/>
      <c r="C38" s="71"/>
      <c r="D38" s="71"/>
      <c r="E38" s="71"/>
      <c r="F38" s="71"/>
      <c r="G38" s="2"/>
      <c r="H38" s="4"/>
      <c r="I38" s="4"/>
      <c r="J38" s="4"/>
      <c r="K38" s="4"/>
      <c r="L38" s="4"/>
      <c r="M38" s="4"/>
      <c r="N38" s="4"/>
      <c r="O38" s="4"/>
      <c r="P38" s="4"/>
      <c r="T38" s="5"/>
      <c r="U38" s="5" t="s">
        <v>56</v>
      </c>
      <c r="V38" s="5"/>
    </row>
    <row r="39" spans="1:22" x14ac:dyDescent="0.2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6" t="s">
        <v>70</v>
      </c>
      <c r="E47" s="76"/>
      <c r="F47" s="76"/>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26889396</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5">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157038752.40022999</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140526599.36518016</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164890690.02024135</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149186814.78021839</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6" t="s">
        <v>95</v>
      </c>
      <c r="C93" s="76"/>
      <c r="D93" s="76"/>
      <c r="E93" s="76"/>
      <c r="F93" s="76"/>
      <c r="G93" s="2"/>
      <c r="H93" s="21"/>
      <c r="I93" s="33"/>
      <c r="J93" s="34" t="s">
        <v>96</v>
      </c>
      <c r="K93" s="4"/>
      <c r="L93" s="4"/>
      <c r="M93" s="4"/>
      <c r="N93" s="4"/>
      <c r="O93" s="4"/>
      <c r="P93" s="4"/>
    </row>
    <row r="94" spans="1:16" customFormat="1" x14ac:dyDescent="0.25">
      <c r="A94" s="15"/>
      <c r="B94" s="76" t="s">
        <v>97</v>
      </c>
      <c r="C94" s="76"/>
      <c r="D94" s="76"/>
      <c r="E94" s="76"/>
      <c r="F94" s="76"/>
      <c r="G94" s="2"/>
      <c r="H94" s="4" t="s">
        <v>2</v>
      </c>
      <c r="I94" s="33"/>
      <c r="J94" s="6"/>
      <c r="K94" s="4"/>
      <c r="L94" s="4"/>
      <c r="M94" s="4"/>
      <c r="N94" s="4"/>
      <c r="O94" s="4"/>
      <c r="P94" s="4"/>
    </row>
    <row r="95" spans="1:16" customFormat="1" x14ac:dyDescent="0.2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5">
      <c r="A96" s="15"/>
      <c r="B96" s="76" t="s">
        <v>99</v>
      </c>
      <c r="C96" s="76"/>
      <c r="D96" s="76"/>
      <c r="E96" s="76"/>
      <c r="F96" s="76"/>
      <c r="G96" s="23"/>
      <c r="H96" s="26">
        <f>ROUND(IF(AND((B95="TO"),(I11&gt;850000)),H72,IF(AND((B95="NOT TO"),(I11&gt;850000)),H78,IF(AND((B95="TO"),(I11&lt;=850000)),H82,IF(AND((B95="NOT TO"),(I11&lt;=850000)),H88,"")))),0)</f>
        <v>140526599</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7" t="s">
        <v>100</v>
      </c>
      <c r="B98" s="77"/>
      <c r="C98" s="77"/>
      <c r="D98" s="77"/>
      <c r="E98" s="77"/>
      <c r="F98" s="77"/>
      <c r="G98" s="23"/>
      <c r="H98" s="15"/>
      <c r="I98" s="24">
        <v>119914848</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8660215.7802183926</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7" t="s">
        <v>101</v>
      </c>
      <c r="B105" s="77"/>
      <c r="C105" s="77"/>
      <c r="D105" s="77"/>
      <c r="E105" s="77"/>
      <c r="F105" s="77"/>
      <c r="G105" s="2"/>
      <c r="H105" s="4"/>
      <c r="I105" s="4"/>
      <c r="J105" s="40" t="s">
        <v>2</v>
      </c>
      <c r="K105" s="4" t="s">
        <v>2</v>
      </c>
      <c r="L105" s="4"/>
      <c r="M105" s="4"/>
      <c r="N105" s="4"/>
      <c r="O105" s="4"/>
      <c r="P105" s="4"/>
    </row>
    <row r="106" spans="1:16" customFormat="1" x14ac:dyDescent="0.25">
      <c r="A106" s="77" t="s">
        <v>102</v>
      </c>
      <c r="B106" s="77"/>
      <c r="C106" s="77"/>
      <c r="D106" s="77"/>
      <c r="E106" s="77"/>
      <c r="F106" s="77"/>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7" t="s">
        <v>105</v>
      </c>
      <c r="C113" s="77"/>
      <c r="D113" s="77"/>
      <c r="E113" s="77"/>
      <c r="F113" s="77"/>
      <c r="G113" s="2"/>
      <c r="H113" s="36">
        <f>SUM($I$98:$I$98)-SUM($H110:H$110)</f>
        <v>119914848</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x14ac:dyDescent="0.25">
      <c r="A116" s="4"/>
      <c r="B116" s="4"/>
      <c r="C116" s="79"/>
      <c r="D116" s="79"/>
      <c r="E116" s="79"/>
      <c r="F116" s="79"/>
      <c r="G116" s="23" t="s">
        <v>107</v>
      </c>
      <c r="H116" s="24">
        <v>31215848</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88699000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x14ac:dyDescent="0.25">
      <c r="A120" s="4"/>
      <c r="B120" s="4"/>
      <c r="C120" s="79"/>
      <c r="D120" s="79"/>
      <c r="E120" s="79"/>
      <c r="F120" s="79"/>
      <c r="G120" s="23" t="s">
        <v>109</v>
      </c>
      <c r="H120" s="24">
        <v>1950000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86749000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t="s">
        <v>2</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54</v>
      </c>
      <c r="D127" s="71"/>
      <c r="E127" s="71"/>
      <c r="F127" s="71"/>
      <c r="G127" s="2"/>
      <c r="H127" s="36">
        <f>SUM(H122:H122)-SUM(H125:H125)</f>
        <v>86749000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v>69000000</v>
      </c>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17749000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t="s">
        <v>2</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17749000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v>17749000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t="s">
        <v>2</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t="s">
        <v>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t="s">
        <v>2</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t="s">
        <v>2</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119914848</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x14ac:dyDescent="0.2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California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-2688940</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66" t="s">
        <v>145</v>
      </c>
      <c r="W212" s="66"/>
      <c r="X212" s="66"/>
      <c r="Y212" s="66"/>
      <c r="Z212" s="66"/>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26889396</v>
      </c>
    </row>
    <row r="216" spans="17:26" customFormat="1" x14ac:dyDescent="0.25">
      <c r="Q216" s="54"/>
      <c r="R216" s="54"/>
      <c r="S216" s="56" t="s">
        <v>148</v>
      </c>
      <c r="T216" s="56"/>
      <c r="U216" s="55"/>
      <c r="V216" s="56"/>
      <c r="W216" s="56"/>
      <c r="X216" s="56"/>
      <c r="Y216" s="56"/>
      <c r="Z216" s="57">
        <f>I9</f>
        <v>26889396</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26889396</v>
      </c>
      <c r="W227" s="60" t="s">
        <v>157</v>
      </c>
      <c r="X227" s="61">
        <f>Z216</f>
        <v>26889396</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8904984</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67" t="s">
        <v>162</v>
      </c>
      <c r="T233" s="67"/>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-11991485</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119914848</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140526599</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67" t="str">
        <f>IF(B95="TO","This amount is","" )</f>
        <v/>
      </c>
      <c r="T272" s="67"/>
      <c r="U272" s="52"/>
      <c r="V272" s="67" t="str">
        <f>IF(B95="TO","percent of the total amount you proposed for Other","")</f>
        <v/>
      </c>
      <c r="W272" s="68"/>
      <c r="X272" s="68"/>
      <c r="Y272" s="68"/>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6955DD3B-57BE-496A-9FB0-009F5D39CFCE}">
      <formula1>$U$1:$U$54</formula1>
    </dataValidation>
    <dataValidation type="list" allowBlank="1" showInputMessage="1" showErrorMessage="1" error="You must select &quot;Yes&quot; or &quot;No&quot; from the pull down menue." sqref="H91" xr:uid="{BCD7D6EC-FA99-42C2-95E6-5CE775CA840C}">
      <formula1>$J$92:$J$94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Interactive Excel Spreadsheet</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the Individuals with Disabilities Education Act funds.</dc:subject>
  <dc:creator>U.S. Department of Education</dc:creator>
  <cp:keywords>special education, federal funding, ffy 2022, IDEA</cp:keywords>
  <cp:lastModifiedBy>JAmick</cp:lastModifiedBy>
  <dcterms:created xsi:type="dcterms:W3CDTF">2022-04-29T14:19:54Z</dcterms:created>
  <dcterms:modified xsi:type="dcterms:W3CDTF">2023-03-23T20:38:33Z</dcterms:modified>
</cp:coreProperties>
</file>