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puclaray\Desktop\sbe memo aug2021\"/>
    </mc:Choice>
  </mc:AlternateContent>
  <xr:revisionPtr revIDLastSave="0" documentId="13_ncr:1_{F00F7238-D59D-4A6E-83BB-1C89F6E8CD6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Audit Report - Good" sheetId="1" r:id="rId1"/>
    <sheet name="Budget - Good" sheetId="3" r:id="rId2"/>
    <sheet name="Audit Report - Fair" sheetId="6" r:id="rId3"/>
    <sheet name="Budget - Fair" sheetId="7" r:id="rId4"/>
    <sheet name="Audit Report - Poor" sheetId="8" r:id="rId5"/>
    <sheet name="Budget - Poor" sheetId="9" r:id="rId6"/>
  </sheets>
  <definedNames>
    <definedName name="_xlnm.Print_Area" localSheetId="2">'Audit Report - Fair'!$A$1:$I$5</definedName>
    <definedName name="_xlnm.Print_Area" localSheetId="0">'Audit Report - Good'!$A$1:$I$34</definedName>
    <definedName name="_xlnm.Print_Area" localSheetId="4">'Audit Report - Poor'!$A$1:$I$4</definedName>
    <definedName name="_xlnm.Print_Area" localSheetId="3">'Budget - Fair'!$A$1:$G$5</definedName>
    <definedName name="_xlnm.Print_Area" localSheetId="1">'Budget - Good'!$A$1:$G$25</definedName>
    <definedName name="_xlnm.Print_Area" localSheetId="5">'Budget - Poor'!$A$1:$G$4</definedName>
    <definedName name="_xlnm.Print_Titles" localSheetId="0">'Audit Report - Good'!$1:$4</definedName>
    <definedName name="_xlnm.Print_Titles" localSheetId="1">'Budget - Good'!$1:$3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4" i="8" l="1"/>
  <c r="C26" i="1"/>
  <c r="C17" i="1" l="1"/>
  <c r="C5" i="6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<sst xmlns="http://schemas.openxmlformats.org/spreadsheetml/2006/main" count="147" uniqueCount="66">
  <si>
    <t>Net Operating Surplus or (Deficit)</t>
  </si>
  <si>
    <t>Ending Fund Balance</t>
  </si>
  <si>
    <t>NA</t>
  </si>
  <si>
    <t>High Tech Elementary Chula Vista (June 30, 2022)</t>
  </si>
  <si>
    <t xml:space="preserve">High Tech Elementary North County (June 30, 2022) </t>
  </si>
  <si>
    <t>The School of Arts and Enterprise (June 30, 2021)</t>
  </si>
  <si>
    <t>Working Capital Ratio (Current Assets/Liabilities)</t>
  </si>
  <si>
    <t>Debt Ratio (Total Liabilities/Assets)</t>
  </si>
  <si>
    <t>Operating Surplus or (Deficit) at Budget</t>
  </si>
  <si>
    <t>Ending Fund Balance at Budget</t>
  </si>
  <si>
    <t>Operating Surplus or (Deficit) for the period ending January 31 (2nd Interim)</t>
  </si>
  <si>
    <t>Ending Fund Balance at 1st Interim</t>
  </si>
  <si>
    <t>Ending Fund Balance at 2nd Interim</t>
  </si>
  <si>
    <t>Not Applicable (NA)</t>
  </si>
  <si>
    <t>Audeo Charter II                                      (June 30, 2021)</t>
  </si>
  <si>
    <t>High Tech High Chula Vista               (June 30, 2022)</t>
  </si>
  <si>
    <t>High Tech High North County           (June 30, 2022)</t>
  </si>
  <si>
    <t>High Tech Middle Chula Vista         (June 30, 2022)</t>
  </si>
  <si>
    <t>New West Charter                             (June 30, 2022)</t>
  </si>
  <si>
    <t>State Board of Education (SBE) Charter (Term Expiration)</t>
  </si>
  <si>
    <t>Prepa Tec Los Angeles High             (June 30, 2021)</t>
  </si>
  <si>
    <t>Rocketship Futuro Academy             (June 30, 2021)</t>
  </si>
  <si>
    <t>High Tech Middle North County          (June 30, 2022)</t>
  </si>
  <si>
    <t>Ross Valley Charter                       (June 30, 2021)</t>
  </si>
  <si>
    <t>Sweetwater Secondary School         (June 30, 2022)</t>
  </si>
  <si>
    <t>Operating Surplus or (Deficit) for the period ending October 31 (1st Interim)</t>
  </si>
  <si>
    <t>Grossmont Secondary School 
(June 30, 2022)</t>
  </si>
  <si>
    <t>Isana Himalia Charter School        (June 30, 2022)</t>
  </si>
  <si>
    <t>Perseverence Prep                                                     (June 30, 2023)</t>
  </si>
  <si>
    <t>Olive Grove Charter - Buellton
(June 30, 2023)</t>
  </si>
  <si>
    <t>Olive Grove Charter - Lompoc
(June 30, 2023)</t>
  </si>
  <si>
    <t>Olive Grove Charter - Santa Barbara
(June 30, 2023)</t>
  </si>
  <si>
    <t>Olive Grove Charter - Orcutt/Santa Maria
(June 30, 2023)</t>
  </si>
  <si>
    <t>Baypoint Preparatory Academy - San Diego 
(June 30, 2023)</t>
  </si>
  <si>
    <t>College Prep Middle School 
(June 30, 2023)</t>
  </si>
  <si>
    <t>High Tech High Mesa 
(June 30, 2023)</t>
  </si>
  <si>
    <t>KIPP Bayview Elementary School 
(June 30, 2023)</t>
  </si>
  <si>
    <t>KIPP Navigate College Prep
(June 30, 2023)</t>
  </si>
  <si>
    <t>Latitude 37.8 High School 
(June 30, 2023)</t>
  </si>
  <si>
    <t>Magnolia Science Academy Santa Ana (June 30, 2023)</t>
  </si>
  <si>
    <t>Vista Springs Charter 
(June 30, 2023)</t>
  </si>
  <si>
    <t>2019–20 Audit Report of Schools in Good Financial Condition</t>
  </si>
  <si>
    <t>2019–20 Second Principal Apportionment  (P-2) Average Daily Attendance (ADA)</t>
  </si>
  <si>
    <t>2019–20 Attendance Ratio          (P-2/Enrollment)</t>
  </si>
  <si>
    <t>2020–21 First Principal Apportionment (P-1) ADA</t>
  </si>
  <si>
    <t>2020–21 P-2 ADA</t>
  </si>
  <si>
    <t>Academia Avance Charter                                (June 30, 2025)</t>
  </si>
  <si>
    <t>2020–21 Budget of Schools in Good Financial Condition</t>
  </si>
  <si>
    <t>2019–20 Audit Report of Schools in Fair Financial Condition</t>
  </si>
  <si>
    <t>2020–21 Budget of Schools in Fair Financial Condition</t>
  </si>
  <si>
    <t>Source: 2020–21 Budget, 1st and 2nd Interim Reports</t>
  </si>
  <si>
    <t>2019–20 Audit Report of Schools in Poor Financial Condition</t>
  </si>
  <si>
    <t>2020–21 Budget of Schools in Poor Financial Condition</t>
  </si>
  <si>
    <t>John Henry High
*Opened Fall 2020 (June 30, 2025)</t>
  </si>
  <si>
    <t>Los Angeles College Prep Academy
(June 30, 2024)</t>
  </si>
  <si>
    <t>The New School of San Francisco (June 30, 2025)</t>
  </si>
  <si>
    <t>Watsonville Preparatory 
(June 30, 2024)</t>
  </si>
  <si>
    <t>High Tech Elementary Mesa
(June 30, 2023)</t>
  </si>
  <si>
    <t>High Tech Middle Mesa
(June 30, 2023)</t>
  </si>
  <si>
    <t>Source: 2019–20 Final Audit Report</t>
  </si>
  <si>
    <t>Created by California Department of Education, Charter Schools Division, August 2021</t>
  </si>
  <si>
    <t>Attachment 2: State Board of Education-Authorized Charter Schools Financial Highlights</t>
  </si>
  <si>
    <r>
      <t>Note: 2020</t>
    </r>
    <r>
      <rPr>
        <sz val="12"/>
        <color theme="1"/>
        <rFont val="Calibri"/>
        <family val="2"/>
      </rPr>
      <t>–</t>
    </r>
    <r>
      <rPr>
        <sz val="12"/>
        <color theme="1"/>
        <rFont val="Arial"/>
        <family val="2"/>
      </rPr>
      <t xml:space="preserve">21 P-1 ADA and P-2 ADA are identical as charter schools were funded based on ADA reported in the 2019–20 and annual apportionment periods. </t>
    </r>
  </si>
  <si>
    <t xml:space="preserve">ADA ratio exceeds 100 percent for Audeo Charter II, Grossmont Secondary School, and Sweetwater Secondary School because these schools are re-directive programs that increase in enrollment around school months one, two, and five onwards. </t>
  </si>
  <si>
    <r>
      <t>Notes: 2020</t>
    </r>
    <r>
      <rPr>
        <sz val="12"/>
        <color theme="1"/>
        <rFont val="Calibri"/>
        <family val="2"/>
      </rPr>
      <t>–</t>
    </r>
    <r>
      <rPr>
        <sz val="12"/>
        <color theme="1"/>
        <rFont val="Arial"/>
        <family val="2"/>
      </rPr>
      <t xml:space="preserve">21 P-1 ADA and P-2 ADA are identical as charter schools were funded based on ADA reported in the 2019–20 and annual apportionment periods. </t>
    </r>
  </si>
  <si>
    <t>Perseverance Prep                                                     (June 30,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</si>
</sst>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2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44" fontId="7" fillId="0" borderId="0" applyFont="0" applyFill="0" applyBorder="0" applyAlignment="0" applyProtection="0"/>
    <xf numFmtId="0" fontId="2" fillId="0" borderId="2" applyNumberFormat="0" applyFill="0" applyBorder="0" applyAlignment="0" applyProtection="0"/>
    <xf numFmtId="0" fontId="8" fillId="0" borderId="0"/>
    <xf numFmtId="9" fontId="7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top"/>
    </xf>
    <xf numFmtId="49" fontId="3" fillId="0" borderId="0" xfId="0" applyNumberFormat="1" applyFont="1"/>
    <xf numFmtId="0" fontId="4" fillId="0" borderId="0" xfId="0" applyFont="1"/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10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14" fontId="5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49" fontId="4" fillId="0" borderId="0" xfId="0" applyNumberFormat="1" applyFont="1"/>
    <xf numFmtId="0" fontId="9" fillId="0" borderId="0" xfId="4" quotePrefix="1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164" fontId="1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0" xfId="3" applyBorder="1" applyAlignment="1">
      <alignment vertical="center"/>
    </xf>
    <xf numFmtId="0" fontId="9" fillId="0" borderId="0" xfId="4" applyNumberFormat="1" applyFont="1" applyFill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9" fontId="12" fillId="0" borderId="0" xfId="5" applyFont="1" applyFill="1" applyBorder="1" applyAlignment="1">
      <alignment horizontal="center" vertical="center"/>
    </xf>
    <xf numFmtId="9" fontId="12" fillId="0" borderId="0" xfId="5" applyNumberFormat="1" applyFont="1" applyFill="1" applyBorder="1" applyAlignment="1">
      <alignment horizontal="center" vertical="center"/>
    </xf>
    <xf numFmtId="9" fontId="10" fillId="0" borderId="0" xfId="5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0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14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/>
    </xf>
  </cellXfs>
  <cellStyles count="6">
    <cellStyle name="Currency" xfId="2" builtinId="4"/>
    <cellStyle name="Heading 1" xfId="1" builtinId="16"/>
    <cellStyle name="Heading 2" xfId="3" builtinId="17" customBuiltin="1"/>
    <cellStyle name="Normal" xfId="0" builtinId="0"/>
    <cellStyle name="Normal 2" xfId="4" xr:uid="{00000000-0005-0000-0000-000005000000}"/>
    <cellStyle name="Percent" xfId="5" builtinId="5"/>
  </cellStyles>
  <dxfs count="60"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scheme val="none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m/d/yyyy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2" formatCode="0.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2" formatCode="0.00"/>
      <alignment horizontal="left" vertical="top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scheme val="none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scheme val="none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m/d/yyyy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scheme val="none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4:I35" totalsRowShown="0" headerRowDxfId="59" dataDxfId="58">
  <tableColumns count="9">
    <tableColumn id="1" xr3:uid="{00000000-0010-0000-0000-000001000000}" name="State Board of Education (SBE) Charter (Term Expiration)" dataDxfId="57"/>
    <tableColumn id="2" xr3:uid="{00000000-0010-0000-0000-000002000000}" name="2019–20 Second Principal Apportionment  (P-2) Average Daily Attendance (ADA)" dataDxfId="56"/>
    <tableColumn id="3" xr3:uid="{00000000-0010-0000-0000-000003000000}" name="2019–20 Attendance Ratio          (P-2/Enrollment)" dataDxfId="55"/>
    <tableColumn id="4" xr3:uid="{00000000-0010-0000-0000-000004000000}" name="2020–21 First Principal Apportionment (P-1) ADA" dataDxfId="54"/>
    <tableColumn id="5" xr3:uid="{00000000-0010-0000-0000-000005000000}" name="2020–21 P-2 ADA" dataDxfId="53"/>
    <tableColumn id="6" xr3:uid="{00000000-0010-0000-0000-000006000000}" name="Working Capital Ratio (Current Assets/Liabilities)" dataDxfId="52"/>
    <tableColumn id="7" xr3:uid="{00000000-0010-0000-0000-000007000000}" name="Debt Ratio (Total Liabilities/Assets)" dataDxfId="51"/>
    <tableColumn id="8" xr3:uid="{00000000-0010-0000-0000-000008000000}" name="Net Operating Surplus or (Deficit)" dataDxfId="50"/>
    <tableColumn id="9" xr3:uid="{00000000-0010-0000-0000-000009000000}" name="Ending Fund Balance" dataDxfId="49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2018-19 Audit Report of Schools in Good Financial Conditio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2" displayName="Table12" ref="A3:G34" totalsRowShown="0" headerRowDxfId="48" dataDxfId="47">
  <tableColumns count="7">
    <tableColumn id="1" xr3:uid="{00000000-0010-0000-0100-000001000000}" name="State Board of Education (SBE) Charter (Term Expiration)" dataDxfId="46" dataCellStyle="Normal 2"/>
    <tableColumn id="2" xr3:uid="{00000000-0010-0000-0100-000002000000}" name="Operating Surplus or (Deficit) at Budget" dataDxfId="45"/>
    <tableColumn id="3" xr3:uid="{00000000-0010-0000-0100-000003000000}" name="Operating Surplus or (Deficit) for the period ending October 31 (1st Interim)" dataDxfId="44"/>
    <tableColumn id="4" xr3:uid="{00000000-0010-0000-0100-000004000000}" name="Operating Surplus or (Deficit) for the period ending January 31 (2nd Interim)" dataDxfId="43"/>
    <tableColumn id="5" xr3:uid="{00000000-0010-0000-0100-000005000000}" name="Ending Fund Balance at Budget" dataDxfId="42"/>
    <tableColumn id="6" xr3:uid="{00000000-0010-0000-0100-000006000000}" name="Ending Fund Balance at 1st Interim" dataDxfId="41"/>
    <tableColumn id="7" xr3:uid="{00000000-0010-0000-0100-000007000000}" name="Ending Fund Balance at 2nd Interim" dataDxfId="4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2020-21 Budget of Schools in Good Financial Conditio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16" displayName="Table16" ref="A3:I6" totalsRowShown="0" headerRowDxfId="39" dataDxfId="38">
  <tableColumns count="9">
    <tableColumn id="1" xr3:uid="{00000000-0010-0000-0200-000001000000}" name="State Board of Education (SBE) Charter (Term Expiration)" dataDxfId="37" dataCellStyle="Normal 2"/>
    <tableColumn id="2" xr3:uid="{00000000-0010-0000-0200-000002000000}" name="2019–20 Second Principal Apportionment  (P-2) Average Daily Attendance (ADA)" dataDxfId="36"/>
    <tableColumn id="3" xr3:uid="{00000000-0010-0000-0200-000003000000}" name="2019–20 Attendance Ratio          (P-2/Enrollment)" dataDxfId="35" dataCellStyle="Percent"/>
    <tableColumn id="4" xr3:uid="{00000000-0010-0000-0200-000004000000}" name="2020–21 First Principal Apportionment (P-1) ADA" dataDxfId="34"/>
    <tableColumn id="5" xr3:uid="{00000000-0010-0000-0200-000005000000}" name="2020–21 P-2 ADA" dataDxfId="33"/>
    <tableColumn id="6" xr3:uid="{00000000-0010-0000-0200-000006000000}" name="Working Capital Ratio (Current Assets/Liabilities)" dataDxfId="32"/>
    <tableColumn id="7" xr3:uid="{00000000-0010-0000-0200-000007000000}" name="Debt Ratio (Total Liabilities/Assets)" dataDxfId="31"/>
    <tableColumn id="8" xr3:uid="{00000000-0010-0000-0200-000008000000}" name="Net Operating Surplus or (Deficit)" dataDxfId="30" dataCellStyle="Currency"/>
    <tableColumn id="9" xr3:uid="{00000000-0010-0000-0200-000009000000}" name="Ending Fund Balance" dataDxfId="29" dataCellStyle="Currency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2019-20 Audit Report of Schools in Fair Financial Condition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127" displayName="Table127" ref="A3:G6" totalsRowShown="0" headerRowDxfId="28" dataDxfId="27">
  <tableColumns count="7">
    <tableColumn id="1" xr3:uid="{00000000-0010-0000-0300-000001000000}" name="State Board of Education (SBE) Charter (Term Expiration)" dataDxfId="26"/>
    <tableColumn id="2" xr3:uid="{00000000-0010-0000-0300-000002000000}" name="Operating Surplus or (Deficit) at Budget" dataDxfId="25"/>
    <tableColumn id="3" xr3:uid="{00000000-0010-0000-0300-000003000000}" name="Operating Surplus or (Deficit) for the period ending October 31 (1st Interim)" dataDxfId="24"/>
    <tableColumn id="4" xr3:uid="{00000000-0010-0000-0300-000004000000}" name="Operating Surplus or (Deficit) for the period ending January 31 (2nd Interim)" dataDxfId="23"/>
    <tableColumn id="5" xr3:uid="{00000000-0010-0000-0300-000005000000}" name="Ending Fund Balance at Budget" dataDxfId="22"/>
    <tableColumn id="6" xr3:uid="{00000000-0010-0000-0300-000006000000}" name="Ending Fund Balance at 1st Interim" dataDxfId="21"/>
    <tableColumn id="7" xr3:uid="{00000000-0010-0000-0300-000007000000}" name="Ending Fund Balance at 2nd Interim" dataDxfId="2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2020-21 Budget of Schools in Fair Financial Condition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168" displayName="Table168" ref="A3:I4" totalsRowShown="0" headerRowDxfId="19" dataDxfId="18">
  <tableColumns count="9">
    <tableColumn id="1" xr3:uid="{00000000-0010-0000-0400-000001000000}" name="State Board of Education (SBE) Charter (Term Expiration)" dataDxfId="17" dataCellStyle="Normal 2"/>
    <tableColumn id="2" xr3:uid="{00000000-0010-0000-0400-000002000000}" name="2019–20 Second Principal Apportionment  (P-2) Average Daily Attendance (ADA)" dataDxfId="16"/>
    <tableColumn id="3" xr3:uid="{00000000-0010-0000-0400-000003000000}" name="2019–20 Attendance Ratio          (P-2/Enrollment)" dataDxfId="15" dataCellStyle="Percent">
      <calculatedColumnFormula>+Table168[2019–20 Second Principal Apportionment  (P-2) Average Daily Attendance (ADA)]/340</calculatedColumnFormula>
    </tableColumn>
    <tableColumn id="4" xr3:uid="{00000000-0010-0000-0400-000004000000}" name="2020–21 First Principal Apportionment (P-1) ADA" dataDxfId="14"/>
    <tableColumn id="5" xr3:uid="{00000000-0010-0000-0400-000005000000}" name="2020–21 P-2 ADA" dataDxfId="13"/>
    <tableColumn id="6" xr3:uid="{00000000-0010-0000-0400-000006000000}" name="Working Capital Ratio (Current Assets/Liabilities)" dataDxfId="12"/>
    <tableColumn id="7" xr3:uid="{00000000-0010-0000-0400-000007000000}" name="Debt Ratio (Total Liabilities/Assets)" dataDxfId="11"/>
    <tableColumn id="8" xr3:uid="{00000000-0010-0000-0400-000008000000}" name="Net Operating Surplus or (Deficit)" dataDxfId="10"/>
    <tableColumn id="9" xr3:uid="{00000000-0010-0000-0400-000009000000}" name="Ending Fund Balance" dataDxfId="9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2019-20 Audit Report of Schools in Poor Financial Condition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e1279" displayName="Table1279" ref="A3:G4" totalsRowShown="0" headerRowDxfId="8" dataDxfId="7">
  <tableColumns count="7">
    <tableColumn id="1" xr3:uid="{00000000-0010-0000-0500-000001000000}" name="State Board of Education (SBE) Charter (Term Expiration)" dataDxfId="6"/>
    <tableColumn id="2" xr3:uid="{00000000-0010-0000-0500-000002000000}" name="Operating Surplus or (Deficit) at Budget" dataDxfId="5"/>
    <tableColumn id="3" xr3:uid="{00000000-0010-0000-0500-000003000000}" name="Operating Surplus or (Deficit) for the period ending October 31 (1st Interim)" dataDxfId="4"/>
    <tableColumn id="4" xr3:uid="{00000000-0010-0000-0500-000004000000}" name="Operating Surplus or (Deficit) for the period ending January 31 (2nd Interim)" dataDxfId="3"/>
    <tableColumn id="5" xr3:uid="{00000000-0010-0000-0500-000005000000}" name="Ending Fund Balance at Budget" dataDxfId="2"/>
    <tableColumn id="6" xr3:uid="{00000000-0010-0000-0500-000006000000}" name="Ending Fund Balance at 1st Interim" dataDxfId="1"/>
    <tableColumn id="7" xr3:uid="{00000000-0010-0000-0500-000007000000}" name="Ending Fund Balance at 2nd Interim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2020-21 Budget of Schools in Poor Financial Condi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tabSelected="1" zoomScaleNormal="100" workbookViewId="0"/>
  </sheetViews>
  <sheetFormatPr defaultColWidth="9.28515625" defaultRowHeight="18.75" x14ac:dyDescent="0.3"/>
  <cols>
    <col min="1" max="1" width="38.7109375" style="5" customWidth="1"/>
    <col min="2" max="2" width="34.28515625" style="5" bestFit="1" customWidth="1"/>
    <col min="3" max="3" width="30.28515625" style="5" bestFit="1" customWidth="1"/>
    <col min="4" max="4" width="29.28515625" style="14" bestFit="1" customWidth="1"/>
    <col min="5" max="5" width="20.28515625" style="5" bestFit="1" customWidth="1"/>
    <col min="6" max="6" width="30.5703125" style="5" bestFit="1" customWidth="1"/>
    <col min="7" max="7" width="20.5703125" style="15" bestFit="1" customWidth="1"/>
    <col min="8" max="8" width="28.7109375" style="5" bestFit="1" customWidth="1"/>
    <col min="9" max="9" width="25.28515625" style="5" bestFit="1" customWidth="1"/>
    <col min="10" max="16384" width="9.28515625" style="5"/>
  </cols>
  <sheetData>
    <row r="1" spans="1:9" ht="26.25" x14ac:dyDescent="0.3">
      <c r="A1" s="1" t="s">
        <v>61</v>
      </c>
      <c r="B1" s="2"/>
      <c r="C1" s="2"/>
      <c r="D1" s="3"/>
      <c r="E1" s="2"/>
      <c r="F1" s="2"/>
      <c r="G1" s="4"/>
      <c r="H1" s="2"/>
    </row>
    <row r="2" spans="1:9" ht="26.25" x14ac:dyDescent="0.3">
      <c r="A2" s="27" t="s">
        <v>41</v>
      </c>
      <c r="B2" s="2"/>
      <c r="C2" s="2"/>
      <c r="D2" s="3"/>
      <c r="E2" s="2"/>
      <c r="F2" s="2"/>
      <c r="G2" s="4"/>
      <c r="H2" s="2"/>
    </row>
    <row r="3" spans="1:9" x14ac:dyDescent="0.3">
      <c r="A3" s="6" t="s">
        <v>60</v>
      </c>
      <c r="B3" s="2"/>
      <c r="C3" s="2"/>
      <c r="D3" s="3"/>
      <c r="E3" s="2"/>
      <c r="F3" s="2"/>
      <c r="G3" s="4"/>
      <c r="H3" s="2"/>
    </row>
    <row r="4" spans="1:9" ht="47.25" x14ac:dyDescent="0.3">
      <c r="A4" s="22" t="s">
        <v>19</v>
      </c>
      <c r="B4" s="22" t="s">
        <v>42</v>
      </c>
      <c r="C4" s="22" t="s">
        <v>43</v>
      </c>
      <c r="D4" s="22" t="s">
        <v>44</v>
      </c>
      <c r="E4" s="22" t="s">
        <v>45</v>
      </c>
      <c r="F4" s="22" t="s">
        <v>6</v>
      </c>
      <c r="G4" s="23" t="s">
        <v>7</v>
      </c>
      <c r="H4" s="22" t="s">
        <v>0</v>
      </c>
      <c r="I4" s="22" t="s">
        <v>1</v>
      </c>
    </row>
    <row r="5" spans="1:9" s="13" customFormat="1" ht="35.1" customHeight="1" x14ac:dyDescent="0.25">
      <c r="A5" s="16" t="s">
        <v>46</v>
      </c>
      <c r="B5" s="25">
        <v>308.36</v>
      </c>
      <c r="C5" s="36">
        <v>0.94</v>
      </c>
      <c r="D5" s="18">
        <v>308.36</v>
      </c>
      <c r="E5" s="18">
        <v>308.36</v>
      </c>
      <c r="F5" s="25">
        <v>0.83</v>
      </c>
      <c r="G5" s="34">
        <v>0.9</v>
      </c>
      <c r="H5" s="19">
        <v>51496</v>
      </c>
      <c r="I5" s="19">
        <v>288598</v>
      </c>
    </row>
    <row r="6" spans="1:9" s="13" customFormat="1" ht="35.1" customHeight="1" x14ac:dyDescent="0.25">
      <c r="A6" s="16" t="s">
        <v>14</v>
      </c>
      <c r="B6" s="25">
        <v>297.94</v>
      </c>
      <c r="C6" s="36">
        <v>1.585</v>
      </c>
      <c r="D6" s="18">
        <v>297.94</v>
      </c>
      <c r="E6" s="18">
        <v>297.94</v>
      </c>
      <c r="F6" s="25">
        <v>9.09</v>
      </c>
      <c r="G6" s="25">
        <v>0.27</v>
      </c>
      <c r="H6" s="19">
        <v>-95880</v>
      </c>
      <c r="I6" s="19">
        <v>1765069</v>
      </c>
    </row>
    <row r="7" spans="1:9" ht="48" customHeight="1" x14ac:dyDescent="0.3">
      <c r="A7" s="16" t="s">
        <v>33</v>
      </c>
      <c r="B7" s="25">
        <v>152.65</v>
      </c>
      <c r="C7" s="36">
        <v>0.96</v>
      </c>
      <c r="D7" s="18">
        <v>152.65</v>
      </c>
      <c r="E7" s="18">
        <v>152.65</v>
      </c>
      <c r="F7" s="25">
        <v>5.89</v>
      </c>
      <c r="G7" s="25">
        <v>0.94</v>
      </c>
      <c r="H7" s="19">
        <v>11135</v>
      </c>
      <c r="I7" s="19">
        <v>79680</v>
      </c>
    </row>
    <row r="8" spans="1:9" ht="35.1" customHeight="1" x14ac:dyDescent="0.3">
      <c r="A8" s="16" t="s">
        <v>34</v>
      </c>
      <c r="B8" s="25">
        <v>379.76</v>
      </c>
      <c r="C8" s="36">
        <v>0.97130000000000005</v>
      </c>
      <c r="D8" s="18">
        <v>379.76</v>
      </c>
      <c r="E8" s="18">
        <v>379.76</v>
      </c>
      <c r="F8" s="25">
        <v>35.19</v>
      </c>
      <c r="G8" s="25">
        <v>0.44</v>
      </c>
      <c r="H8" s="19">
        <v>492434</v>
      </c>
      <c r="I8" s="19">
        <v>1715323</v>
      </c>
    </row>
    <row r="9" spans="1:9" ht="35.1" customHeight="1" x14ac:dyDescent="0.3">
      <c r="A9" s="16" t="s">
        <v>26</v>
      </c>
      <c r="B9" s="25">
        <v>340.23</v>
      </c>
      <c r="C9" s="36">
        <v>1.073</v>
      </c>
      <c r="D9" s="18">
        <v>340.23</v>
      </c>
      <c r="E9" s="18">
        <v>340.23</v>
      </c>
      <c r="F9" s="25">
        <v>15.67</v>
      </c>
      <c r="G9" s="25">
        <v>0.18</v>
      </c>
      <c r="H9" s="19">
        <v>864253</v>
      </c>
      <c r="I9" s="19">
        <v>2986963</v>
      </c>
    </row>
    <row r="10" spans="1:9" ht="35.1" customHeight="1" x14ac:dyDescent="0.3">
      <c r="A10" s="16" t="s">
        <v>3</v>
      </c>
      <c r="B10" s="32">
        <v>409.62</v>
      </c>
      <c r="C10" s="36">
        <v>0.95299999999999996</v>
      </c>
      <c r="D10" s="18">
        <v>409.62</v>
      </c>
      <c r="E10" s="18">
        <v>409.62</v>
      </c>
      <c r="F10" s="25">
        <v>7.19</v>
      </c>
      <c r="G10" s="25">
        <v>0.13</v>
      </c>
      <c r="H10" s="19">
        <v>69953</v>
      </c>
      <c r="I10" s="19">
        <v>1770466</v>
      </c>
    </row>
    <row r="11" spans="1:9" ht="35.1" customHeight="1" x14ac:dyDescent="0.3">
      <c r="A11" s="16" t="s">
        <v>4</v>
      </c>
      <c r="B11" s="25">
        <v>403.93</v>
      </c>
      <c r="C11" s="36">
        <v>0.95899999999999996</v>
      </c>
      <c r="D11" s="18">
        <v>403.93</v>
      </c>
      <c r="E11" s="18">
        <v>403.93</v>
      </c>
      <c r="F11" s="34">
        <v>1.3</v>
      </c>
      <c r="G11" s="34">
        <v>0.7</v>
      </c>
      <c r="H11" s="19">
        <v>147732</v>
      </c>
      <c r="I11" s="19">
        <v>502632</v>
      </c>
    </row>
    <row r="12" spans="1:9" ht="35.1" customHeight="1" x14ac:dyDescent="0.3">
      <c r="A12" s="16" t="s">
        <v>15</v>
      </c>
      <c r="B12" s="33">
        <v>540.1</v>
      </c>
      <c r="C12" s="36">
        <f>+Table1[[#This Row],[2019–20 Second Principal Apportionment  (P-2) Average Daily Attendance (ADA)]]/565</f>
        <v>0.95592920353982302</v>
      </c>
      <c r="D12" s="18">
        <v>540.1</v>
      </c>
      <c r="E12" s="18">
        <v>540.1</v>
      </c>
      <c r="F12" s="25">
        <v>4.4800000000000004</v>
      </c>
      <c r="G12" s="25">
        <v>0.16</v>
      </c>
      <c r="H12" s="19">
        <v>117507</v>
      </c>
      <c r="I12" s="19">
        <v>3496696</v>
      </c>
    </row>
    <row r="13" spans="1:9" ht="35.1" customHeight="1" x14ac:dyDescent="0.3">
      <c r="A13" s="16" t="s">
        <v>35</v>
      </c>
      <c r="B13" s="32">
        <v>213.55</v>
      </c>
      <c r="C13" s="36">
        <f>+Table1[[#This Row],[2019–20 Second Principal Apportionment  (P-2) Average Daily Attendance (ADA)]]/229</f>
        <v>0.93253275109170308</v>
      </c>
      <c r="D13" s="18">
        <v>288.5</v>
      </c>
      <c r="E13" s="18">
        <v>288.5</v>
      </c>
      <c r="F13" s="25">
        <v>1.31</v>
      </c>
      <c r="G13" s="25">
        <v>0.65</v>
      </c>
      <c r="H13" s="19">
        <v>177982</v>
      </c>
      <c r="I13" s="19">
        <v>378955</v>
      </c>
    </row>
    <row r="14" spans="1:9" ht="35.1" customHeight="1" x14ac:dyDescent="0.3">
      <c r="A14" s="16" t="s">
        <v>16</v>
      </c>
      <c r="B14" s="32">
        <v>380.91</v>
      </c>
      <c r="C14" s="36">
        <f>+Table1[[#This Row],[2019–20 Second Principal Apportionment  (P-2) Average Daily Attendance (ADA)]]/403</f>
        <v>0.94518610421836236</v>
      </c>
      <c r="D14" s="18">
        <v>380.91</v>
      </c>
      <c r="E14" s="18">
        <v>380.91</v>
      </c>
      <c r="F14" s="25">
        <v>7.42</v>
      </c>
      <c r="G14" s="25">
        <v>0.12</v>
      </c>
      <c r="H14" s="19">
        <v>69019</v>
      </c>
      <c r="I14" s="19">
        <v>2269496</v>
      </c>
    </row>
    <row r="15" spans="1:9" ht="35.1" customHeight="1" x14ac:dyDescent="0.3">
      <c r="A15" s="16" t="s">
        <v>17</v>
      </c>
      <c r="B15" s="32">
        <v>326.58</v>
      </c>
      <c r="C15" s="36">
        <f>+Table1[[#This Row],[2019–20 Second Principal Apportionment  (P-2) Average Daily Attendance (ADA)]]/340</f>
        <v>0.96052941176470585</v>
      </c>
      <c r="D15" s="18">
        <v>326.58</v>
      </c>
      <c r="E15" s="18">
        <v>326.58</v>
      </c>
      <c r="F15" s="34">
        <v>7.3</v>
      </c>
      <c r="G15" s="25">
        <v>0.13</v>
      </c>
      <c r="H15" s="19">
        <v>174913</v>
      </c>
      <c r="I15" s="19">
        <v>1539202</v>
      </c>
    </row>
    <row r="16" spans="1:9" ht="35.1" customHeight="1" x14ac:dyDescent="0.3">
      <c r="A16" s="16" t="s">
        <v>22</v>
      </c>
      <c r="B16" s="32">
        <v>320.58</v>
      </c>
      <c r="C16" s="35">
        <f>+Table1[[#This Row],[2019–20 Second Principal Apportionment  (P-2) Average Daily Attendance (ADA)]]/333</f>
        <v>0.96270270270270264</v>
      </c>
      <c r="D16" s="18">
        <v>320.58</v>
      </c>
      <c r="E16" s="18">
        <v>320.58</v>
      </c>
      <c r="F16" s="25">
        <v>10.07</v>
      </c>
      <c r="G16" s="25">
        <v>0.09</v>
      </c>
      <c r="H16" s="19">
        <v>249682</v>
      </c>
      <c r="I16" s="19">
        <v>2050697</v>
      </c>
    </row>
    <row r="17" spans="1:9" ht="35.1" customHeight="1" x14ac:dyDescent="0.3">
      <c r="A17" s="16" t="s">
        <v>27</v>
      </c>
      <c r="B17" s="25">
        <v>680.88</v>
      </c>
      <c r="C17" s="35">
        <f>+Table1[[#This Row],[2019–20 Second Principal Apportionment  (P-2) Average Daily Attendance (ADA)]]/718</f>
        <v>0.94830083565459611</v>
      </c>
      <c r="D17" s="18">
        <v>681.79</v>
      </c>
      <c r="E17" s="18">
        <v>681.79</v>
      </c>
      <c r="F17" s="25">
        <v>1.55</v>
      </c>
      <c r="G17" s="25">
        <v>0.64</v>
      </c>
      <c r="H17" s="19">
        <v>660176</v>
      </c>
      <c r="I17" s="19">
        <v>1673833</v>
      </c>
    </row>
    <row r="18" spans="1:9" ht="35.1" customHeight="1" x14ac:dyDescent="0.3">
      <c r="A18" s="16" t="s">
        <v>53</v>
      </c>
      <c r="B18" s="25" t="s">
        <v>13</v>
      </c>
      <c r="C18" s="35" t="s">
        <v>2</v>
      </c>
      <c r="D18" s="18">
        <v>300.38</v>
      </c>
      <c r="E18" s="18">
        <v>300.38</v>
      </c>
      <c r="F18" s="25" t="s">
        <v>2</v>
      </c>
      <c r="G18" s="25" t="s">
        <v>2</v>
      </c>
      <c r="H18" s="25" t="s">
        <v>2</v>
      </c>
      <c r="I18" s="25" t="s">
        <v>2</v>
      </c>
    </row>
    <row r="19" spans="1:9" ht="35.1" customHeight="1" x14ac:dyDescent="0.3">
      <c r="A19" s="16" t="s">
        <v>36</v>
      </c>
      <c r="B19" s="33">
        <v>101.3</v>
      </c>
      <c r="C19" s="35">
        <v>0.9294</v>
      </c>
      <c r="D19" s="18">
        <v>136.5</v>
      </c>
      <c r="E19" s="18">
        <v>136.5</v>
      </c>
      <c r="F19" s="25">
        <v>3.42</v>
      </c>
      <c r="G19" s="25">
        <v>0.28000000000000003</v>
      </c>
      <c r="H19" s="19">
        <v>74593</v>
      </c>
      <c r="I19" s="19">
        <v>608700</v>
      </c>
    </row>
    <row r="20" spans="1:9" ht="35.1" customHeight="1" x14ac:dyDescent="0.3">
      <c r="A20" s="16" t="s">
        <v>37</v>
      </c>
      <c r="B20" s="17">
        <v>158.9</v>
      </c>
      <c r="C20" s="37">
        <v>0.95150000000000001</v>
      </c>
      <c r="D20" s="18">
        <v>158.9</v>
      </c>
      <c r="E20" s="18">
        <v>158.9</v>
      </c>
      <c r="F20" s="17">
        <v>2.04</v>
      </c>
      <c r="G20" s="17">
        <v>0.46</v>
      </c>
      <c r="H20" s="19">
        <v>19783</v>
      </c>
      <c r="I20" s="19">
        <v>734964</v>
      </c>
    </row>
    <row r="21" spans="1:9" ht="35.1" customHeight="1" x14ac:dyDescent="0.3">
      <c r="A21" s="16" t="s">
        <v>38</v>
      </c>
      <c r="B21" s="32">
        <v>95.17</v>
      </c>
      <c r="C21" s="35">
        <v>0.92400000000000004</v>
      </c>
      <c r="D21" s="18">
        <v>131.5</v>
      </c>
      <c r="E21" s="18">
        <v>131.5</v>
      </c>
      <c r="F21" s="25">
        <v>5.85</v>
      </c>
      <c r="G21" s="25">
        <v>0.12</v>
      </c>
      <c r="H21" s="19">
        <v>955426</v>
      </c>
      <c r="I21" s="19">
        <v>1966785</v>
      </c>
    </row>
    <row r="22" spans="1:9" ht="48" customHeight="1" x14ac:dyDescent="0.3">
      <c r="A22" s="16" t="s">
        <v>54</v>
      </c>
      <c r="B22" s="25">
        <v>94.28</v>
      </c>
      <c r="C22" s="35">
        <v>0.83</v>
      </c>
      <c r="D22" s="18">
        <v>94.28</v>
      </c>
      <c r="E22" s="18">
        <v>94.28</v>
      </c>
      <c r="F22" s="25">
        <v>1.93</v>
      </c>
      <c r="G22" s="25">
        <v>0.63</v>
      </c>
      <c r="H22" s="19">
        <v>-426836</v>
      </c>
      <c r="I22" s="19">
        <v>410556</v>
      </c>
    </row>
    <row r="23" spans="1:9" ht="35.1" customHeight="1" x14ac:dyDescent="0.3">
      <c r="A23" s="21" t="s">
        <v>39</v>
      </c>
      <c r="B23" s="25">
        <v>526.51</v>
      </c>
      <c r="C23" s="35">
        <v>0.96</v>
      </c>
      <c r="D23" s="18">
        <v>526.51</v>
      </c>
      <c r="E23" s="18">
        <v>526.51</v>
      </c>
      <c r="F23" s="25">
        <v>0.73</v>
      </c>
      <c r="G23" s="25">
        <v>0.68</v>
      </c>
      <c r="H23" s="19">
        <v>90043</v>
      </c>
      <c r="I23" s="19">
        <v>7618559</v>
      </c>
    </row>
    <row r="24" spans="1:9" ht="35.1" customHeight="1" x14ac:dyDescent="0.3">
      <c r="A24" s="16" t="s">
        <v>18</v>
      </c>
      <c r="B24" s="32">
        <v>950.15</v>
      </c>
      <c r="C24" s="35">
        <v>0.95</v>
      </c>
      <c r="D24" s="18">
        <v>984.1</v>
      </c>
      <c r="E24" s="18">
        <v>984.1</v>
      </c>
      <c r="F24" s="25">
        <v>1.61</v>
      </c>
      <c r="G24" s="25">
        <v>0.39</v>
      </c>
      <c r="H24" s="19">
        <v>601710</v>
      </c>
      <c r="I24" s="19">
        <v>5891052</v>
      </c>
    </row>
    <row r="25" spans="1:9" ht="35.1" customHeight="1" x14ac:dyDescent="0.3">
      <c r="A25" s="16" t="s">
        <v>29</v>
      </c>
      <c r="B25" s="25">
        <v>48.61</v>
      </c>
      <c r="C25" s="35">
        <v>0.95</v>
      </c>
      <c r="D25" s="18">
        <v>48.61</v>
      </c>
      <c r="E25" s="18">
        <v>48.61</v>
      </c>
      <c r="F25" s="34">
        <v>0.7</v>
      </c>
      <c r="G25" s="25">
        <v>0.86</v>
      </c>
      <c r="H25" s="19">
        <v>-3545</v>
      </c>
      <c r="I25" s="19">
        <v>35864</v>
      </c>
    </row>
    <row r="26" spans="1:9" ht="47.25" x14ac:dyDescent="0.3">
      <c r="A26" s="16" t="s">
        <v>32</v>
      </c>
      <c r="B26" s="32">
        <v>244.49</v>
      </c>
      <c r="C26" s="35">
        <f>+Table1[[#This Row],[2019–20 Second Principal Apportionment  (P-2) Average Daily Attendance (ADA)]]/262</f>
        <v>0.93316793893129779</v>
      </c>
      <c r="D26" s="18">
        <v>244.49</v>
      </c>
      <c r="E26" s="18">
        <v>244.49</v>
      </c>
      <c r="F26" s="25">
        <v>1.22</v>
      </c>
      <c r="G26" s="25">
        <v>0.63</v>
      </c>
      <c r="H26" s="19">
        <v>66181</v>
      </c>
      <c r="I26" s="19">
        <v>183125</v>
      </c>
    </row>
    <row r="27" spans="1:9" ht="47.25" x14ac:dyDescent="0.3">
      <c r="A27" s="16" t="s">
        <v>31</v>
      </c>
      <c r="B27" s="34">
        <v>158.5</v>
      </c>
      <c r="C27" s="35">
        <v>0.93</v>
      </c>
      <c r="D27" s="18">
        <v>158.5</v>
      </c>
      <c r="E27" s="18">
        <v>158.5</v>
      </c>
      <c r="F27" s="25">
        <v>0.89</v>
      </c>
      <c r="G27" s="25">
        <v>0.67</v>
      </c>
      <c r="H27" s="19">
        <v>-23967</v>
      </c>
      <c r="I27" s="19">
        <v>81448</v>
      </c>
    </row>
    <row r="28" spans="1:9" ht="35.1" customHeight="1" x14ac:dyDescent="0.3">
      <c r="A28" s="16" t="s">
        <v>65</v>
      </c>
      <c r="B28" s="33">
        <v>30.5</v>
      </c>
      <c r="C28" s="35">
        <v>0.92</v>
      </c>
      <c r="D28" s="18">
        <v>46.1</v>
      </c>
      <c r="E28" s="18">
        <v>46.1</v>
      </c>
      <c r="F28" s="34">
        <v>3.8</v>
      </c>
      <c r="G28" s="25">
        <v>0.57999999999999996</v>
      </c>
      <c r="H28" s="19">
        <v>65633</v>
      </c>
      <c r="I28" s="19">
        <v>212265</v>
      </c>
    </row>
    <row r="29" spans="1:9" s="26" customFormat="1" ht="35.1" customHeight="1" x14ac:dyDescent="0.3">
      <c r="A29" s="16" t="s">
        <v>21</v>
      </c>
      <c r="B29" s="32">
        <v>502.97</v>
      </c>
      <c r="C29" s="35">
        <v>0.94</v>
      </c>
      <c r="D29" s="18">
        <v>580.5</v>
      </c>
      <c r="E29" s="18">
        <v>580.5</v>
      </c>
      <c r="F29" s="25">
        <v>2.82</v>
      </c>
      <c r="G29" s="25">
        <v>0.35</v>
      </c>
      <c r="H29" s="19">
        <v>284132</v>
      </c>
      <c r="I29" s="19">
        <v>969396</v>
      </c>
    </row>
    <row r="30" spans="1:9" ht="35.1" customHeight="1" x14ac:dyDescent="0.3">
      <c r="A30" s="16" t="s">
        <v>23</v>
      </c>
      <c r="B30" s="32">
        <v>183.75</v>
      </c>
      <c r="C30" s="35">
        <v>0.95</v>
      </c>
      <c r="D30" s="18">
        <v>195.3</v>
      </c>
      <c r="E30" s="18">
        <v>195.3</v>
      </c>
      <c r="F30" s="25">
        <v>3.04</v>
      </c>
      <c r="G30" s="25">
        <v>0.68</v>
      </c>
      <c r="H30" s="19">
        <v>32136</v>
      </c>
      <c r="I30" s="19">
        <v>248997</v>
      </c>
    </row>
    <row r="31" spans="1:9" ht="35.1" customHeight="1" x14ac:dyDescent="0.3">
      <c r="A31" s="16" t="s">
        <v>24</v>
      </c>
      <c r="B31" s="17">
        <v>310.05</v>
      </c>
      <c r="C31" s="35">
        <v>1.04</v>
      </c>
      <c r="D31" s="18">
        <v>310.05</v>
      </c>
      <c r="E31" s="18">
        <v>310.05</v>
      </c>
      <c r="F31" s="25">
        <v>14.64</v>
      </c>
      <c r="G31" s="25">
        <v>0.21</v>
      </c>
      <c r="H31" s="19">
        <v>521362</v>
      </c>
      <c r="I31" s="19">
        <v>2393510</v>
      </c>
    </row>
    <row r="32" spans="1:9" ht="35.1" customHeight="1" x14ac:dyDescent="0.3">
      <c r="A32" s="16" t="s">
        <v>55</v>
      </c>
      <c r="B32" s="32">
        <v>277.27</v>
      </c>
      <c r="C32" s="35">
        <v>0.96</v>
      </c>
      <c r="D32" s="18">
        <v>331.8</v>
      </c>
      <c r="E32" s="18">
        <v>331.8</v>
      </c>
      <c r="F32" s="25">
        <v>9.5299999999999994</v>
      </c>
      <c r="G32" s="25">
        <v>0.46</v>
      </c>
      <c r="H32" s="19">
        <v>540817</v>
      </c>
      <c r="I32" s="19">
        <v>1201742</v>
      </c>
    </row>
    <row r="33" spans="1:9" ht="35.1" customHeight="1" x14ac:dyDescent="0.3">
      <c r="A33" s="16" t="s">
        <v>5</v>
      </c>
      <c r="B33" s="32">
        <v>710.76</v>
      </c>
      <c r="C33" s="35">
        <f>+Table1[[#This Row],[2019–20 Second Principal Apportionment  (P-2) Average Daily Attendance (ADA)]]/757</f>
        <v>0.93891677675033025</v>
      </c>
      <c r="D33" s="18">
        <v>710.76</v>
      </c>
      <c r="E33" s="18">
        <v>710.76</v>
      </c>
      <c r="F33" s="25">
        <v>3.32</v>
      </c>
      <c r="G33" s="25">
        <v>0.26</v>
      </c>
      <c r="H33" s="19">
        <v>-523297</v>
      </c>
      <c r="I33" s="19">
        <v>3468291</v>
      </c>
    </row>
    <row r="34" spans="1:9" ht="35.1" customHeight="1" x14ac:dyDescent="0.3">
      <c r="A34" s="16" t="s">
        <v>40</v>
      </c>
      <c r="B34" s="39">
        <v>195.4</v>
      </c>
      <c r="C34" s="35">
        <v>0.91</v>
      </c>
      <c r="D34" s="18">
        <v>195.4</v>
      </c>
      <c r="E34" s="18">
        <v>195.4</v>
      </c>
      <c r="F34" s="25">
        <v>1.36</v>
      </c>
      <c r="G34" s="25">
        <v>0.85</v>
      </c>
      <c r="H34" s="19">
        <v>132662</v>
      </c>
      <c r="I34" s="19">
        <v>208539</v>
      </c>
    </row>
    <row r="35" spans="1:9" ht="35.1" customHeight="1" x14ac:dyDescent="0.3">
      <c r="A35" s="16" t="s">
        <v>56</v>
      </c>
      <c r="B35" s="32">
        <v>157.13999999999999</v>
      </c>
      <c r="C35" s="35">
        <v>0.94</v>
      </c>
      <c r="D35" s="18">
        <v>210.2</v>
      </c>
      <c r="E35" s="18">
        <v>210.2</v>
      </c>
      <c r="F35" s="25">
        <v>1.17</v>
      </c>
      <c r="G35" s="25">
        <v>0.73</v>
      </c>
      <c r="H35" s="19">
        <v>-12201</v>
      </c>
      <c r="I35" s="19">
        <v>87799</v>
      </c>
    </row>
    <row r="36" spans="1:9" x14ac:dyDescent="0.3">
      <c r="A36" s="38" t="s">
        <v>59</v>
      </c>
      <c r="B36" s="8"/>
      <c r="C36" s="9"/>
      <c r="D36" s="9"/>
      <c r="E36" s="10"/>
      <c r="F36" s="10"/>
      <c r="G36" s="11"/>
      <c r="H36" s="12"/>
      <c r="I36" s="12"/>
    </row>
    <row r="37" spans="1:9" s="26" customFormat="1" x14ac:dyDescent="0.3">
      <c r="A37" s="40" t="s">
        <v>64</v>
      </c>
      <c r="B37" s="41"/>
      <c r="C37" s="42"/>
      <c r="D37" s="42"/>
      <c r="E37" s="43"/>
      <c r="F37" s="43"/>
      <c r="G37" s="44"/>
      <c r="H37" s="45"/>
      <c r="I37" s="45"/>
    </row>
    <row r="38" spans="1:9" s="26" customFormat="1" x14ac:dyDescent="0.3">
      <c r="A38" s="46" t="s">
        <v>63</v>
      </c>
      <c r="B38" s="41"/>
      <c r="C38" s="42"/>
      <c r="D38" s="42"/>
      <c r="E38" s="43"/>
      <c r="F38" s="43"/>
      <c r="G38" s="44"/>
      <c r="H38" s="45"/>
      <c r="I38" s="45"/>
    </row>
    <row r="39" spans="1:9" x14ac:dyDescent="0.3">
      <c r="A39" s="11"/>
      <c r="B39" s="8"/>
      <c r="C39" s="9"/>
      <c r="D39" s="9"/>
      <c r="E39" s="10"/>
      <c r="F39" s="10"/>
      <c r="G39" s="11"/>
      <c r="H39" s="12"/>
      <c r="I39" s="12"/>
    </row>
    <row r="40" spans="1:9" x14ac:dyDescent="0.3">
      <c r="A40" s="9"/>
      <c r="B40" s="8"/>
      <c r="C40" s="9"/>
      <c r="D40" s="9"/>
      <c r="E40" s="10"/>
      <c r="F40" s="10"/>
      <c r="G40" s="11"/>
      <c r="H40" s="12"/>
      <c r="I40" s="12"/>
    </row>
    <row r="41" spans="1:9" x14ac:dyDescent="0.3">
      <c r="A41" s="7"/>
      <c r="B41" s="8"/>
      <c r="C41" s="7"/>
      <c r="D41" s="8"/>
      <c r="E41" s="9"/>
      <c r="F41" s="9"/>
      <c r="G41" s="10"/>
      <c r="H41" s="10"/>
      <c r="I41" s="11"/>
    </row>
    <row r="42" spans="1:9" x14ac:dyDescent="0.3">
      <c r="A42" s="11"/>
      <c r="B42" s="8"/>
      <c r="C42" s="11"/>
      <c r="D42" s="8"/>
      <c r="E42" s="9"/>
      <c r="F42" s="9"/>
      <c r="G42" s="10"/>
      <c r="H42" s="10"/>
      <c r="I42" s="11"/>
    </row>
    <row r="43" spans="1:9" x14ac:dyDescent="0.3">
      <c r="A43" s="9"/>
      <c r="B43" s="8"/>
      <c r="C43" s="9"/>
      <c r="D43" s="8"/>
      <c r="E43" s="9"/>
      <c r="F43" s="9"/>
      <c r="G43" s="10"/>
      <c r="H43" s="10"/>
      <c r="I43" s="11"/>
    </row>
    <row r="44" spans="1:9" x14ac:dyDescent="0.3">
      <c r="A44" s="9"/>
      <c r="B44" s="8"/>
      <c r="C44" s="9"/>
      <c r="D44" s="8"/>
      <c r="E44" s="9"/>
      <c r="F44" s="9"/>
      <c r="G44" s="10"/>
      <c r="H44" s="10"/>
      <c r="I44" s="11"/>
    </row>
    <row r="45" spans="1:9" x14ac:dyDescent="0.3">
      <c r="A45" s="11"/>
      <c r="B45" s="8"/>
      <c r="C45" s="11"/>
      <c r="D45" s="8"/>
      <c r="E45" s="9"/>
      <c r="F45" s="9"/>
      <c r="G45" s="10"/>
      <c r="H45" s="10"/>
      <c r="I45" s="11"/>
    </row>
    <row r="46" spans="1:9" x14ac:dyDescent="0.3">
      <c r="C46" s="11"/>
      <c r="D46" s="8"/>
      <c r="E46" s="9"/>
      <c r="F46" s="9"/>
      <c r="G46" s="10"/>
      <c r="H46" s="10"/>
      <c r="I46" s="11"/>
    </row>
    <row r="47" spans="1:9" x14ac:dyDescent="0.3">
      <c r="C47" s="9"/>
      <c r="D47" s="8"/>
      <c r="E47" s="9"/>
      <c r="F47" s="9"/>
      <c r="G47" s="10"/>
      <c r="H47" s="10"/>
      <c r="I47" s="11"/>
    </row>
    <row r="48" spans="1:9" x14ac:dyDescent="0.3">
      <c r="C48" s="11"/>
      <c r="D48" s="8"/>
      <c r="E48" s="9"/>
      <c r="F48" s="9"/>
      <c r="G48" s="10"/>
      <c r="H48" s="10"/>
      <c r="I48" s="11"/>
    </row>
    <row r="49" spans="3:9" x14ac:dyDescent="0.3">
      <c r="C49" s="9"/>
      <c r="D49" s="8"/>
      <c r="E49" s="9"/>
      <c r="F49" s="9"/>
      <c r="G49" s="10"/>
      <c r="H49" s="10"/>
      <c r="I49" s="11"/>
    </row>
    <row r="50" spans="3:9" x14ac:dyDescent="0.3">
      <c r="C50" s="7"/>
      <c r="D50" s="8"/>
      <c r="E50" s="9"/>
      <c r="F50" s="9"/>
      <c r="G50" s="10"/>
      <c r="H50" s="10"/>
      <c r="I50" s="11"/>
    </row>
    <row r="51" spans="3:9" x14ac:dyDescent="0.3">
      <c r="C51" s="11"/>
      <c r="D51" s="8"/>
      <c r="E51" s="9"/>
      <c r="F51" s="9"/>
      <c r="G51" s="10"/>
      <c r="H51" s="10"/>
      <c r="I51" s="11"/>
    </row>
    <row r="52" spans="3:9" x14ac:dyDescent="0.3">
      <c r="C52" s="9"/>
      <c r="D52" s="8"/>
      <c r="E52" s="9"/>
      <c r="F52" s="9"/>
      <c r="G52" s="10"/>
      <c r="H52" s="10"/>
      <c r="I52" s="11"/>
    </row>
    <row r="53" spans="3:9" x14ac:dyDescent="0.3">
      <c r="C53" s="9"/>
      <c r="D53" s="8"/>
      <c r="E53" s="9"/>
      <c r="F53" s="9"/>
      <c r="G53" s="10"/>
      <c r="H53" s="10"/>
      <c r="I53" s="11"/>
    </row>
    <row r="54" spans="3:9" x14ac:dyDescent="0.3">
      <c r="C54" s="11"/>
      <c r="D54" s="8"/>
      <c r="E54" s="9"/>
      <c r="F54" s="9"/>
      <c r="G54" s="10"/>
      <c r="H54" s="10"/>
      <c r="I54" s="11"/>
    </row>
    <row r="66" spans="1:9" s="13" customFormat="1" x14ac:dyDescent="0.3">
      <c r="A66" s="5"/>
      <c r="B66" s="5"/>
      <c r="C66" s="5"/>
      <c r="D66" s="14"/>
      <c r="E66" s="5"/>
      <c r="F66" s="5"/>
      <c r="G66" s="15"/>
      <c r="H66" s="5"/>
      <c r="I66" s="5"/>
    </row>
    <row r="75" spans="1:9" s="13" customFormat="1" x14ac:dyDescent="0.3">
      <c r="A75" s="5"/>
      <c r="B75" s="5"/>
      <c r="C75" s="5"/>
      <c r="D75" s="14"/>
      <c r="E75" s="5"/>
      <c r="F75" s="5"/>
      <c r="G75" s="15"/>
      <c r="H75" s="5"/>
      <c r="I75" s="5"/>
    </row>
  </sheetData>
  <printOptions horizontalCentered="1"/>
  <pageMargins left="0.7" right="0.7" top="0.75" bottom="0.75" header="0.3" footer="0.3"/>
  <pageSetup scale="47" fitToHeight="0" orientation="landscape" r:id="rId1"/>
  <headerFooter>
    <oddHeader>&amp;C&amp;"Arial,Regular"&amp;12State Board of Education-Authorized Charter Schools Financial Highlights&amp;R&amp;"Arial,Regular"&amp;12memo-oab-csd-aug21item02
Attachment 2
Page &amp;P of &amp;N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1"/>
  <sheetViews>
    <sheetView zoomScaleNormal="100" workbookViewId="0"/>
  </sheetViews>
  <sheetFormatPr defaultColWidth="9.28515625" defaultRowHeight="18.75" x14ac:dyDescent="0.3"/>
  <cols>
    <col min="1" max="1" width="38.7109375" style="5" customWidth="1"/>
    <col min="2" max="2" width="33.5703125" style="5" bestFit="1" customWidth="1"/>
    <col min="3" max="3" width="34.28515625" style="5" bestFit="1" customWidth="1"/>
    <col min="4" max="4" width="34.28515625" style="14" bestFit="1" customWidth="1"/>
    <col min="5" max="5" width="28" style="5" bestFit="1" customWidth="1"/>
    <col min="6" max="6" width="32" style="5" bestFit="1" customWidth="1"/>
    <col min="7" max="7" width="32.7109375" style="15" bestFit="1" customWidth="1"/>
    <col min="8" max="16384" width="9.28515625" style="5"/>
  </cols>
  <sheetData>
    <row r="1" spans="1:7" ht="26.25" x14ac:dyDescent="0.3">
      <c r="A1" s="27" t="s">
        <v>47</v>
      </c>
      <c r="B1" s="2"/>
      <c r="C1" s="2"/>
      <c r="D1" s="3"/>
      <c r="E1" s="2"/>
      <c r="F1" s="2"/>
      <c r="G1" s="4"/>
    </row>
    <row r="2" spans="1:7" x14ac:dyDescent="0.3">
      <c r="A2" s="6" t="s">
        <v>60</v>
      </c>
      <c r="B2" s="2"/>
      <c r="C2" s="2"/>
      <c r="D2" s="3"/>
      <c r="E2" s="2"/>
      <c r="F2" s="2"/>
      <c r="G2" s="4"/>
    </row>
    <row r="3" spans="1:7" ht="47.25" x14ac:dyDescent="0.3">
      <c r="A3" s="22" t="s">
        <v>19</v>
      </c>
      <c r="B3" s="22" t="s">
        <v>8</v>
      </c>
      <c r="C3" s="22" t="s">
        <v>25</v>
      </c>
      <c r="D3" s="22" t="s">
        <v>10</v>
      </c>
      <c r="E3" s="22" t="s">
        <v>9</v>
      </c>
      <c r="F3" s="22" t="s">
        <v>11</v>
      </c>
      <c r="G3" s="23" t="s">
        <v>12</v>
      </c>
    </row>
    <row r="4" spans="1:7" s="13" customFormat="1" ht="35.1" customHeight="1" x14ac:dyDescent="0.25">
      <c r="A4" s="16" t="s">
        <v>46</v>
      </c>
      <c r="B4" s="19">
        <v>42985</v>
      </c>
      <c r="C4" s="19">
        <v>1057786</v>
      </c>
      <c r="D4" s="19">
        <v>1062578</v>
      </c>
      <c r="E4" s="24">
        <v>552150</v>
      </c>
      <c r="F4" s="24">
        <v>1346384</v>
      </c>
      <c r="G4" s="19">
        <v>1351175</v>
      </c>
    </row>
    <row r="5" spans="1:7" s="13" customFormat="1" ht="35.1" customHeight="1" x14ac:dyDescent="0.25">
      <c r="A5" s="16" t="s">
        <v>14</v>
      </c>
      <c r="B5" s="19">
        <v>164292</v>
      </c>
      <c r="C5" s="19">
        <v>204124</v>
      </c>
      <c r="D5" s="19">
        <v>208664</v>
      </c>
      <c r="E5" s="19">
        <v>1891216</v>
      </c>
      <c r="F5" s="19">
        <v>1959433</v>
      </c>
      <c r="G5" s="19">
        <v>1963973</v>
      </c>
    </row>
    <row r="6" spans="1:7" ht="47.25" x14ac:dyDescent="0.3">
      <c r="A6" s="16" t="s">
        <v>33</v>
      </c>
      <c r="B6" s="19">
        <v>87699</v>
      </c>
      <c r="C6" s="19">
        <v>675448</v>
      </c>
      <c r="D6" s="19">
        <v>673474</v>
      </c>
      <c r="E6" s="19">
        <v>170133</v>
      </c>
      <c r="F6" s="20">
        <v>755128</v>
      </c>
      <c r="G6" s="19">
        <v>753154</v>
      </c>
    </row>
    <row r="7" spans="1:7" ht="48" customHeight="1" x14ac:dyDescent="0.3">
      <c r="A7" s="16" t="s">
        <v>34</v>
      </c>
      <c r="B7" s="19">
        <v>-110222</v>
      </c>
      <c r="C7" s="19">
        <v>1234116</v>
      </c>
      <c r="D7" s="19">
        <v>1622058</v>
      </c>
      <c r="E7" s="19">
        <v>808543</v>
      </c>
      <c r="F7" s="20">
        <v>2199847</v>
      </c>
      <c r="G7" s="19">
        <v>2587790</v>
      </c>
    </row>
    <row r="8" spans="1:7" ht="35.1" customHeight="1" x14ac:dyDescent="0.3">
      <c r="A8" s="16" t="s">
        <v>26</v>
      </c>
      <c r="B8" s="19">
        <v>226577</v>
      </c>
      <c r="C8" s="19">
        <v>338559</v>
      </c>
      <c r="D8" s="19">
        <v>240263</v>
      </c>
      <c r="E8" s="19">
        <v>2481706</v>
      </c>
      <c r="F8" s="20">
        <v>3326350</v>
      </c>
      <c r="G8" s="19">
        <v>3228054</v>
      </c>
    </row>
    <row r="9" spans="1:7" ht="35.1" customHeight="1" x14ac:dyDescent="0.3">
      <c r="A9" s="16" t="s">
        <v>3</v>
      </c>
      <c r="B9" s="19">
        <v>93866</v>
      </c>
      <c r="C9" s="19">
        <v>540944</v>
      </c>
      <c r="D9" s="19">
        <v>620429</v>
      </c>
      <c r="E9" s="19">
        <v>2024987</v>
      </c>
      <c r="F9" s="20">
        <v>2540846</v>
      </c>
      <c r="G9" s="19">
        <v>2390895</v>
      </c>
    </row>
    <row r="10" spans="1:7" ht="35.1" customHeight="1" x14ac:dyDescent="0.3">
      <c r="A10" s="16" t="s">
        <v>4</v>
      </c>
      <c r="B10" s="19">
        <v>94143</v>
      </c>
      <c r="C10" s="19">
        <v>428525</v>
      </c>
      <c r="D10" s="19">
        <v>364601</v>
      </c>
      <c r="E10" s="19">
        <v>849134</v>
      </c>
      <c r="F10" s="20">
        <v>907319</v>
      </c>
      <c r="G10" s="19">
        <v>867233</v>
      </c>
    </row>
    <row r="11" spans="1:7" ht="35.1" customHeight="1" x14ac:dyDescent="0.3">
      <c r="A11" s="16" t="s">
        <v>15</v>
      </c>
      <c r="B11" s="19">
        <v>173832</v>
      </c>
      <c r="C11" s="19">
        <v>861588</v>
      </c>
      <c r="D11" s="19">
        <v>742414</v>
      </c>
      <c r="E11" s="19">
        <v>4311573</v>
      </c>
      <c r="F11" s="20">
        <v>4710812</v>
      </c>
      <c r="G11" s="19">
        <v>4239110</v>
      </c>
    </row>
    <row r="12" spans="1:7" ht="35.1" customHeight="1" x14ac:dyDescent="0.3">
      <c r="A12" s="16" t="s">
        <v>35</v>
      </c>
      <c r="B12" s="19">
        <v>66335</v>
      </c>
      <c r="C12" s="19">
        <v>265781</v>
      </c>
      <c r="D12" s="19">
        <v>246497</v>
      </c>
      <c r="E12" s="19">
        <v>294852</v>
      </c>
      <c r="F12" s="20">
        <v>872669</v>
      </c>
      <c r="G12" s="19">
        <v>625453</v>
      </c>
    </row>
    <row r="13" spans="1:7" ht="35.1" customHeight="1" x14ac:dyDescent="0.3">
      <c r="A13" s="16" t="s">
        <v>16</v>
      </c>
      <c r="B13" s="19">
        <v>98113</v>
      </c>
      <c r="C13" s="19">
        <v>367957</v>
      </c>
      <c r="D13" s="19">
        <v>177204</v>
      </c>
      <c r="E13" s="19">
        <v>2635933</v>
      </c>
      <c r="F13" s="20">
        <v>2865926</v>
      </c>
      <c r="G13" s="19">
        <v>2446735</v>
      </c>
    </row>
    <row r="14" spans="1:7" ht="35.1" customHeight="1" x14ac:dyDescent="0.3">
      <c r="A14" s="16" t="s">
        <v>17</v>
      </c>
      <c r="B14" s="19">
        <v>68269</v>
      </c>
      <c r="C14" s="19">
        <v>358032</v>
      </c>
      <c r="D14" s="19">
        <v>233245</v>
      </c>
      <c r="E14" s="19">
        <v>1972758</v>
      </c>
      <c r="F14" s="19">
        <v>1934887</v>
      </c>
      <c r="G14" s="19">
        <v>1772447</v>
      </c>
    </row>
    <row r="15" spans="1:7" ht="35.1" customHeight="1" x14ac:dyDescent="0.3">
      <c r="A15" s="16" t="s">
        <v>22</v>
      </c>
      <c r="B15" s="19">
        <v>70406</v>
      </c>
      <c r="C15" s="19">
        <v>292025</v>
      </c>
      <c r="D15" s="19">
        <v>313276</v>
      </c>
      <c r="E15" s="19">
        <v>2294316</v>
      </c>
      <c r="F15" s="20">
        <v>2483708</v>
      </c>
      <c r="G15" s="19">
        <v>2363973</v>
      </c>
    </row>
    <row r="16" spans="1:7" ht="35.1" customHeight="1" x14ac:dyDescent="0.3">
      <c r="A16" s="16" t="s">
        <v>27</v>
      </c>
      <c r="B16" s="19">
        <v>441236</v>
      </c>
      <c r="C16" s="19">
        <v>1313026</v>
      </c>
      <c r="D16" s="19">
        <v>1307814</v>
      </c>
      <c r="E16" s="19">
        <v>1593479</v>
      </c>
      <c r="F16" s="20">
        <v>2986860</v>
      </c>
      <c r="G16" s="19">
        <v>2981647</v>
      </c>
    </row>
    <row r="17" spans="1:7" ht="35.1" customHeight="1" x14ac:dyDescent="0.3">
      <c r="A17" s="16" t="s">
        <v>53</v>
      </c>
      <c r="B17" s="19">
        <v>241364</v>
      </c>
      <c r="C17" s="19">
        <v>190793</v>
      </c>
      <c r="D17" s="19">
        <v>352730</v>
      </c>
      <c r="E17" s="19">
        <v>677339</v>
      </c>
      <c r="F17" s="20">
        <v>556599</v>
      </c>
      <c r="G17" s="19">
        <v>541827</v>
      </c>
    </row>
    <row r="18" spans="1:7" ht="35.1" customHeight="1" x14ac:dyDescent="0.3">
      <c r="A18" s="16" t="s">
        <v>36</v>
      </c>
      <c r="B18" s="19">
        <v>920</v>
      </c>
      <c r="C18" s="19">
        <v>169</v>
      </c>
      <c r="D18" s="19">
        <v>169</v>
      </c>
      <c r="E18" s="19">
        <v>615927</v>
      </c>
      <c r="F18" s="20">
        <v>621483</v>
      </c>
      <c r="G18" s="19">
        <v>608869</v>
      </c>
    </row>
    <row r="19" spans="1:7" ht="35.1" customHeight="1" x14ac:dyDescent="0.3">
      <c r="A19" s="16" t="s">
        <v>37</v>
      </c>
      <c r="B19" s="19">
        <v>275000</v>
      </c>
      <c r="C19" s="19">
        <v>320385</v>
      </c>
      <c r="D19" s="19">
        <v>345385</v>
      </c>
      <c r="E19" s="19">
        <v>1050181</v>
      </c>
      <c r="F19" s="20">
        <v>1055349</v>
      </c>
      <c r="G19" s="19">
        <v>1080349</v>
      </c>
    </row>
    <row r="20" spans="1:7" ht="35.1" customHeight="1" x14ac:dyDescent="0.3">
      <c r="A20" s="16" t="s">
        <v>38</v>
      </c>
      <c r="B20" s="19">
        <v>2775</v>
      </c>
      <c r="C20" s="19">
        <v>490990</v>
      </c>
      <c r="D20" s="19">
        <v>824454</v>
      </c>
      <c r="E20" s="19">
        <v>1489095</v>
      </c>
      <c r="F20" s="20">
        <v>2792763</v>
      </c>
      <c r="G20" s="19">
        <v>3126227</v>
      </c>
    </row>
    <row r="21" spans="1:7" ht="48" customHeight="1" x14ac:dyDescent="0.3">
      <c r="A21" s="16" t="s">
        <v>54</v>
      </c>
      <c r="B21" s="19">
        <v>1426</v>
      </c>
      <c r="C21" s="19">
        <v>22656</v>
      </c>
      <c r="D21" s="19">
        <v>81590</v>
      </c>
      <c r="E21" s="19">
        <v>428018</v>
      </c>
      <c r="F21" s="20">
        <v>433212</v>
      </c>
      <c r="G21" s="19">
        <v>492146</v>
      </c>
    </row>
    <row r="22" spans="1:7" ht="35.1" customHeight="1" x14ac:dyDescent="0.3">
      <c r="A22" s="21" t="s">
        <v>39</v>
      </c>
      <c r="B22" s="19">
        <v>767</v>
      </c>
      <c r="C22" s="19">
        <v>120568</v>
      </c>
      <c r="D22" s="19">
        <v>307484</v>
      </c>
      <c r="E22" s="19">
        <v>7350509</v>
      </c>
      <c r="F22" s="20">
        <v>7662901</v>
      </c>
      <c r="G22" s="19">
        <v>7849817</v>
      </c>
    </row>
    <row r="23" spans="1:7" ht="35.1" customHeight="1" x14ac:dyDescent="0.3">
      <c r="A23" s="16" t="s">
        <v>18</v>
      </c>
      <c r="B23" s="19">
        <v>-123974</v>
      </c>
      <c r="C23" s="19">
        <v>965584</v>
      </c>
      <c r="D23" s="19">
        <v>2219225</v>
      </c>
      <c r="E23" s="19">
        <v>5696350</v>
      </c>
      <c r="F23" s="20">
        <v>6826101</v>
      </c>
      <c r="G23" s="19">
        <v>8110277</v>
      </c>
    </row>
    <row r="24" spans="1:7" ht="35.1" customHeight="1" x14ac:dyDescent="0.3">
      <c r="A24" s="16" t="s">
        <v>29</v>
      </c>
      <c r="B24" s="19">
        <v>923</v>
      </c>
      <c r="C24" s="19">
        <v>-7106</v>
      </c>
      <c r="D24" s="19">
        <v>-7637</v>
      </c>
      <c r="E24" s="19">
        <v>24673</v>
      </c>
      <c r="F24" s="20">
        <v>28757</v>
      </c>
      <c r="G24" s="19">
        <v>28226</v>
      </c>
    </row>
    <row r="25" spans="1:7" ht="47.25" x14ac:dyDescent="0.3">
      <c r="A25" s="16" t="s">
        <v>32</v>
      </c>
      <c r="B25" s="19">
        <v>14914</v>
      </c>
      <c r="C25" s="19">
        <v>13986</v>
      </c>
      <c r="D25" s="19">
        <v>5855</v>
      </c>
      <c r="E25" s="19">
        <v>154256</v>
      </c>
      <c r="F25" s="20">
        <v>197110</v>
      </c>
      <c r="G25" s="19">
        <v>188979</v>
      </c>
    </row>
    <row r="26" spans="1:7" ht="47.25" x14ac:dyDescent="0.3">
      <c r="A26" s="16" t="s">
        <v>31</v>
      </c>
      <c r="B26" s="19">
        <v>17781</v>
      </c>
      <c r="C26" s="19">
        <v>23727</v>
      </c>
      <c r="D26" s="19">
        <v>18411</v>
      </c>
      <c r="E26" s="19">
        <v>99403</v>
      </c>
      <c r="F26" s="20">
        <v>105175</v>
      </c>
      <c r="G26" s="20">
        <v>99859</v>
      </c>
    </row>
    <row r="27" spans="1:7" ht="35.1" customHeight="1" x14ac:dyDescent="0.3">
      <c r="A27" s="16" t="s">
        <v>28</v>
      </c>
      <c r="B27" s="19">
        <v>-39436</v>
      </c>
      <c r="C27" s="19">
        <v>-152084</v>
      </c>
      <c r="D27" s="19">
        <v>-91875</v>
      </c>
      <c r="E27" s="19">
        <v>163755</v>
      </c>
      <c r="F27" s="20">
        <v>98147</v>
      </c>
      <c r="G27" s="20">
        <v>108179</v>
      </c>
    </row>
    <row r="28" spans="1:7" ht="35.1" customHeight="1" x14ac:dyDescent="0.3">
      <c r="A28" s="16" t="s">
        <v>21</v>
      </c>
      <c r="B28" s="19">
        <v>18794</v>
      </c>
      <c r="C28" s="19">
        <v>151713</v>
      </c>
      <c r="D28" s="19">
        <v>99194</v>
      </c>
      <c r="E28" s="19">
        <v>1043791</v>
      </c>
      <c r="F28" s="20">
        <v>1120980</v>
      </c>
      <c r="G28" s="20">
        <v>1068590</v>
      </c>
    </row>
    <row r="29" spans="1:7" s="26" customFormat="1" ht="35.1" customHeight="1" x14ac:dyDescent="0.3">
      <c r="A29" s="16" t="s">
        <v>23</v>
      </c>
      <c r="B29" s="19">
        <v>6399</v>
      </c>
      <c r="C29" s="19">
        <v>226326</v>
      </c>
      <c r="D29" s="19">
        <v>251451</v>
      </c>
      <c r="E29" s="19">
        <v>255061</v>
      </c>
      <c r="F29" s="19">
        <v>495845</v>
      </c>
      <c r="G29" s="19">
        <v>500448</v>
      </c>
    </row>
    <row r="30" spans="1:7" ht="35.1" customHeight="1" x14ac:dyDescent="0.3">
      <c r="A30" s="16" t="s">
        <v>24</v>
      </c>
      <c r="B30" s="19">
        <v>204926</v>
      </c>
      <c r="C30" s="19">
        <v>204926</v>
      </c>
      <c r="D30" s="19">
        <v>218627</v>
      </c>
      <c r="E30" s="19">
        <v>2402022</v>
      </c>
      <c r="F30" s="20">
        <v>2598920</v>
      </c>
      <c r="G30" s="20">
        <v>2612621</v>
      </c>
    </row>
    <row r="31" spans="1:7" ht="35.1" customHeight="1" x14ac:dyDescent="0.3">
      <c r="A31" s="16" t="s">
        <v>55</v>
      </c>
      <c r="B31" s="19">
        <v>2478</v>
      </c>
      <c r="C31" s="19">
        <v>-78758</v>
      </c>
      <c r="D31" s="19">
        <v>-116147</v>
      </c>
      <c r="E31" s="19">
        <v>511565</v>
      </c>
      <c r="F31" s="20">
        <v>1093726</v>
      </c>
      <c r="G31" s="20">
        <v>1085594</v>
      </c>
    </row>
    <row r="32" spans="1:7" ht="35.1" customHeight="1" x14ac:dyDescent="0.3">
      <c r="A32" s="16" t="s">
        <v>5</v>
      </c>
      <c r="B32" s="19">
        <v>-726452</v>
      </c>
      <c r="C32" s="19">
        <v>489509</v>
      </c>
      <c r="D32" s="19">
        <v>265809</v>
      </c>
      <c r="E32" s="19">
        <v>3377958</v>
      </c>
      <c r="F32" s="20">
        <v>3957803</v>
      </c>
      <c r="G32" s="19">
        <v>3734103</v>
      </c>
    </row>
    <row r="33" spans="1:7" ht="35.1" customHeight="1" x14ac:dyDescent="0.3">
      <c r="A33" s="16" t="s">
        <v>40</v>
      </c>
      <c r="B33" s="19">
        <v>206788</v>
      </c>
      <c r="C33" s="19">
        <v>107611</v>
      </c>
      <c r="D33" s="19">
        <v>8031</v>
      </c>
      <c r="E33" s="19">
        <v>598404</v>
      </c>
      <c r="F33" s="20">
        <v>316151</v>
      </c>
      <c r="G33" s="20">
        <v>216571</v>
      </c>
    </row>
    <row r="34" spans="1:7" ht="35.1" customHeight="1" x14ac:dyDescent="0.3">
      <c r="A34" s="16" t="s">
        <v>56</v>
      </c>
      <c r="B34" s="19">
        <v>157709</v>
      </c>
      <c r="C34" s="19">
        <v>213318</v>
      </c>
      <c r="D34" s="19">
        <v>350836</v>
      </c>
      <c r="E34" s="19">
        <v>308837</v>
      </c>
      <c r="F34" s="20">
        <v>364446</v>
      </c>
      <c r="G34" s="19">
        <v>501964</v>
      </c>
    </row>
    <row r="35" spans="1:7" x14ac:dyDescent="0.3">
      <c r="A35" s="38" t="s">
        <v>50</v>
      </c>
      <c r="B35" s="29"/>
      <c r="C35" s="30"/>
      <c r="D35" s="31"/>
      <c r="E35" s="31"/>
      <c r="F35" s="31"/>
      <c r="G35" s="30"/>
    </row>
    <row r="36" spans="1:7" x14ac:dyDescent="0.3">
      <c r="C36" s="9"/>
      <c r="D36" s="8"/>
      <c r="E36" s="9"/>
      <c r="F36" s="9"/>
      <c r="G36" s="10"/>
    </row>
    <row r="37" spans="1:7" x14ac:dyDescent="0.3">
      <c r="C37" s="7"/>
      <c r="D37" s="8"/>
      <c r="E37" s="9"/>
      <c r="F37" s="9"/>
      <c r="G37" s="10"/>
    </row>
    <row r="38" spans="1:7" x14ac:dyDescent="0.3">
      <c r="C38" s="11"/>
      <c r="D38" s="8"/>
      <c r="E38" s="9"/>
      <c r="F38" s="9"/>
      <c r="G38" s="10"/>
    </row>
    <row r="39" spans="1:7" x14ac:dyDescent="0.3">
      <c r="C39" s="9"/>
      <c r="D39" s="8"/>
      <c r="E39" s="9"/>
      <c r="F39" s="9"/>
      <c r="G39" s="10"/>
    </row>
    <row r="40" spans="1:7" x14ac:dyDescent="0.3">
      <c r="C40" s="9"/>
      <c r="D40" s="8"/>
      <c r="E40" s="9"/>
      <c r="F40" s="9"/>
      <c r="G40" s="10"/>
    </row>
    <row r="41" spans="1:7" x14ac:dyDescent="0.3">
      <c r="C41" s="11"/>
      <c r="D41" s="8"/>
      <c r="E41" s="9"/>
      <c r="F41" s="9"/>
      <c r="G41" s="10"/>
    </row>
    <row r="52" spans="1:7" s="13" customFormat="1" x14ac:dyDescent="0.3">
      <c r="A52" s="5"/>
      <c r="B52" s="5"/>
      <c r="C52" s="5"/>
      <c r="D52" s="14"/>
      <c r="E52" s="5"/>
      <c r="F52" s="5"/>
      <c r="G52" s="15"/>
    </row>
    <row r="61" spans="1:7" s="13" customFormat="1" x14ac:dyDescent="0.3">
      <c r="A61" s="5"/>
      <c r="B61" s="5"/>
      <c r="C61" s="5"/>
      <c r="D61" s="14"/>
      <c r="E61" s="5"/>
      <c r="F61" s="5"/>
      <c r="G61" s="15"/>
    </row>
  </sheetData>
  <printOptions horizontalCentered="1"/>
  <pageMargins left="0.7" right="0.7" top="0.75" bottom="0.75" header="0.3" footer="0.3"/>
  <pageSetup scale="47" fitToHeight="0" orientation="landscape" r:id="rId1"/>
  <headerFooter>
    <oddHeader>&amp;C&amp;"Arial,Regular"&amp;12State Board of Education-Authorized Charter Schools Financial Highlights&amp;R&amp;"Arial,Regular"&amp;12memo-oab-csd-aug21item02
Attachment 2
Page &amp;P of &amp;N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6"/>
  <sheetViews>
    <sheetView zoomScaleNormal="100" workbookViewId="0"/>
  </sheetViews>
  <sheetFormatPr defaultColWidth="9.28515625" defaultRowHeight="18.75" x14ac:dyDescent="0.3"/>
  <cols>
    <col min="1" max="1" width="39" style="5" customWidth="1"/>
    <col min="2" max="2" width="34.28515625" style="5" bestFit="1" customWidth="1"/>
    <col min="3" max="3" width="30.28515625" style="5" bestFit="1" customWidth="1"/>
    <col min="4" max="4" width="29.28515625" style="14" bestFit="1" customWidth="1"/>
    <col min="5" max="5" width="20.28515625" style="5" bestFit="1" customWidth="1"/>
    <col min="6" max="6" width="30.5703125" style="5" bestFit="1" customWidth="1"/>
    <col min="7" max="7" width="20.5703125" style="15" bestFit="1" customWidth="1"/>
    <col min="8" max="8" width="28.7109375" style="5" bestFit="1" customWidth="1"/>
    <col min="9" max="9" width="25.28515625" style="5" bestFit="1" customWidth="1"/>
    <col min="10" max="16384" width="9.28515625" style="5"/>
  </cols>
  <sheetData>
    <row r="1" spans="1:9" ht="26.25" x14ac:dyDescent="0.3">
      <c r="A1" s="27" t="s">
        <v>48</v>
      </c>
      <c r="B1" s="2"/>
      <c r="C1" s="2"/>
      <c r="D1" s="3"/>
      <c r="E1" s="2"/>
      <c r="F1" s="2"/>
      <c r="G1" s="4"/>
      <c r="H1" s="2"/>
    </row>
    <row r="2" spans="1:9" x14ac:dyDescent="0.3">
      <c r="A2" s="6" t="s">
        <v>60</v>
      </c>
      <c r="B2" s="2"/>
      <c r="C2" s="2"/>
      <c r="D2" s="3"/>
      <c r="E2" s="2"/>
      <c r="F2" s="2"/>
      <c r="G2" s="4"/>
      <c r="H2" s="2"/>
    </row>
    <row r="3" spans="1:9" ht="47.25" x14ac:dyDescent="0.3">
      <c r="A3" s="22" t="s">
        <v>19</v>
      </c>
      <c r="B3" s="22" t="s">
        <v>42</v>
      </c>
      <c r="C3" s="22" t="s">
        <v>43</v>
      </c>
      <c r="D3" s="22" t="s">
        <v>44</v>
      </c>
      <c r="E3" s="22" t="s">
        <v>45</v>
      </c>
      <c r="F3" s="22" t="s">
        <v>6</v>
      </c>
      <c r="G3" s="23" t="s">
        <v>7</v>
      </c>
      <c r="H3" s="22" t="s">
        <v>0</v>
      </c>
      <c r="I3" s="22" t="s">
        <v>1</v>
      </c>
    </row>
    <row r="4" spans="1:9" ht="35.1" customHeight="1" x14ac:dyDescent="0.3">
      <c r="A4" s="28" t="s">
        <v>57</v>
      </c>
      <c r="B4" s="32">
        <v>197.42</v>
      </c>
      <c r="C4" s="35">
        <v>0.93</v>
      </c>
      <c r="D4" s="18">
        <v>298</v>
      </c>
      <c r="E4" s="18">
        <v>298</v>
      </c>
      <c r="F4" s="25">
        <v>0.86</v>
      </c>
      <c r="G4" s="25">
        <v>1.1599999999999999</v>
      </c>
      <c r="H4" s="19">
        <v>-159387</v>
      </c>
      <c r="I4" s="19">
        <v>-64144</v>
      </c>
    </row>
    <row r="5" spans="1:9" s="13" customFormat="1" ht="35.1" customHeight="1" x14ac:dyDescent="0.25">
      <c r="A5" s="16" t="s">
        <v>58</v>
      </c>
      <c r="B5" s="32">
        <v>109.25</v>
      </c>
      <c r="C5" s="35">
        <f>+Table16[[#This Row],[2019–20 Second Principal Apportionment  (P-2) Average Daily Attendance (ADA)]]/114</f>
        <v>0.95833333333333337</v>
      </c>
      <c r="D5" s="18">
        <v>214</v>
      </c>
      <c r="E5" s="18">
        <v>214</v>
      </c>
      <c r="F5" s="25">
        <v>0.78</v>
      </c>
      <c r="G5" s="25">
        <v>1.05</v>
      </c>
      <c r="H5" s="19">
        <v>-78683</v>
      </c>
      <c r="I5" s="19">
        <v>-21387</v>
      </c>
    </row>
    <row r="6" spans="1:9" ht="35.1" customHeight="1" x14ac:dyDescent="0.3">
      <c r="A6" s="16" t="s">
        <v>30</v>
      </c>
      <c r="B6" s="32">
        <v>128.62</v>
      </c>
      <c r="C6" s="35">
        <v>0.93</v>
      </c>
      <c r="D6" s="18">
        <v>133.78</v>
      </c>
      <c r="E6" s="18">
        <v>133.78</v>
      </c>
      <c r="F6" s="25">
        <v>0.91</v>
      </c>
      <c r="G6" s="25">
        <v>0.81</v>
      </c>
      <c r="H6" s="19">
        <v>-1391</v>
      </c>
      <c r="I6" s="19">
        <v>72589</v>
      </c>
    </row>
    <row r="7" spans="1:9" ht="18.75" customHeight="1" x14ac:dyDescent="0.3">
      <c r="A7" s="38" t="s">
        <v>59</v>
      </c>
      <c r="B7" s="8"/>
      <c r="C7" s="9"/>
      <c r="D7" s="9"/>
      <c r="E7" s="10"/>
      <c r="F7" s="10"/>
      <c r="G7" s="11"/>
      <c r="H7" s="12"/>
      <c r="I7" s="12"/>
    </row>
    <row r="8" spans="1:9" s="26" customFormat="1" x14ac:dyDescent="0.3">
      <c r="A8" s="40" t="s">
        <v>62</v>
      </c>
      <c r="B8" s="41"/>
      <c r="C8" s="42"/>
      <c r="D8" s="42"/>
      <c r="E8" s="43"/>
      <c r="F8" s="43"/>
      <c r="G8" s="44"/>
      <c r="H8" s="45"/>
      <c r="I8" s="45"/>
    </row>
    <row r="9" spans="1:9" ht="18.75" customHeight="1" x14ac:dyDescent="0.3">
      <c r="A9" s="11"/>
      <c r="B9" s="8"/>
      <c r="C9" s="9"/>
      <c r="D9" s="9"/>
      <c r="E9" s="10"/>
      <c r="F9" s="10"/>
      <c r="G9" s="11"/>
      <c r="H9" s="12"/>
      <c r="I9" s="12"/>
    </row>
    <row r="10" spans="1:9" ht="18.75" customHeight="1" x14ac:dyDescent="0.3">
      <c r="A10" s="11"/>
      <c r="B10" s="8"/>
      <c r="C10" s="9"/>
      <c r="D10" s="9"/>
      <c r="E10" s="10"/>
      <c r="F10" s="10"/>
      <c r="G10" s="11"/>
      <c r="H10" s="12"/>
      <c r="I10" s="12"/>
    </row>
    <row r="11" spans="1:9" ht="18.75" customHeight="1" x14ac:dyDescent="0.3">
      <c r="A11" s="9"/>
      <c r="B11" s="8"/>
      <c r="C11" s="9"/>
      <c r="D11" s="9"/>
      <c r="E11" s="10"/>
      <c r="F11" s="10"/>
      <c r="G11" s="11"/>
      <c r="H11" s="12"/>
      <c r="I11" s="12"/>
    </row>
    <row r="12" spans="1:9" ht="18.75" customHeight="1" x14ac:dyDescent="0.3">
      <c r="A12" s="11"/>
      <c r="B12" s="8"/>
      <c r="C12" s="9"/>
      <c r="D12" s="9"/>
      <c r="E12" s="10"/>
      <c r="F12" s="10"/>
      <c r="G12" s="11"/>
      <c r="H12" s="12"/>
      <c r="I12" s="12"/>
    </row>
    <row r="13" spans="1:9" ht="18.75" customHeight="1" x14ac:dyDescent="0.3">
      <c r="A13" s="9"/>
      <c r="B13" s="8"/>
      <c r="C13" s="9"/>
      <c r="D13" s="9"/>
      <c r="E13" s="10"/>
      <c r="F13" s="10"/>
      <c r="G13" s="11"/>
      <c r="H13" s="12"/>
      <c r="I13" s="12"/>
    </row>
    <row r="14" spans="1:9" ht="18.75" customHeight="1" x14ac:dyDescent="0.3">
      <c r="A14" s="7"/>
      <c r="B14" s="8"/>
      <c r="C14" s="7"/>
      <c r="D14" s="8"/>
      <c r="E14" s="9"/>
      <c r="F14" s="9"/>
      <c r="G14" s="10"/>
      <c r="H14" s="10"/>
      <c r="I14" s="11"/>
    </row>
    <row r="15" spans="1:9" ht="18.75" customHeight="1" x14ac:dyDescent="0.3">
      <c r="A15" s="11"/>
      <c r="B15" s="8"/>
      <c r="C15" s="11"/>
      <c r="D15" s="8"/>
      <c r="E15" s="9"/>
      <c r="F15" s="9"/>
      <c r="G15" s="10"/>
      <c r="H15" s="10"/>
      <c r="I15" s="11"/>
    </row>
    <row r="16" spans="1:9" ht="18.75" customHeight="1" x14ac:dyDescent="0.3">
      <c r="A16" s="9"/>
      <c r="B16" s="8"/>
      <c r="C16" s="9"/>
      <c r="D16" s="8"/>
      <c r="E16" s="9"/>
      <c r="F16" s="9"/>
      <c r="G16" s="10"/>
      <c r="H16" s="10"/>
      <c r="I16" s="11"/>
    </row>
    <row r="17" spans="1:9" ht="18.75" customHeight="1" x14ac:dyDescent="0.3">
      <c r="A17" s="9"/>
      <c r="B17" s="8"/>
      <c r="C17" s="9"/>
      <c r="D17" s="8"/>
      <c r="E17" s="9"/>
      <c r="F17" s="9"/>
      <c r="G17" s="10"/>
      <c r="H17" s="10"/>
      <c r="I17" s="11"/>
    </row>
    <row r="18" spans="1:9" ht="18.75" customHeight="1" x14ac:dyDescent="0.3">
      <c r="A18" s="11"/>
      <c r="B18" s="8"/>
      <c r="C18" s="11"/>
      <c r="D18" s="8"/>
      <c r="E18" s="9"/>
      <c r="F18" s="9"/>
      <c r="G18" s="10"/>
      <c r="H18" s="10"/>
      <c r="I18" s="11"/>
    </row>
    <row r="19" spans="1:9" ht="18.75" customHeight="1" x14ac:dyDescent="0.3">
      <c r="C19" s="11"/>
      <c r="D19" s="8"/>
      <c r="E19" s="9"/>
      <c r="F19" s="9"/>
      <c r="G19" s="10"/>
      <c r="H19" s="10"/>
      <c r="I19" s="11"/>
    </row>
    <row r="20" spans="1:9" ht="18.75" customHeight="1" x14ac:dyDescent="0.3">
      <c r="C20" s="9"/>
      <c r="D20" s="8"/>
      <c r="E20" s="9"/>
      <c r="F20" s="9"/>
      <c r="G20" s="10"/>
      <c r="H20" s="10"/>
      <c r="I20" s="11"/>
    </row>
    <row r="21" spans="1:9" ht="18.75" customHeight="1" x14ac:dyDescent="0.3">
      <c r="C21" s="11"/>
      <c r="D21" s="8"/>
      <c r="E21" s="9"/>
      <c r="F21" s="9"/>
      <c r="G21" s="10"/>
      <c r="H21" s="10"/>
      <c r="I21" s="11"/>
    </row>
    <row r="22" spans="1:9" ht="18.75" customHeight="1" x14ac:dyDescent="0.3">
      <c r="C22" s="9"/>
      <c r="D22" s="8"/>
      <c r="E22" s="9"/>
      <c r="F22" s="9"/>
      <c r="G22" s="10"/>
      <c r="H22" s="10"/>
      <c r="I22" s="11"/>
    </row>
    <row r="23" spans="1:9" x14ac:dyDescent="0.3">
      <c r="C23" s="7"/>
      <c r="D23" s="8"/>
      <c r="E23" s="9"/>
      <c r="F23" s="9"/>
      <c r="G23" s="10"/>
      <c r="H23" s="10"/>
      <c r="I23" s="11"/>
    </row>
    <row r="24" spans="1:9" ht="18.75" customHeight="1" x14ac:dyDescent="0.3">
      <c r="C24" s="11"/>
      <c r="D24" s="8"/>
      <c r="E24" s="9"/>
      <c r="F24" s="9"/>
      <c r="G24" s="10"/>
      <c r="H24" s="10"/>
      <c r="I24" s="11"/>
    </row>
    <row r="25" spans="1:9" x14ac:dyDescent="0.3">
      <c r="C25" s="9"/>
      <c r="D25" s="8"/>
      <c r="E25" s="9"/>
      <c r="F25" s="9"/>
      <c r="G25" s="10"/>
      <c r="H25" s="10"/>
      <c r="I25" s="11"/>
    </row>
    <row r="26" spans="1:9" x14ac:dyDescent="0.3">
      <c r="C26" s="9"/>
      <c r="D26" s="8"/>
      <c r="E26" s="9"/>
      <c r="F26" s="9"/>
      <c r="G26" s="10"/>
      <c r="H26" s="10"/>
      <c r="I26" s="11"/>
    </row>
    <row r="27" spans="1:9" x14ac:dyDescent="0.3">
      <c r="C27" s="11"/>
      <c r="D27" s="8"/>
      <c r="E27" s="9"/>
      <c r="F27" s="9"/>
      <c r="G27" s="10"/>
      <c r="H27" s="10"/>
      <c r="I27" s="11"/>
    </row>
    <row r="57" spans="1:9" s="13" customFormat="1" x14ac:dyDescent="0.3">
      <c r="A57" s="5"/>
      <c r="B57" s="5"/>
      <c r="C57" s="5"/>
      <c r="D57" s="14"/>
      <c r="E57" s="5"/>
      <c r="F57" s="5"/>
      <c r="G57" s="15"/>
      <c r="H57" s="5"/>
      <c r="I57" s="5"/>
    </row>
    <row r="66" spans="1:9" s="13" customFormat="1" x14ac:dyDescent="0.3">
      <c r="A66" s="5"/>
      <c r="B66" s="5"/>
      <c r="C66" s="5"/>
      <c r="D66" s="14"/>
      <c r="E66" s="5"/>
      <c r="F66" s="5"/>
      <c r="G66" s="15"/>
      <c r="H66" s="5"/>
      <c r="I66" s="5"/>
    </row>
  </sheetData>
  <printOptions horizontalCentered="1"/>
  <pageMargins left="0.7" right="0.7" top="0.75" bottom="0.75" header="0.3" footer="0.3"/>
  <pageSetup scale="47" fitToHeight="0" orientation="landscape" r:id="rId1"/>
  <headerFooter>
    <oddHeader>&amp;C&amp;"Arial,Regular"&amp;12State Board of Education-Authorized Charter Schools Financial Highlights&amp;R&amp;"Arial,Regular"&amp;12memo-oab-csd-aug21item02
Attachment 2
Page &amp;P of &amp;N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"/>
  <sheetViews>
    <sheetView zoomScaleNormal="100" workbookViewId="0"/>
  </sheetViews>
  <sheetFormatPr defaultColWidth="9.28515625" defaultRowHeight="18.75" x14ac:dyDescent="0.3"/>
  <cols>
    <col min="1" max="1" width="38.7109375" style="5" customWidth="1"/>
    <col min="2" max="2" width="33.5703125" style="5" bestFit="1" customWidth="1"/>
    <col min="3" max="3" width="34.28515625" style="5" bestFit="1" customWidth="1"/>
    <col min="4" max="4" width="34.28515625" style="14" bestFit="1" customWidth="1"/>
    <col min="5" max="5" width="28" style="5" bestFit="1" customWidth="1"/>
    <col min="6" max="6" width="32" style="5" bestFit="1" customWidth="1"/>
    <col min="7" max="7" width="32.7109375" style="15" bestFit="1" customWidth="1"/>
    <col min="8" max="16384" width="9.28515625" style="5"/>
  </cols>
  <sheetData>
    <row r="1" spans="1:7" ht="26.25" x14ac:dyDescent="0.3">
      <c r="A1" s="27" t="s">
        <v>49</v>
      </c>
      <c r="B1" s="2"/>
      <c r="C1" s="2"/>
      <c r="D1" s="3"/>
      <c r="E1" s="2"/>
      <c r="F1" s="2"/>
      <c r="G1" s="4"/>
    </row>
    <row r="2" spans="1:7" x14ac:dyDescent="0.3">
      <c r="A2" s="6" t="s">
        <v>60</v>
      </c>
      <c r="B2" s="2"/>
      <c r="C2" s="2"/>
      <c r="D2" s="3"/>
      <c r="E2" s="2"/>
      <c r="F2" s="2"/>
      <c r="G2" s="4"/>
    </row>
    <row r="3" spans="1:7" ht="47.25" x14ac:dyDescent="0.3">
      <c r="A3" s="22" t="s">
        <v>19</v>
      </c>
      <c r="B3" s="22" t="s">
        <v>8</v>
      </c>
      <c r="C3" s="22" t="s">
        <v>25</v>
      </c>
      <c r="D3" s="22" t="s">
        <v>10</v>
      </c>
      <c r="E3" s="22" t="s">
        <v>9</v>
      </c>
      <c r="F3" s="22" t="s">
        <v>11</v>
      </c>
      <c r="G3" s="23" t="s">
        <v>12</v>
      </c>
    </row>
    <row r="4" spans="1:7" s="13" customFormat="1" ht="35.1" customHeight="1" x14ac:dyDescent="0.25">
      <c r="A4" s="28" t="s">
        <v>57</v>
      </c>
      <c r="B4" s="19">
        <v>59870</v>
      </c>
      <c r="C4" s="19">
        <v>209537</v>
      </c>
      <c r="D4" s="19">
        <v>182182</v>
      </c>
      <c r="E4" s="19">
        <v>133862</v>
      </c>
      <c r="F4" s="19">
        <v>554314</v>
      </c>
      <c r="G4" s="19">
        <v>118038</v>
      </c>
    </row>
    <row r="5" spans="1:7" s="13" customFormat="1" ht="31.5" x14ac:dyDescent="0.25">
      <c r="A5" s="16" t="s">
        <v>58</v>
      </c>
      <c r="B5" s="19">
        <v>44873</v>
      </c>
      <c r="C5" s="19">
        <v>125155</v>
      </c>
      <c r="D5" s="19">
        <v>102766</v>
      </c>
      <c r="E5" s="19">
        <v>90948</v>
      </c>
      <c r="F5" s="19">
        <v>352977</v>
      </c>
      <c r="G5" s="19">
        <v>81379</v>
      </c>
    </row>
    <row r="6" spans="1:7" s="13" customFormat="1" ht="31.5" x14ac:dyDescent="0.25">
      <c r="A6" s="16" t="s">
        <v>30</v>
      </c>
      <c r="B6" s="19">
        <v>-2663</v>
      </c>
      <c r="C6" s="19">
        <v>15085</v>
      </c>
      <c r="D6" s="19">
        <v>2158</v>
      </c>
      <c r="E6" s="19">
        <v>73190</v>
      </c>
      <c r="F6" s="19">
        <v>87674</v>
      </c>
      <c r="G6" s="19">
        <v>74748</v>
      </c>
    </row>
    <row r="7" spans="1:7" x14ac:dyDescent="0.3">
      <c r="A7" s="38" t="s">
        <v>50</v>
      </c>
      <c r="B7" s="8"/>
      <c r="C7" s="9"/>
      <c r="D7" s="9"/>
      <c r="E7" s="10"/>
      <c r="F7" s="10"/>
      <c r="G7" s="11"/>
    </row>
    <row r="8" spans="1:7" x14ac:dyDescent="0.3">
      <c r="A8" s="8"/>
      <c r="B8" s="8"/>
      <c r="C8" s="9"/>
      <c r="D8" s="9"/>
      <c r="E8" s="10"/>
      <c r="F8" s="10"/>
      <c r="G8" s="11"/>
    </row>
    <row r="9" spans="1:7" x14ac:dyDescent="0.3">
      <c r="A9" s="11"/>
      <c r="B9" s="8"/>
      <c r="C9" s="9"/>
      <c r="D9" s="9"/>
      <c r="E9" s="10"/>
      <c r="F9" s="10"/>
      <c r="G9" s="11"/>
    </row>
    <row r="10" spans="1:7" x14ac:dyDescent="0.3">
      <c r="A10" s="11"/>
      <c r="B10" s="8"/>
      <c r="C10" s="9"/>
      <c r="D10" s="9"/>
      <c r="E10" s="10"/>
      <c r="F10" s="10"/>
      <c r="G10" s="11"/>
    </row>
    <row r="11" spans="1:7" x14ac:dyDescent="0.3">
      <c r="A11" s="9"/>
      <c r="B11" s="8"/>
      <c r="C11" s="9"/>
      <c r="D11" s="9"/>
      <c r="E11" s="10"/>
      <c r="F11" s="10"/>
      <c r="G11" s="11"/>
    </row>
    <row r="12" spans="1:7" x14ac:dyDescent="0.3">
      <c r="A12" s="11"/>
      <c r="B12" s="8"/>
      <c r="C12" s="9"/>
      <c r="D12" s="9"/>
      <c r="E12" s="10"/>
      <c r="F12" s="10"/>
      <c r="G12" s="11"/>
    </row>
    <row r="13" spans="1:7" x14ac:dyDescent="0.3">
      <c r="A13" s="9"/>
      <c r="B13" s="8"/>
      <c r="C13" s="9"/>
      <c r="D13" s="9"/>
      <c r="E13" s="10"/>
      <c r="F13" s="10"/>
      <c r="G13" s="11"/>
    </row>
    <row r="14" spans="1:7" x14ac:dyDescent="0.3">
      <c r="A14" s="7"/>
      <c r="B14" s="8"/>
      <c r="C14" s="7"/>
      <c r="D14" s="8"/>
      <c r="E14" s="9"/>
      <c r="F14" s="9"/>
      <c r="G14" s="10"/>
    </row>
    <row r="15" spans="1:7" x14ac:dyDescent="0.3">
      <c r="A15" s="11"/>
      <c r="B15" s="8"/>
      <c r="C15" s="11"/>
      <c r="D15" s="8"/>
      <c r="E15" s="9"/>
      <c r="F15" s="9"/>
      <c r="G15" s="10"/>
    </row>
    <row r="16" spans="1:7" x14ac:dyDescent="0.3">
      <c r="A16" s="9"/>
      <c r="B16" s="8"/>
      <c r="C16" s="9"/>
      <c r="D16" s="8"/>
      <c r="E16" s="9"/>
      <c r="F16" s="9"/>
      <c r="G16" s="10"/>
    </row>
    <row r="17" spans="1:7" x14ac:dyDescent="0.3">
      <c r="A17" s="9"/>
      <c r="B17" s="8"/>
      <c r="C17" s="9"/>
      <c r="D17" s="8"/>
      <c r="E17" s="9"/>
      <c r="F17" s="9"/>
      <c r="G17" s="10"/>
    </row>
    <row r="18" spans="1:7" x14ac:dyDescent="0.3">
      <c r="A18" s="11"/>
      <c r="B18" s="8"/>
      <c r="C18" s="11"/>
      <c r="D18" s="8"/>
      <c r="E18" s="9"/>
      <c r="F18" s="9"/>
      <c r="G18" s="10"/>
    </row>
    <row r="19" spans="1:7" x14ac:dyDescent="0.3">
      <c r="C19" s="11"/>
      <c r="D19" s="8"/>
      <c r="E19" s="9"/>
      <c r="F19" s="9"/>
      <c r="G19" s="10"/>
    </row>
    <row r="20" spans="1:7" x14ac:dyDescent="0.3">
      <c r="C20" s="9"/>
      <c r="D20" s="8"/>
      <c r="E20" s="9"/>
      <c r="F20" s="9"/>
      <c r="G20" s="10"/>
    </row>
    <row r="21" spans="1:7" x14ac:dyDescent="0.3">
      <c r="C21" s="11"/>
      <c r="D21" s="8"/>
      <c r="E21" s="9"/>
      <c r="F21" s="9"/>
      <c r="G21" s="10"/>
    </row>
    <row r="22" spans="1:7" x14ac:dyDescent="0.3">
      <c r="C22" s="9"/>
      <c r="D22" s="8"/>
      <c r="E22" s="9"/>
      <c r="F22" s="9"/>
      <c r="G22" s="10"/>
    </row>
    <row r="23" spans="1:7" x14ac:dyDescent="0.3">
      <c r="C23" s="7"/>
      <c r="D23" s="8"/>
      <c r="E23" s="9"/>
      <c r="F23" s="9"/>
      <c r="G23" s="10"/>
    </row>
    <row r="24" spans="1:7" x14ac:dyDescent="0.3">
      <c r="C24" s="11"/>
      <c r="D24" s="8"/>
      <c r="E24" s="9"/>
      <c r="F24" s="9"/>
      <c r="G24" s="10"/>
    </row>
    <row r="25" spans="1:7" x14ac:dyDescent="0.3">
      <c r="C25" s="9"/>
      <c r="D25" s="8"/>
      <c r="E25" s="9"/>
      <c r="F25" s="9"/>
      <c r="G25" s="10"/>
    </row>
    <row r="26" spans="1:7" x14ac:dyDescent="0.3">
      <c r="C26" s="9"/>
      <c r="D26" s="8"/>
      <c r="E26" s="9"/>
      <c r="F26" s="9"/>
      <c r="G26" s="10"/>
    </row>
    <row r="27" spans="1:7" x14ac:dyDescent="0.3">
      <c r="C27" s="11"/>
      <c r="D27" s="8"/>
      <c r="E27" s="9"/>
      <c r="F27" s="9"/>
      <c r="G27" s="10"/>
    </row>
    <row r="38" spans="1:7" s="13" customFormat="1" x14ac:dyDescent="0.3">
      <c r="A38" s="5"/>
      <c r="B38" s="5"/>
      <c r="C38" s="5"/>
      <c r="D38" s="14"/>
      <c r="E38" s="5"/>
      <c r="F38" s="5"/>
      <c r="G38" s="15"/>
    </row>
    <row r="47" spans="1:7" s="13" customFormat="1" x14ac:dyDescent="0.3">
      <c r="A47" s="5"/>
      <c r="B47" s="5"/>
      <c r="C47" s="5"/>
      <c r="D47" s="14"/>
      <c r="E47" s="5"/>
      <c r="F47" s="5"/>
      <c r="G47" s="15"/>
    </row>
  </sheetData>
  <printOptions horizontalCentered="1"/>
  <pageMargins left="0.7" right="0.7" top="0.75" bottom="0.75" header="0.3" footer="0.3"/>
  <pageSetup scale="47" fitToHeight="0" orientation="landscape" r:id="rId1"/>
  <headerFooter>
    <oddHeader>&amp;C&amp;"Arial,Regular"&amp;12State Board of Education-Authorized Charter Schools Financial Highlights&amp;R&amp;"Arial,Regular"&amp;12memo-oab-csd-aug21item02
Attachment 2
Page &amp;P of &amp;N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1"/>
  <sheetViews>
    <sheetView zoomScaleNormal="100" workbookViewId="0"/>
  </sheetViews>
  <sheetFormatPr defaultColWidth="9.28515625" defaultRowHeight="18.75" x14ac:dyDescent="0.3"/>
  <cols>
    <col min="1" max="1" width="40.7109375" style="5" customWidth="1"/>
    <col min="2" max="2" width="35.7109375" style="5" customWidth="1"/>
    <col min="3" max="3" width="30.28515625" style="5" bestFit="1" customWidth="1"/>
    <col min="4" max="4" width="29.28515625" style="14" bestFit="1" customWidth="1"/>
    <col min="5" max="5" width="20.28515625" style="5" bestFit="1" customWidth="1"/>
    <col min="6" max="6" width="30.5703125" style="5" bestFit="1" customWidth="1"/>
    <col min="7" max="7" width="20.5703125" style="15" bestFit="1" customWidth="1"/>
    <col min="8" max="8" width="28.7109375" style="5" bestFit="1" customWidth="1"/>
    <col min="9" max="9" width="25.28515625" style="5" bestFit="1" customWidth="1"/>
    <col min="10" max="16384" width="9.28515625" style="5"/>
  </cols>
  <sheetData>
    <row r="1" spans="1:9" ht="26.25" x14ac:dyDescent="0.3">
      <c r="A1" s="27" t="s">
        <v>51</v>
      </c>
      <c r="B1" s="2"/>
      <c r="C1" s="2"/>
      <c r="D1" s="3"/>
      <c r="E1" s="2"/>
      <c r="F1" s="2"/>
      <c r="G1" s="4"/>
      <c r="H1" s="2"/>
    </row>
    <row r="2" spans="1:9" x14ac:dyDescent="0.3">
      <c r="A2" s="6" t="s">
        <v>60</v>
      </c>
      <c r="B2" s="2"/>
      <c r="C2" s="2"/>
      <c r="D2" s="3"/>
      <c r="E2" s="2"/>
      <c r="F2" s="2"/>
      <c r="G2" s="4"/>
      <c r="H2" s="2"/>
    </row>
    <row r="3" spans="1:9" ht="47.25" x14ac:dyDescent="0.3">
      <c r="A3" s="22" t="s">
        <v>19</v>
      </c>
      <c r="B3" s="22" t="s">
        <v>42</v>
      </c>
      <c r="C3" s="22" t="s">
        <v>43</v>
      </c>
      <c r="D3" s="22" t="s">
        <v>44</v>
      </c>
      <c r="E3" s="22" t="s">
        <v>45</v>
      </c>
      <c r="F3" s="22" t="s">
        <v>6</v>
      </c>
      <c r="G3" s="23" t="s">
        <v>7</v>
      </c>
      <c r="H3" s="22" t="s">
        <v>0</v>
      </c>
      <c r="I3" s="22" t="s">
        <v>1</v>
      </c>
    </row>
    <row r="4" spans="1:9" ht="35.1" customHeight="1" x14ac:dyDescent="0.3">
      <c r="A4" s="16" t="s">
        <v>20</v>
      </c>
      <c r="B4" s="34">
        <v>317.3</v>
      </c>
      <c r="C4" s="35">
        <f>+Table168[2019–20 Second Principal Apportionment  (P-2) Average Daily Attendance (ADA)]/340</f>
        <v>0.93323529411764705</v>
      </c>
      <c r="D4" s="18">
        <v>317.3</v>
      </c>
      <c r="E4" s="18">
        <v>317.3</v>
      </c>
      <c r="F4" s="34">
        <v>0.6</v>
      </c>
      <c r="G4" s="25">
        <v>1.26</v>
      </c>
      <c r="H4" s="19">
        <v>66766</v>
      </c>
      <c r="I4" s="19">
        <v>-423026</v>
      </c>
    </row>
    <row r="5" spans="1:9" ht="18.75" customHeight="1" x14ac:dyDescent="0.3">
      <c r="A5" s="38" t="s">
        <v>59</v>
      </c>
      <c r="B5" s="8"/>
      <c r="C5" s="9"/>
      <c r="D5" s="9"/>
      <c r="E5" s="10"/>
      <c r="F5" s="10"/>
      <c r="G5" s="11"/>
      <c r="H5" s="12"/>
      <c r="I5" s="12"/>
    </row>
    <row r="6" spans="1:9" s="26" customFormat="1" x14ac:dyDescent="0.3">
      <c r="A6" s="40" t="s">
        <v>62</v>
      </c>
      <c r="B6" s="41"/>
      <c r="C6" s="42"/>
      <c r="D6" s="42"/>
      <c r="E6" s="43"/>
      <c r="F6" s="43"/>
      <c r="G6" s="44"/>
      <c r="H6" s="45"/>
      <c r="I6" s="45"/>
    </row>
    <row r="7" spans="1:9" ht="18.75" customHeight="1" x14ac:dyDescent="0.3">
      <c r="A7" s="11"/>
      <c r="B7" s="8"/>
      <c r="C7" s="9"/>
      <c r="D7" s="9"/>
      <c r="E7" s="10"/>
      <c r="F7" s="10"/>
      <c r="G7" s="11"/>
      <c r="H7" s="12"/>
      <c r="I7" s="12"/>
    </row>
    <row r="8" spans="1:9" ht="18.75" customHeight="1" x14ac:dyDescent="0.3">
      <c r="A8" s="11"/>
      <c r="B8" s="8"/>
      <c r="C8" s="9"/>
      <c r="D8" s="9"/>
      <c r="E8" s="10"/>
      <c r="F8" s="10"/>
      <c r="G8" s="11"/>
      <c r="H8" s="12"/>
      <c r="I8" s="12"/>
    </row>
    <row r="9" spans="1:9" ht="18.75" customHeight="1" x14ac:dyDescent="0.3">
      <c r="A9" s="9"/>
      <c r="B9" s="8"/>
      <c r="C9" s="9"/>
      <c r="D9" s="9"/>
      <c r="E9" s="10"/>
      <c r="F9" s="10"/>
      <c r="G9" s="11"/>
      <c r="H9" s="12"/>
      <c r="I9" s="12"/>
    </row>
    <row r="10" spans="1:9" ht="18.75" customHeight="1" x14ac:dyDescent="0.3">
      <c r="A10" s="11"/>
      <c r="B10" s="8"/>
      <c r="C10" s="9"/>
      <c r="D10" s="9"/>
      <c r="E10" s="10"/>
      <c r="F10" s="10"/>
      <c r="G10" s="11"/>
      <c r="H10" s="12"/>
      <c r="I10" s="12"/>
    </row>
    <row r="11" spans="1:9" ht="18.75" customHeight="1" x14ac:dyDescent="0.3">
      <c r="A11" s="9"/>
      <c r="B11" s="8"/>
      <c r="C11" s="9"/>
      <c r="D11" s="9"/>
      <c r="E11" s="10"/>
      <c r="F11" s="10"/>
      <c r="G11" s="11"/>
      <c r="H11" s="12"/>
      <c r="I11" s="12"/>
    </row>
    <row r="12" spans="1:9" ht="18.75" customHeight="1" x14ac:dyDescent="0.3">
      <c r="A12" s="7"/>
      <c r="B12" s="8"/>
      <c r="C12" s="7"/>
      <c r="D12" s="8"/>
      <c r="E12" s="9"/>
      <c r="F12" s="9"/>
      <c r="G12" s="10"/>
      <c r="H12" s="10"/>
      <c r="I12" s="11"/>
    </row>
    <row r="13" spans="1:9" ht="18.75" customHeight="1" x14ac:dyDescent="0.3">
      <c r="A13" s="11"/>
      <c r="B13" s="8"/>
      <c r="C13" s="11"/>
      <c r="D13" s="8"/>
      <c r="E13" s="9"/>
      <c r="F13" s="9"/>
      <c r="G13" s="10"/>
      <c r="H13" s="10"/>
      <c r="I13" s="11"/>
    </row>
    <row r="14" spans="1:9" ht="18.75" customHeight="1" x14ac:dyDescent="0.3">
      <c r="A14" s="9"/>
      <c r="B14" s="8"/>
      <c r="C14" s="9"/>
      <c r="D14" s="8"/>
      <c r="E14" s="9"/>
      <c r="F14" s="9"/>
      <c r="G14" s="10"/>
      <c r="H14" s="10"/>
      <c r="I14" s="11"/>
    </row>
    <row r="15" spans="1:9" ht="18.75" customHeight="1" x14ac:dyDescent="0.3">
      <c r="A15" s="9"/>
      <c r="B15" s="8"/>
      <c r="C15" s="9"/>
      <c r="D15" s="8"/>
      <c r="E15" s="9"/>
      <c r="F15" s="9"/>
      <c r="G15" s="10"/>
      <c r="H15" s="10"/>
      <c r="I15" s="11"/>
    </row>
    <row r="16" spans="1:9" ht="18.75" customHeight="1" x14ac:dyDescent="0.3">
      <c r="A16" s="11"/>
      <c r="B16" s="8"/>
      <c r="C16" s="11"/>
      <c r="D16" s="8"/>
      <c r="E16" s="9"/>
      <c r="F16" s="9"/>
      <c r="G16" s="10"/>
      <c r="H16" s="10"/>
      <c r="I16" s="11"/>
    </row>
    <row r="17" spans="3:9" ht="18.75" customHeight="1" x14ac:dyDescent="0.3">
      <c r="C17" s="11"/>
      <c r="D17" s="8"/>
      <c r="E17" s="9"/>
      <c r="F17" s="9"/>
      <c r="G17" s="10"/>
      <c r="H17" s="10"/>
      <c r="I17" s="11"/>
    </row>
    <row r="18" spans="3:9" x14ac:dyDescent="0.3">
      <c r="C18" s="9"/>
      <c r="D18" s="8"/>
      <c r="E18" s="9"/>
      <c r="F18" s="9"/>
      <c r="G18" s="10"/>
      <c r="H18" s="10"/>
      <c r="I18" s="11"/>
    </row>
    <row r="19" spans="3:9" x14ac:dyDescent="0.3">
      <c r="C19" s="11"/>
      <c r="D19" s="8"/>
      <c r="E19" s="9"/>
      <c r="F19" s="9"/>
      <c r="G19" s="10"/>
      <c r="H19" s="10"/>
      <c r="I19" s="11"/>
    </row>
    <row r="20" spans="3:9" x14ac:dyDescent="0.3">
      <c r="C20" s="9"/>
      <c r="D20" s="8"/>
      <c r="E20" s="9"/>
      <c r="F20" s="9"/>
      <c r="G20" s="10"/>
      <c r="H20" s="10"/>
      <c r="I20" s="11"/>
    </row>
    <row r="21" spans="3:9" x14ac:dyDescent="0.3">
      <c r="C21" s="7"/>
      <c r="D21" s="8"/>
      <c r="E21" s="9"/>
      <c r="F21" s="9"/>
      <c r="G21" s="10"/>
      <c r="H21" s="10"/>
      <c r="I21" s="11"/>
    </row>
    <row r="22" spans="3:9" x14ac:dyDescent="0.3">
      <c r="C22" s="11"/>
      <c r="D22" s="8"/>
      <c r="E22" s="9"/>
      <c r="F22" s="9"/>
      <c r="G22" s="10"/>
      <c r="H22" s="10"/>
      <c r="I22" s="11"/>
    </row>
    <row r="23" spans="3:9" x14ac:dyDescent="0.3">
      <c r="C23" s="9"/>
      <c r="D23" s="8"/>
      <c r="E23" s="9"/>
      <c r="F23" s="9"/>
      <c r="G23" s="10"/>
      <c r="H23" s="10"/>
      <c r="I23" s="11"/>
    </row>
    <row r="24" spans="3:9" x14ac:dyDescent="0.3">
      <c r="C24" s="9"/>
      <c r="D24" s="8"/>
      <c r="E24" s="9"/>
      <c r="F24" s="9"/>
      <c r="G24" s="10"/>
      <c r="H24" s="10"/>
      <c r="I24" s="11"/>
    </row>
    <row r="25" spans="3:9" x14ac:dyDescent="0.3">
      <c r="C25" s="11"/>
      <c r="D25" s="8"/>
      <c r="E25" s="9"/>
      <c r="F25" s="9"/>
      <c r="G25" s="10"/>
      <c r="H25" s="10"/>
      <c r="I25" s="11"/>
    </row>
    <row r="52" spans="1:9" s="13" customFormat="1" x14ac:dyDescent="0.3">
      <c r="A52" s="5"/>
      <c r="B52" s="5"/>
      <c r="C52" s="5"/>
      <c r="D52" s="14"/>
      <c r="E52" s="5"/>
      <c r="F52" s="5"/>
      <c r="G52" s="15"/>
      <c r="H52" s="5"/>
      <c r="I52" s="5"/>
    </row>
    <row r="61" spans="1:9" s="13" customFormat="1" x14ac:dyDescent="0.3">
      <c r="A61" s="5"/>
      <c r="B61" s="5"/>
      <c r="C61" s="5"/>
      <c r="D61" s="14"/>
      <c r="E61" s="5"/>
      <c r="F61" s="5"/>
      <c r="G61" s="15"/>
      <c r="H61" s="5"/>
      <c r="I61" s="5"/>
    </row>
  </sheetData>
  <printOptions horizontalCentered="1"/>
  <pageMargins left="0.7" right="0.7" top="0.75" bottom="0.75" header="0.3" footer="0.3"/>
  <pageSetup scale="47" fitToHeight="0" orientation="landscape" r:id="rId1"/>
  <headerFooter>
    <oddHeader>&amp;C&amp;"Arial,Regular"&amp;12State Board of Education-Authorized Charter Schools Financial Highlights&amp;R&amp;"Arial,Regular"&amp;12memo-oab-csd-aug21item02
Attachment 2
Page &amp;P of &amp;N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1"/>
  <sheetViews>
    <sheetView zoomScaleNormal="100" workbookViewId="0"/>
  </sheetViews>
  <sheetFormatPr defaultColWidth="9.28515625" defaultRowHeight="18.75" x14ac:dyDescent="0.3"/>
  <cols>
    <col min="1" max="1" width="38.7109375" style="5" customWidth="1"/>
    <col min="2" max="2" width="33.5703125" style="5" bestFit="1" customWidth="1"/>
    <col min="3" max="3" width="34.28515625" style="5" bestFit="1" customWidth="1"/>
    <col min="4" max="4" width="34.28515625" style="14" bestFit="1" customWidth="1"/>
    <col min="5" max="5" width="28" style="5" bestFit="1" customWidth="1"/>
    <col min="6" max="6" width="32" style="5" bestFit="1" customWidth="1"/>
    <col min="7" max="7" width="32.7109375" style="15" bestFit="1" customWidth="1"/>
    <col min="8" max="16384" width="9.28515625" style="5"/>
  </cols>
  <sheetData>
    <row r="1" spans="1:7" ht="26.25" x14ac:dyDescent="0.3">
      <c r="A1" s="27" t="s">
        <v>52</v>
      </c>
      <c r="B1" s="2"/>
      <c r="C1" s="2"/>
      <c r="D1" s="3"/>
      <c r="E1" s="2"/>
      <c r="F1" s="2"/>
      <c r="G1" s="4"/>
    </row>
    <row r="2" spans="1:7" x14ac:dyDescent="0.3">
      <c r="A2" s="6" t="s">
        <v>60</v>
      </c>
      <c r="B2" s="2"/>
      <c r="C2" s="2"/>
      <c r="D2" s="3"/>
      <c r="E2" s="2"/>
      <c r="F2" s="2"/>
      <c r="G2" s="4"/>
    </row>
    <row r="3" spans="1:7" ht="47.25" x14ac:dyDescent="0.3">
      <c r="A3" s="22" t="s">
        <v>19</v>
      </c>
      <c r="B3" s="22" t="s">
        <v>8</v>
      </c>
      <c r="C3" s="22" t="s">
        <v>25</v>
      </c>
      <c r="D3" s="22" t="s">
        <v>10</v>
      </c>
      <c r="E3" s="22" t="s">
        <v>9</v>
      </c>
      <c r="F3" s="22" t="s">
        <v>11</v>
      </c>
      <c r="G3" s="23" t="s">
        <v>12</v>
      </c>
    </row>
    <row r="4" spans="1:7" ht="35.1" customHeight="1" x14ac:dyDescent="0.3">
      <c r="A4" s="16" t="s">
        <v>20</v>
      </c>
      <c r="B4" s="19">
        <v>49691</v>
      </c>
      <c r="C4" s="19">
        <v>149013</v>
      </c>
      <c r="D4" s="19">
        <v>100577</v>
      </c>
      <c r="E4" s="19">
        <v>-416573</v>
      </c>
      <c r="F4" s="20">
        <v>-274012</v>
      </c>
      <c r="G4" s="19">
        <v>-322448</v>
      </c>
    </row>
    <row r="5" spans="1:7" x14ac:dyDescent="0.3">
      <c r="A5" s="38" t="s">
        <v>50</v>
      </c>
      <c r="B5" s="8"/>
      <c r="C5" s="9"/>
      <c r="D5" s="9"/>
      <c r="E5" s="10"/>
      <c r="F5" s="10"/>
      <c r="G5" s="11"/>
    </row>
    <row r="6" spans="1:7" x14ac:dyDescent="0.3">
      <c r="A6" s="11"/>
      <c r="B6" s="8"/>
      <c r="C6" s="9"/>
      <c r="D6" s="9"/>
      <c r="E6" s="10"/>
      <c r="F6" s="10"/>
      <c r="G6" s="11"/>
    </row>
    <row r="7" spans="1:7" x14ac:dyDescent="0.3">
      <c r="A7" s="11"/>
      <c r="B7" s="8"/>
      <c r="C7" s="9"/>
      <c r="D7" s="9"/>
      <c r="E7" s="10"/>
      <c r="F7" s="10"/>
      <c r="G7" s="11"/>
    </row>
    <row r="8" spans="1:7" x14ac:dyDescent="0.3">
      <c r="A8" s="9"/>
      <c r="B8" s="8"/>
      <c r="C8" s="9"/>
      <c r="D8" s="9"/>
      <c r="E8" s="10"/>
      <c r="F8" s="10"/>
      <c r="G8" s="11"/>
    </row>
    <row r="9" spans="1:7" x14ac:dyDescent="0.3">
      <c r="A9" s="11"/>
      <c r="B9" s="8"/>
      <c r="C9" s="9"/>
      <c r="D9" s="9"/>
      <c r="E9" s="10"/>
      <c r="F9" s="10"/>
      <c r="G9" s="11"/>
    </row>
    <row r="10" spans="1:7" x14ac:dyDescent="0.3">
      <c r="A10" s="9"/>
      <c r="B10" s="8"/>
      <c r="C10" s="9"/>
      <c r="D10" s="9"/>
      <c r="E10" s="10"/>
      <c r="F10" s="10"/>
      <c r="G10" s="11"/>
    </row>
    <row r="11" spans="1:7" x14ac:dyDescent="0.3">
      <c r="A11" s="7"/>
      <c r="B11" s="8"/>
      <c r="C11" s="7"/>
      <c r="D11" s="8"/>
      <c r="E11" s="9"/>
      <c r="F11" s="9"/>
      <c r="G11" s="10"/>
    </row>
    <row r="12" spans="1:7" x14ac:dyDescent="0.3">
      <c r="A12" s="11"/>
      <c r="B12" s="8"/>
      <c r="C12" s="11"/>
      <c r="D12" s="8"/>
      <c r="E12" s="9"/>
      <c r="F12" s="9"/>
      <c r="G12" s="10"/>
    </row>
    <row r="13" spans="1:7" x14ac:dyDescent="0.3">
      <c r="A13" s="9"/>
      <c r="B13" s="8"/>
      <c r="C13" s="9"/>
      <c r="D13" s="8"/>
      <c r="E13" s="9"/>
      <c r="F13" s="9"/>
      <c r="G13" s="10"/>
    </row>
    <row r="14" spans="1:7" x14ac:dyDescent="0.3">
      <c r="A14" s="9"/>
      <c r="B14" s="8"/>
      <c r="C14" s="9"/>
      <c r="D14" s="8"/>
      <c r="E14" s="9"/>
      <c r="F14" s="9"/>
      <c r="G14" s="10"/>
    </row>
    <row r="15" spans="1:7" x14ac:dyDescent="0.3">
      <c r="A15" s="11"/>
      <c r="B15" s="8"/>
      <c r="C15" s="11"/>
      <c r="D15" s="8"/>
      <c r="E15" s="9"/>
      <c r="F15" s="9"/>
      <c r="G15" s="10"/>
    </row>
    <row r="16" spans="1:7" x14ac:dyDescent="0.3">
      <c r="C16" s="11"/>
      <c r="D16" s="8"/>
      <c r="E16" s="9"/>
      <c r="F16" s="9"/>
      <c r="G16" s="10"/>
    </row>
    <row r="17" spans="1:7" x14ac:dyDescent="0.3">
      <c r="C17" s="9"/>
      <c r="D17" s="8"/>
      <c r="E17" s="9"/>
      <c r="F17" s="9"/>
      <c r="G17" s="10"/>
    </row>
    <row r="18" spans="1:7" x14ac:dyDescent="0.3">
      <c r="C18" s="11"/>
      <c r="D18" s="8"/>
      <c r="E18" s="9"/>
      <c r="F18" s="9"/>
      <c r="G18" s="10"/>
    </row>
    <row r="19" spans="1:7" x14ac:dyDescent="0.3">
      <c r="C19" s="9"/>
      <c r="D19" s="8"/>
      <c r="E19" s="9"/>
      <c r="F19" s="9"/>
      <c r="G19" s="10"/>
    </row>
    <row r="20" spans="1:7" x14ac:dyDescent="0.3">
      <c r="C20" s="7"/>
      <c r="D20" s="8"/>
      <c r="E20" s="9"/>
      <c r="F20" s="9"/>
      <c r="G20" s="10"/>
    </row>
    <row r="21" spans="1:7" x14ac:dyDescent="0.3">
      <c r="C21" s="11"/>
      <c r="D21" s="8"/>
      <c r="E21" s="9"/>
      <c r="F21" s="9"/>
      <c r="G21" s="10"/>
    </row>
    <row r="22" spans="1:7" x14ac:dyDescent="0.3">
      <c r="C22" s="9"/>
      <c r="D22" s="8"/>
      <c r="E22" s="9"/>
      <c r="F22" s="9"/>
      <c r="G22" s="10"/>
    </row>
    <row r="23" spans="1:7" x14ac:dyDescent="0.3">
      <c r="C23" s="9"/>
      <c r="D23" s="8"/>
      <c r="E23" s="9"/>
      <c r="F23" s="9"/>
      <c r="G23" s="10"/>
    </row>
    <row r="24" spans="1:7" x14ac:dyDescent="0.3">
      <c r="C24" s="11"/>
      <c r="D24" s="8"/>
      <c r="E24" s="9"/>
      <c r="F24" s="9"/>
      <c r="G24" s="10"/>
    </row>
    <row r="32" spans="1:7" s="13" customFormat="1" x14ac:dyDescent="0.3">
      <c r="A32" s="5"/>
      <c r="B32" s="5"/>
      <c r="C32" s="5"/>
      <c r="D32" s="14"/>
      <c r="E32" s="5"/>
      <c r="F32" s="5"/>
      <c r="G32" s="15"/>
    </row>
    <row r="41" spans="1:7" s="13" customFormat="1" x14ac:dyDescent="0.3">
      <c r="A41" s="5"/>
      <c r="B41" s="5"/>
      <c r="C41" s="5"/>
      <c r="D41" s="14"/>
      <c r="E41" s="5"/>
      <c r="F41" s="5"/>
      <c r="G41" s="15"/>
    </row>
  </sheetData>
  <printOptions horizontalCentered="1"/>
  <pageMargins left="0.7" right="0.7" top="0.75" bottom="0.75" header="0.3" footer="0.3"/>
  <pageSetup scale="47" fitToHeight="0" orientation="landscape" r:id="rId1"/>
  <headerFooter>
    <oddHeader>&amp;C&amp;"Arial,Regular"&amp;12State Board of Education-Authorized Charter Schools Financial Highlights&amp;R&amp;"Arial,Regular"&amp;12memo-oab-csd-aug21item02
Attachment 2
Page &amp;P of &amp;N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Audit Report - Good</vt:lpstr>
      <vt:lpstr>Budget - Good</vt:lpstr>
      <vt:lpstr>Audit Report - Fair</vt:lpstr>
      <vt:lpstr>Budget - Fair</vt:lpstr>
      <vt:lpstr>Audit Report - Poor</vt:lpstr>
      <vt:lpstr>Budget - Poor</vt:lpstr>
      <vt:lpstr>'Audit Report - Fair'!Print_Area</vt:lpstr>
      <vt:lpstr>'Audit Report - Good'!Print_Area</vt:lpstr>
      <vt:lpstr>'Audit Report - Poor'!Print_Area</vt:lpstr>
      <vt:lpstr>'Budget - Fair'!Print_Area</vt:lpstr>
      <vt:lpstr>'Budget - Good'!Print_Area</vt:lpstr>
      <vt:lpstr>'Budget - Poor'!Print_Area</vt:lpstr>
      <vt:lpstr>'Audit Report - Good'!Print_Titles</vt:lpstr>
      <vt:lpstr>'Budget - Good'!Print_Titles</vt:lpstr>
    </vt:vector>
  </TitlesOfParts>
  <Company>California State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2021 Memo OAB CSD Item 02 Attachment 2 - Information Memorandum (CA State Board of Education)</dc:title>
  <dc:subject>State Board of Education-Authorized Charter Schools Financial Highlights.</dc:subject>
  <dc:creator/>
  <cp:keywords/>
  <dc:description/>
  <cp:lastPrinted>2021-07-30T21:39:43Z</cp:lastPrinted>
  <dcterms:created xsi:type="dcterms:W3CDTF">2018-04-27T21:21:24Z</dcterms:created>
  <dcterms:modified xsi:type="dcterms:W3CDTF">2021-08-03T20:19:47Z</dcterms:modified>
  <cp:category/>
</cp:coreProperties>
</file>