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ATA\CATEG\Categorical Web Migration\Title III\Immigrant\2018-19\"/>
    </mc:Choice>
  </mc:AlternateContent>
  <xr:revisionPtr revIDLastSave="0" documentId="13_ncr:1_{47590E45-6DC6-4A16-8C2D-1FE4C147D227}" xr6:coauthVersionLast="36" xr6:coauthVersionMax="36" xr10:uidLastSave="{00000000-0000-0000-0000-000000000000}"/>
  <bookViews>
    <workbookView xWindow="0" yWindow="0" windowWidth="15180" windowHeight="9680" xr2:uid="{D68DF74B-646C-4F13-97E3-C38BB2820AD4}"/>
  </bookViews>
  <sheets>
    <sheet name="imm18alloc14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1_2005_06_RE_CERTIFICATIO" localSheetId="0">#REF!</definedName>
    <definedName name="_1_2005_06_RE_CERTIFICATIO">#REF!</definedName>
    <definedName name="_17_18_Public_Imm_Counts_by_District_w_removals">'[1]Certified imm counts 2017-18'!$A$1:$D$1542</definedName>
    <definedName name="_1718_EL_Counts___district_level" localSheetId="0">#REF!</definedName>
    <definedName name="_1718_EL_Counts___district_level">#REF!</definedName>
    <definedName name="_1718_EL_counts_from_Brady_eligibles_only" localSheetId="0">#REF!</definedName>
    <definedName name="_1718_EL_counts_from_Brady_eligibles_only">#REF!</definedName>
    <definedName name="_1819_EL_Data___LEA_Level" localSheetId="0">#REF!</definedName>
    <definedName name="_1819_EL_Data___LEA_Level">#REF!</definedName>
    <definedName name="_xlnm._FilterDatabase" localSheetId="0" hidden="1">imm18alloc14!$A$12:$H$2010</definedName>
    <definedName name="agg_to_district_level_110118" localSheetId="0">#REF!</definedName>
    <definedName name="agg_to_district_level_110118">#REF!</definedName>
    <definedName name="Alabama" localSheetId="0">#REF!</definedName>
    <definedName name="Alabama">#REF!</definedName>
    <definedName name="Alaska" localSheetId="0">#REF!</definedName>
    <definedName name="Alaska">#REF!</definedName>
    <definedName name="American_Samoa" localSheetId="0">#REF!</definedName>
    <definedName name="American_Samoa">#REF!</definedName>
    <definedName name="ANAdj" localSheetId="0">#REF!</definedName>
    <definedName name="ANAdj">#REF!</definedName>
    <definedName name="ANAdjustment" localSheetId="0">#REF!</definedName>
    <definedName name="ANAdjustment">#REF!</definedName>
    <definedName name="Arizona" localSheetId="0">#REF!</definedName>
    <definedName name="Arizona">#REF!</definedName>
    <definedName name="Arkansas" localSheetId="0">#REF!</definedName>
    <definedName name="Arkansas">#REF!</definedName>
    <definedName name="CalcSnapshot" localSheetId="0">#REF!</definedName>
    <definedName name="CalcSnapshot">#REF!</definedName>
    <definedName name="California" localSheetId="0">#REF!</definedName>
    <definedName name="California">#REF!</definedName>
    <definedName name="CALSTARS_to_FI_Cal_Crosswalk" localSheetId="0">#REF!</definedName>
    <definedName name="CALSTARS_to_FI_Cal_Crosswalk">#REF!</definedName>
    <definedName name="CharterInfoReport" localSheetId="0">#REF!</definedName>
    <definedName name="CharterInfoReport">#REF!</definedName>
    <definedName name="CharterStatus" localSheetId="0">#REF!</definedName>
    <definedName name="CharterStatus">#REF!</definedName>
    <definedName name="closed" localSheetId="0">#REF!</definedName>
    <definedName name="closed">#REF!</definedName>
    <definedName name="closed_cs">'[2]Closed Charters'!$B$5:$L$69</definedName>
    <definedName name="CNIPS" localSheetId="0">#REF!</definedName>
    <definedName name="CNIPS">#REF!</definedName>
    <definedName name="CNVAP" localSheetId="0">#REF!</definedName>
    <definedName name="CNVAP">#REF!</definedName>
    <definedName name="COA_List" localSheetId="0">#REF!</definedName>
    <definedName name="COA_List">#REF!</definedName>
    <definedName name="Colorado" localSheetId="0">#REF!</definedName>
    <definedName name="Colorado">#REF!</definedName>
    <definedName name="Connecticut" localSheetId="0">#REF!</definedName>
    <definedName name="Connecticut">#REF!</definedName>
    <definedName name="cons_list">'[3]T3 EL 2017-18 Consortia 6-4-18'!$A$1:$J$309</definedName>
    <definedName name="cons_list_for_SFSD" localSheetId="0">#REF!</definedName>
    <definedName name="cons_list_for_SFSD">#REF!</definedName>
    <definedName name="Crosswalk" localSheetId="0">#REF!</definedName>
    <definedName name="Crosswalk">#REF!</definedName>
    <definedName name="Debbie" localSheetId="0">#REF!</definedName>
    <definedName name="Debbie">#REF!</definedName>
    <definedName name="Delaware" localSheetId="0">#REF!</definedName>
    <definedName name="Delaware">#REF!</definedName>
    <definedName name="dfs" localSheetId="0">#REF!</definedName>
    <definedName name="dfs">#REF!</definedName>
    <definedName name="District_of_Columbia" localSheetId="0">#REF!</definedName>
    <definedName name="District_of_Columbia">#REF!</definedName>
    <definedName name="DistrictDetailExpanded" localSheetId="0">#REF!</definedName>
    <definedName name="DistrictDetailExpanded">#REF!</definedName>
    <definedName name="DistrictNewChTgtCalc">'[4]18-19 NewCh Target CALC'!$D$7:$AY$1048576</definedName>
    <definedName name="DistrictSDLR1718">'[4]17-18 P2 SDLR'!$D$5:$T$1048576</definedName>
    <definedName name="DistrictSDTransP2_1718">'[4]17-18 P2 SD Trans'!$D$5:$AX$1048576</definedName>
    <definedName name="DistrictSDUPP1718">[4]!DP_SDUPP_1718[[DCode]:[EffectiveTo]]</definedName>
    <definedName name="DP_CountyLCFF" localSheetId="0">#REF!</definedName>
    <definedName name="DP_CountyLCFF">#REF!</definedName>
    <definedName name="DPEPACompare" localSheetId="0">#REF!</definedName>
    <definedName name="DPEPACompare">#REF!</definedName>
    <definedName name="DPLCFFEnt" localSheetId="0">#REF!</definedName>
    <definedName name="DPLCFFEnt">#REF!</definedName>
    <definedName name="dsfasdfsf" localSheetId="0">#REF!</definedName>
    <definedName name="dsfasdfsf">#REF!</definedName>
    <definedName name="EL_Count_and_Criteria" localSheetId="0">'[5]137-MRPD-EL'!#REF!</definedName>
    <definedName name="EL_Count_and_Criteria">'[5]137-MRPD-EL'!#REF!</definedName>
    <definedName name="EMP" localSheetId="0">#REF!</definedName>
    <definedName name="EMP">#REF!</definedName>
    <definedName name="ENC" localSheetId="0">#REF!</definedName>
    <definedName name="ENC">#REF!</definedName>
    <definedName name="epa">[2]EPA!$A$4:$J$2290</definedName>
    <definedName name="ERLRDDR">'[6]17-18 P2 LRDDR Calc'!$M$7:$XFD$1048576</definedName>
    <definedName name="Florida" localSheetId="0">#REF!</definedName>
    <definedName name="Florida">#REF!</definedName>
    <definedName name="Freely_Associated_States" localSheetId="0">#REF!</definedName>
    <definedName name="Freely_Associated_States">#REF!</definedName>
    <definedName name="funded_els" localSheetId="0">#REF!</definedName>
    <definedName name="funded_els">#REF!</definedName>
    <definedName name="gdfgs" localSheetId="0">#REF!</definedName>
    <definedName name="gdfgs">#REF!</definedName>
    <definedName name="Georgia" localSheetId="0">#REF!</definedName>
    <definedName name="Georgia">#REF!</definedName>
    <definedName name="GOV" localSheetId="0">#REF!</definedName>
    <definedName name="GOV">#REF!</definedName>
    <definedName name="Grand_Total" localSheetId="0">#REF!</definedName>
    <definedName name="Grand_Total">#REF!</definedName>
    <definedName name="Guam" localSheetId="0">#REF!</definedName>
    <definedName name="Guam">#REF!</definedName>
    <definedName name="Hawaii" localSheetId="0">#REF!</definedName>
    <definedName name="Hawaii">#REF!</definedName>
    <definedName name="Idaho" localSheetId="0">#REF!</definedName>
    <definedName name="Idaho">#REF!</definedName>
    <definedName name="Illinois" localSheetId="0">#REF!</definedName>
    <definedName name="Illinois">#REF!</definedName>
    <definedName name="Imm_1819_funded_students" localSheetId="0">#REF!</definedName>
    <definedName name="Imm_1819_funded_students">#REF!</definedName>
    <definedName name="Imm_scenarios" localSheetId="0">#REF!</definedName>
    <definedName name="Imm_scenarios">#REF!</definedName>
    <definedName name="imm_served_SNOR_comparison_070218" localSheetId="0">#REF!</definedName>
    <definedName name="imm_served_SNOR_comparison_070218">#REF!</definedName>
    <definedName name="Indian_Set_Aside" localSheetId="0">#REF!</definedName>
    <definedName name="Indian_Set_Aside">#REF!</definedName>
    <definedName name="Indiana" localSheetId="0">#REF!</definedName>
    <definedName name="Indiana">#REF!</definedName>
    <definedName name="Iowa" localSheetId="0">#REF!</definedName>
    <definedName name="Iowa">#REF!</definedName>
    <definedName name="Kansas" localSheetId="0">#REF!</definedName>
    <definedName name="Kansas">#REF!</definedName>
    <definedName name="Kentucky" localSheetId="0">#REF!</definedName>
    <definedName name="Kentucky">#REF!</definedName>
    <definedName name="list_for_SFSD" localSheetId="0">#REF!</definedName>
    <definedName name="list_for_SFSD">#REF!</definedName>
    <definedName name="Louisiana" localSheetId="0">#REF!</definedName>
    <definedName name="Louisiana">#REF!</definedName>
    <definedName name="LRDDRResDCode">'[4]18-19 PENSEC LRDDR Calc'!$AI$6:$BK$1048576</definedName>
    <definedName name="Maine" localSheetId="0">#REF!</definedName>
    <definedName name="Maine">#REF!</definedName>
    <definedName name="Maryland" localSheetId="0">#REF!</definedName>
    <definedName name="Maryland">#REF!</definedName>
    <definedName name="Massachusetts" localSheetId="0">#REF!</definedName>
    <definedName name="Massachusetts">#REF!</definedName>
    <definedName name="Merge_ELPD_Base_Data3" localSheetId="0">#REF!</definedName>
    <definedName name="Merge_ELPD_Base_Data3">#REF!</definedName>
    <definedName name="Merged_CBEDS_Charter_Data" localSheetId="0">#REF!</definedName>
    <definedName name="Merged_CBEDS_Charter_Data">#REF!</definedName>
    <definedName name="Michigan" localSheetId="0">#REF!</definedName>
    <definedName name="Michigan">#REF!</definedName>
    <definedName name="Minnesota" localSheetId="0">#REF!</definedName>
    <definedName name="Minnesota">#REF!</definedName>
    <definedName name="Misc_EPA" localSheetId="0">#REF!</definedName>
    <definedName name="Misc_EPA">#REF!</definedName>
    <definedName name="Mississippi" localSheetId="0">#REF!</definedName>
    <definedName name="Mississippi">#REF!</definedName>
    <definedName name="Missouri" localSheetId="0">#REF!</definedName>
    <definedName name="Missouri">#REF!</definedName>
    <definedName name="Montana" localSheetId="0">#REF!</definedName>
    <definedName name="Montana">#REF!</definedName>
    <definedName name="Nebraska" localSheetId="0">#REF!</definedName>
    <definedName name="Nebraska">#REF!</definedName>
    <definedName name="Nevada" localSheetId="0">#REF!</definedName>
    <definedName name="Nevada">#REF!</definedName>
    <definedName name="New_Hampshire" localSheetId="0">#REF!</definedName>
    <definedName name="New_Hampshire">#REF!</definedName>
    <definedName name="New_Jersey" localSheetId="0">#REF!</definedName>
    <definedName name="New_Jersey">#REF!</definedName>
    <definedName name="New_Mexico" localSheetId="0">#REF!</definedName>
    <definedName name="New_Mexico">#REF!</definedName>
    <definedName name="New_York" localSheetId="0">#REF!</definedName>
    <definedName name="New_York">#REF!</definedName>
    <definedName name="North_Carolina" localSheetId="0">#REF!</definedName>
    <definedName name="North_Carolina">#REF!</definedName>
    <definedName name="North_Dakota" localSheetId="0">#REF!</definedName>
    <definedName name="North_Dakota">#REF!</definedName>
    <definedName name="Northern_Mariana_Islands" localSheetId="0">#REF!</definedName>
    <definedName name="Northern_Mariana_Islands">#REF!</definedName>
    <definedName name="Ohio" localSheetId="0">#REF!</definedName>
    <definedName name="Ohio">#REF!</definedName>
    <definedName name="Oklahoma" localSheetId="0">#REF!</definedName>
    <definedName name="Oklahoma">#REF!</definedName>
    <definedName name="Open_ClosedSchools" localSheetId="0">#REF!</definedName>
    <definedName name="Open_ClosedSchools">#REF!</definedName>
    <definedName name="OpenDoc" localSheetId="0">#REF!</definedName>
    <definedName name="OpenDoc">#REF!</definedName>
    <definedName name="Oregon" localSheetId="0">#REF!</definedName>
    <definedName name="Oregon">#REF!</definedName>
    <definedName name="Other_Non_State_Allocations" localSheetId="0">'[7]ED State Table'!#REF!</definedName>
    <definedName name="Other_Non_State_Allocations">'[7]ED State Table'!#REF!</definedName>
    <definedName name="PARIS" localSheetId="0">#REF!</definedName>
    <definedName name="PARIS">#REF!</definedName>
    <definedName name="Pennsylvania" localSheetId="0">#REF!</definedName>
    <definedName name="Pennsylvania">#REF!</definedName>
    <definedName name="PhysLocPLFloor">'[4] 18-19 20Day PL Floor'!$S$6:$AA$1048576</definedName>
    <definedName name="_xlnm.Print_Titles" localSheetId="0">imm18alloc14!$2:$12</definedName>
    <definedName name="PriorDPLCFF" localSheetId="0">#REF!</definedName>
    <definedName name="PriorDPLCFF">#REF!</definedName>
    <definedName name="private_els_served_1718" localSheetId="0">#REF!</definedName>
    <definedName name="private_els_served_1718">#REF!</definedName>
    <definedName name="Puerto_Rico" localSheetId="0">#REF!</definedName>
    <definedName name="Puerto_Rico">#REF!</definedName>
    <definedName name="qry_08_09_AdjSchLvl___Dist___LFs" localSheetId="0">#REF!</definedName>
    <definedName name="qry_08_09_AdjSchLvl___Dist___LFs">#REF!</definedName>
    <definedName name="qry_aggr2007_Teacher_ct_to_LEA_level" localSheetId="0">#REF!</definedName>
    <definedName name="qry_aggr2007_Teacher_ct_to_LEA_level">#REF!</definedName>
    <definedName name="qry_aggre_2007_CBED_PAR_Sch_Level_to_dist_level" localSheetId="0">#REF!</definedName>
    <definedName name="qry_aggre_2007_CBED_PAR_Sch_Level_to_dist_level">#REF!</definedName>
    <definedName name="qry_may_7_master_IV_16_programs" localSheetId="0">#REF!</definedName>
    <definedName name="qry_may_7_master_IV_16_programs">#REF!</definedName>
    <definedName name="qry_Teacher_ct_PAR_File_Sch_Level_to_Dist_Level" localSheetId="0">#REF!</definedName>
    <definedName name="qry_Teacher_ct_PAR_File_Sch_Level_to_Dist_Level">#REF!</definedName>
    <definedName name="qry03_District_Level_Data_LEAs" localSheetId="0">#REF!</definedName>
    <definedName name="qry03_District_Level_Data_LEAs">#REF!</definedName>
    <definedName name="qry05_District_Level_Data_NFCS" localSheetId="0">#REF!</definedName>
    <definedName name="qry05_District_Level_Data_NFCS">#REF!</definedName>
    <definedName name="qryChartersActive" localSheetId="0">#REF!</definedName>
    <definedName name="qryChartersActive">#REF!</definedName>
    <definedName name="qryFed_File_District_Level_no_DFCS" localSheetId="0">#REF!</definedName>
    <definedName name="qryFed_File_District_Level_no_DFCS">#REF!</definedName>
    <definedName name="qryPubschls" localSheetId="0">#REF!</definedName>
    <definedName name="qryPubschls">#REF!</definedName>
    <definedName name="QryReorgedDistricts" localSheetId="0">#REF!</definedName>
    <definedName name="QryReorgedDistricts">#REF!</definedName>
    <definedName name="Query" localSheetId="0">#REF!</definedName>
    <definedName name="Query">#REF!</definedName>
    <definedName name="QueryInsReceivedPrint" localSheetId="0">#REF!</definedName>
    <definedName name="QueryInsReceivedPrint">#REF!</definedName>
    <definedName name="Rhode_Island" localSheetId="0">#REF!</definedName>
    <definedName name="Rhode_Island">#REF!</definedName>
    <definedName name="SchoolDetailExpanded" localSheetId="0">#REF!</definedName>
    <definedName name="SchoolDetailExpanded">#REF!</definedName>
    <definedName name="sdf" localSheetId="0">#REF!</definedName>
    <definedName name="sdf">#REF!</definedName>
    <definedName name="SNOR_14_15_district_level">[8]SNOR_14_15_district_level!$A$1:$D$107</definedName>
    <definedName name="SNOR_15_16_by_district">'[8]SNOR 2015-16 by District'!$A$1:$D$83</definedName>
    <definedName name="South_Carolina" localSheetId="0">#REF!</definedName>
    <definedName name="South_Carolina">#REF!</definedName>
    <definedName name="South_Dakota" localSheetId="0">#REF!</definedName>
    <definedName name="South_Dakota">#REF!</definedName>
    <definedName name="STD" localSheetId="0">#REF!</definedName>
    <definedName name="STD">#REF!</definedName>
    <definedName name="tblPubschlsDownload" localSheetId="0">#REF!</definedName>
    <definedName name="tblPubschlsDownload">#REF!</definedName>
    <definedName name="Tennessee" localSheetId="0">#REF!</definedName>
    <definedName name="Tennessee">#REF!</definedName>
    <definedName name="TEST">'[9]4a. Rvsd LEA Ent -No DFCS'!$A$1:$G$1030</definedName>
    <definedName name="Texas" localSheetId="0">#REF!</definedName>
    <definedName name="Texas">#REF!</definedName>
    <definedName name="UpdateCSLEAInfo" localSheetId="0">#REF!</definedName>
    <definedName name="UpdateCSLEAInfo">#REF!</definedName>
    <definedName name="Utah" localSheetId="0">#REF!</definedName>
    <definedName name="Utah">#REF!</definedName>
    <definedName name="Vendor_Match_Results" localSheetId="0">#REF!</definedName>
    <definedName name="Vendor_Match_Results">#REF!</definedName>
    <definedName name="Vermont" localSheetId="0">#REF!</definedName>
    <definedName name="Vermont">#REF!</definedName>
    <definedName name="Virgin_Islands" localSheetId="0">#REF!</definedName>
    <definedName name="Virgin_Islands">#REF!</definedName>
    <definedName name="Virginia" localSheetId="0">#REF!</definedName>
    <definedName name="Virginia">#REF!</definedName>
    <definedName name="Washington" localSheetId="0">#REF!</definedName>
    <definedName name="Washington">#REF!</definedName>
    <definedName name="Web_list_el_1920" localSheetId="0">#REF!</definedName>
    <definedName name="Web_list_el_1920">#REF!</definedName>
    <definedName name="West_Virginia" localSheetId="0">#REF!</definedName>
    <definedName name="West_Virginia">#REF!</definedName>
    <definedName name="Wisconsin" localSheetId="0">#REF!</definedName>
    <definedName name="Wisconsin">#REF!</definedName>
    <definedName name="Wyoming" localSheetId="0">#REF!</definedName>
    <definedName name="Wyoming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2008" i="2" l="1"/>
  <c r="AA2008" i="2" l="1"/>
  <c r="AC2008" i="2"/>
  <c r="Z2008" i="2"/>
  <c r="Y2008" i="2"/>
  <c r="X2008" i="2"/>
  <c r="W2008" i="2"/>
  <c r="V2008" i="2"/>
  <c r="U2008" i="2"/>
  <c r="T2008" i="2"/>
  <c r="S2008" i="2"/>
  <c r="R2008" i="2"/>
  <c r="Q2008" i="2"/>
  <c r="P2008" i="2"/>
  <c r="O2008" i="2"/>
  <c r="M2008" i="2"/>
  <c r="I2008" i="2"/>
  <c r="AD2007" i="2"/>
  <c r="AE2007" i="2" s="1"/>
  <c r="AD2006" i="2"/>
  <c r="AE2006" i="2" s="1"/>
  <c r="AD2005" i="2"/>
  <c r="AE2005" i="2" s="1"/>
  <c r="AD2004" i="2"/>
  <c r="AE2004" i="2" s="1"/>
  <c r="AD2003" i="2"/>
  <c r="AE2003" i="2" s="1"/>
  <c r="AD2002" i="2"/>
  <c r="AE2002" i="2" s="1"/>
  <c r="AD2001" i="2"/>
  <c r="AE2001" i="2" s="1"/>
  <c r="AD2000" i="2"/>
  <c r="AE2000" i="2" s="1"/>
  <c r="AD1999" i="2"/>
  <c r="AE1999" i="2" s="1"/>
  <c r="AD1998" i="2"/>
  <c r="AE1998" i="2" s="1"/>
  <c r="AD1997" i="2"/>
  <c r="AE1997" i="2" s="1"/>
  <c r="AD1996" i="2"/>
  <c r="AE1996" i="2" s="1"/>
  <c r="AD1995" i="2"/>
  <c r="AE1995" i="2" s="1"/>
  <c r="AD1994" i="2"/>
  <c r="AE1994" i="2" s="1"/>
  <c r="AD1993" i="2"/>
  <c r="AE1993" i="2" s="1"/>
  <c r="AD1992" i="2"/>
  <c r="AE1992" i="2" s="1"/>
  <c r="AD1991" i="2"/>
  <c r="AE1991" i="2" s="1"/>
  <c r="AD1990" i="2"/>
  <c r="AE1990" i="2" s="1"/>
  <c r="AD1989" i="2"/>
  <c r="AE1989" i="2" s="1"/>
  <c r="AD1988" i="2"/>
  <c r="AE1988" i="2" s="1"/>
  <c r="AD1987" i="2"/>
  <c r="AE1987" i="2" s="1"/>
  <c r="AD1986" i="2"/>
  <c r="AE1986" i="2" s="1"/>
  <c r="AD1985" i="2"/>
  <c r="AE1985" i="2" s="1"/>
  <c r="AD1984" i="2"/>
  <c r="AE1984" i="2" s="1"/>
  <c r="AD1983" i="2"/>
  <c r="AE1983" i="2" s="1"/>
  <c r="AD1982" i="2"/>
  <c r="AE1982" i="2" s="1"/>
  <c r="AD1981" i="2"/>
  <c r="AE1981" i="2" s="1"/>
  <c r="AD1980" i="2"/>
  <c r="AE1980" i="2" s="1"/>
  <c r="AD1979" i="2"/>
  <c r="AE1979" i="2" s="1"/>
  <c r="AD1978" i="2"/>
  <c r="AE1978" i="2" s="1"/>
  <c r="AD1977" i="2"/>
  <c r="AE1977" i="2" s="1"/>
  <c r="AD1976" i="2"/>
  <c r="AE1976" i="2" s="1"/>
  <c r="AD1975" i="2"/>
  <c r="AE1975" i="2" s="1"/>
  <c r="AD1974" i="2"/>
  <c r="AE1974" i="2" s="1"/>
  <c r="AD1973" i="2"/>
  <c r="AE1973" i="2" s="1"/>
  <c r="AD1972" i="2"/>
  <c r="AE1972" i="2" s="1"/>
  <c r="AD1971" i="2"/>
  <c r="AE1971" i="2" s="1"/>
  <c r="AD1970" i="2"/>
  <c r="AE1970" i="2" s="1"/>
  <c r="AD1969" i="2"/>
  <c r="AE1969" i="2" s="1"/>
  <c r="AD1968" i="2"/>
  <c r="AE1968" i="2" s="1"/>
  <c r="AD1967" i="2"/>
  <c r="AE1967" i="2" s="1"/>
  <c r="AD1966" i="2"/>
  <c r="AE1966" i="2" s="1"/>
  <c r="AD1965" i="2"/>
  <c r="AE1965" i="2" s="1"/>
  <c r="AD1964" i="2"/>
  <c r="AE1964" i="2" s="1"/>
  <c r="AD1963" i="2"/>
  <c r="AE1963" i="2" s="1"/>
  <c r="AD1962" i="2"/>
  <c r="AE1962" i="2" s="1"/>
  <c r="AD1961" i="2"/>
  <c r="AE1961" i="2" s="1"/>
  <c r="AD1960" i="2"/>
  <c r="AE1960" i="2" s="1"/>
  <c r="AD1959" i="2"/>
  <c r="AE1959" i="2" s="1"/>
  <c r="AD1958" i="2"/>
  <c r="AE1958" i="2" s="1"/>
  <c r="AD1957" i="2"/>
  <c r="AE1957" i="2" s="1"/>
  <c r="AD1956" i="2"/>
  <c r="AE1956" i="2" s="1"/>
  <c r="AD1955" i="2"/>
  <c r="AE1955" i="2" s="1"/>
  <c r="AD1954" i="2"/>
  <c r="AE1954" i="2" s="1"/>
  <c r="AD1953" i="2"/>
  <c r="AE1953" i="2" s="1"/>
  <c r="AD1952" i="2"/>
  <c r="AE1952" i="2" s="1"/>
  <c r="AD1951" i="2"/>
  <c r="AE1951" i="2" s="1"/>
  <c r="AD1950" i="2"/>
  <c r="AE1950" i="2" s="1"/>
  <c r="AD1949" i="2"/>
  <c r="AE1949" i="2" s="1"/>
  <c r="AD1948" i="2"/>
  <c r="AE1948" i="2" s="1"/>
  <c r="AD1947" i="2"/>
  <c r="AE1947" i="2" s="1"/>
  <c r="AD1946" i="2"/>
  <c r="AE1946" i="2" s="1"/>
  <c r="AD1945" i="2"/>
  <c r="AE1945" i="2" s="1"/>
  <c r="AD1944" i="2"/>
  <c r="AE1944" i="2" s="1"/>
  <c r="AD1943" i="2"/>
  <c r="AE1943" i="2" s="1"/>
  <c r="AD1942" i="2"/>
  <c r="AE1942" i="2" s="1"/>
  <c r="AD1941" i="2"/>
  <c r="AE1941" i="2" s="1"/>
  <c r="AD1940" i="2"/>
  <c r="AE1940" i="2" s="1"/>
  <c r="AD1939" i="2"/>
  <c r="AE1939" i="2" s="1"/>
  <c r="AD1938" i="2"/>
  <c r="AE1938" i="2" s="1"/>
  <c r="AD1937" i="2"/>
  <c r="AE1937" i="2" s="1"/>
  <c r="AD1936" i="2"/>
  <c r="AE1936" i="2" s="1"/>
  <c r="AD1935" i="2"/>
  <c r="AE1935" i="2" s="1"/>
  <c r="AD1934" i="2"/>
  <c r="AE1934" i="2" s="1"/>
  <c r="AD1933" i="2"/>
  <c r="AE1933" i="2" s="1"/>
  <c r="AD1932" i="2"/>
  <c r="AE1932" i="2" s="1"/>
  <c r="AD1931" i="2"/>
  <c r="AE1931" i="2" s="1"/>
  <c r="AD1930" i="2"/>
  <c r="AE1930" i="2" s="1"/>
  <c r="AD1929" i="2"/>
  <c r="AE1929" i="2" s="1"/>
  <c r="AD1928" i="2"/>
  <c r="AE1928" i="2" s="1"/>
  <c r="AD1927" i="2"/>
  <c r="AE1927" i="2" s="1"/>
  <c r="AD1926" i="2"/>
  <c r="AE1926" i="2" s="1"/>
  <c r="AD1925" i="2"/>
  <c r="AE1925" i="2" s="1"/>
  <c r="AD1924" i="2"/>
  <c r="AE1924" i="2" s="1"/>
  <c r="AD1923" i="2"/>
  <c r="AE1923" i="2" s="1"/>
  <c r="AD1922" i="2"/>
  <c r="AE1922" i="2" s="1"/>
  <c r="AD1921" i="2"/>
  <c r="AE1921" i="2" s="1"/>
  <c r="AD1920" i="2"/>
  <c r="AE1920" i="2" s="1"/>
  <c r="AD1919" i="2"/>
  <c r="AE1919" i="2" s="1"/>
  <c r="AD1918" i="2"/>
  <c r="AE1918" i="2" s="1"/>
  <c r="AD1917" i="2"/>
  <c r="AE1917" i="2" s="1"/>
  <c r="AD1916" i="2"/>
  <c r="AE1916" i="2" s="1"/>
  <c r="AD1915" i="2"/>
  <c r="AE1915" i="2" s="1"/>
  <c r="AD1914" i="2"/>
  <c r="AE1914" i="2" s="1"/>
  <c r="AD1913" i="2"/>
  <c r="AE1913" i="2" s="1"/>
  <c r="AD1912" i="2"/>
  <c r="AE1912" i="2" s="1"/>
  <c r="AD1911" i="2"/>
  <c r="AE1911" i="2" s="1"/>
  <c r="AD1910" i="2"/>
  <c r="AE1910" i="2" s="1"/>
  <c r="AD1909" i="2"/>
  <c r="AE1909" i="2" s="1"/>
  <c r="AD1908" i="2"/>
  <c r="AE1908" i="2" s="1"/>
  <c r="AD1907" i="2"/>
  <c r="AE1907" i="2" s="1"/>
  <c r="AD1906" i="2"/>
  <c r="AE1906" i="2" s="1"/>
  <c r="AD1905" i="2"/>
  <c r="AE1905" i="2" s="1"/>
  <c r="AD1904" i="2"/>
  <c r="AE1904" i="2" s="1"/>
  <c r="AD1903" i="2"/>
  <c r="AE1903" i="2" s="1"/>
  <c r="AD1902" i="2"/>
  <c r="AE1902" i="2" s="1"/>
  <c r="AD1901" i="2"/>
  <c r="AE1901" i="2" s="1"/>
  <c r="AD1900" i="2"/>
  <c r="AE1900" i="2" s="1"/>
  <c r="AD1899" i="2"/>
  <c r="AE1899" i="2" s="1"/>
  <c r="AD1898" i="2"/>
  <c r="AE1898" i="2" s="1"/>
  <c r="AD1897" i="2"/>
  <c r="AE1897" i="2" s="1"/>
  <c r="AD1896" i="2"/>
  <c r="AE1896" i="2" s="1"/>
  <c r="AD1895" i="2"/>
  <c r="AE1895" i="2" s="1"/>
  <c r="AD1894" i="2"/>
  <c r="AE1894" i="2" s="1"/>
  <c r="AD1893" i="2"/>
  <c r="AE1893" i="2" s="1"/>
  <c r="AD1892" i="2"/>
  <c r="AE1892" i="2" s="1"/>
  <c r="AD1891" i="2"/>
  <c r="AE1891" i="2" s="1"/>
  <c r="AD1890" i="2"/>
  <c r="AE1890" i="2" s="1"/>
  <c r="AD1889" i="2"/>
  <c r="AE1889" i="2" s="1"/>
  <c r="AD1888" i="2"/>
  <c r="AE1888" i="2" s="1"/>
  <c r="AD1887" i="2"/>
  <c r="AE1887" i="2" s="1"/>
  <c r="AD1886" i="2"/>
  <c r="AE1886" i="2" s="1"/>
  <c r="AD1885" i="2"/>
  <c r="AE1885" i="2" s="1"/>
  <c r="AD1884" i="2"/>
  <c r="AE1884" i="2" s="1"/>
  <c r="AD1883" i="2"/>
  <c r="AE1883" i="2" s="1"/>
  <c r="AD1882" i="2"/>
  <c r="AE1882" i="2" s="1"/>
  <c r="AD1881" i="2"/>
  <c r="AE1881" i="2" s="1"/>
  <c r="AD1880" i="2"/>
  <c r="AE1880" i="2" s="1"/>
  <c r="AD1879" i="2"/>
  <c r="AE1879" i="2" s="1"/>
  <c r="AD1878" i="2"/>
  <c r="AE1878" i="2" s="1"/>
  <c r="AD1877" i="2"/>
  <c r="AE1877" i="2" s="1"/>
  <c r="AD1876" i="2"/>
  <c r="AE1876" i="2" s="1"/>
  <c r="AD1875" i="2"/>
  <c r="AE1875" i="2" s="1"/>
  <c r="AD1874" i="2"/>
  <c r="AE1874" i="2" s="1"/>
  <c r="AD1873" i="2"/>
  <c r="AE1873" i="2" s="1"/>
  <c r="AD1872" i="2"/>
  <c r="AE1872" i="2" s="1"/>
  <c r="AD1871" i="2"/>
  <c r="AE1871" i="2" s="1"/>
  <c r="AD1870" i="2"/>
  <c r="AE1870" i="2" s="1"/>
  <c r="AD1869" i="2"/>
  <c r="AE1869" i="2" s="1"/>
  <c r="AD1868" i="2"/>
  <c r="AE1868" i="2" s="1"/>
  <c r="AD1867" i="2"/>
  <c r="AE1867" i="2" s="1"/>
  <c r="AD1866" i="2"/>
  <c r="AE1866" i="2" s="1"/>
  <c r="AD1865" i="2"/>
  <c r="AE1865" i="2" s="1"/>
  <c r="AD1864" i="2"/>
  <c r="AE1864" i="2" s="1"/>
  <c r="AD1863" i="2"/>
  <c r="AE1863" i="2" s="1"/>
  <c r="AD1862" i="2"/>
  <c r="AE1862" i="2" s="1"/>
  <c r="AD1861" i="2"/>
  <c r="AE1861" i="2" s="1"/>
  <c r="AD1860" i="2"/>
  <c r="AE1860" i="2" s="1"/>
  <c r="AD1859" i="2"/>
  <c r="AE1859" i="2" s="1"/>
  <c r="AD1858" i="2"/>
  <c r="AE1858" i="2" s="1"/>
  <c r="AD1857" i="2"/>
  <c r="AE1857" i="2" s="1"/>
  <c r="AD1856" i="2"/>
  <c r="AE1856" i="2" s="1"/>
  <c r="AD1855" i="2"/>
  <c r="AE1855" i="2" s="1"/>
  <c r="AD1854" i="2"/>
  <c r="AE1854" i="2" s="1"/>
  <c r="AD1853" i="2"/>
  <c r="AE1853" i="2" s="1"/>
  <c r="AD1852" i="2"/>
  <c r="AE1852" i="2" s="1"/>
  <c r="AD1851" i="2"/>
  <c r="AE1851" i="2" s="1"/>
  <c r="AD1850" i="2"/>
  <c r="AE1850" i="2" s="1"/>
  <c r="AD1849" i="2"/>
  <c r="AE1849" i="2" s="1"/>
  <c r="AD1848" i="2"/>
  <c r="AE1848" i="2" s="1"/>
  <c r="AD1847" i="2"/>
  <c r="AE1847" i="2" s="1"/>
  <c r="AD1846" i="2"/>
  <c r="AE1846" i="2" s="1"/>
  <c r="AD1845" i="2"/>
  <c r="AE1845" i="2" s="1"/>
  <c r="AD1844" i="2"/>
  <c r="AE1844" i="2" s="1"/>
  <c r="AD1843" i="2"/>
  <c r="AE1843" i="2" s="1"/>
  <c r="AD1842" i="2"/>
  <c r="AE1842" i="2" s="1"/>
  <c r="AD1841" i="2"/>
  <c r="AE1841" i="2" s="1"/>
  <c r="AD1840" i="2"/>
  <c r="AE1840" i="2" s="1"/>
  <c r="AD1839" i="2"/>
  <c r="AE1839" i="2" s="1"/>
  <c r="AD1838" i="2"/>
  <c r="AE1838" i="2" s="1"/>
  <c r="AD1837" i="2"/>
  <c r="AE1837" i="2" s="1"/>
  <c r="AD1836" i="2"/>
  <c r="AE1836" i="2" s="1"/>
  <c r="AD1835" i="2"/>
  <c r="AE1835" i="2" s="1"/>
  <c r="AD1834" i="2"/>
  <c r="AE1834" i="2" s="1"/>
  <c r="AD1833" i="2"/>
  <c r="AE1833" i="2" s="1"/>
  <c r="AD1832" i="2"/>
  <c r="AE1832" i="2" s="1"/>
  <c r="AD1831" i="2"/>
  <c r="AE1831" i="2" s="1"/>
  <c r="AD1830" i="2"/>
  <c r="AE1830" i="2" s="1"/>
  <c r="AD1829" i="2"/>
  <c r="AE1829" i="2" s="1"/>
  <c r="AD1828" i="2"/>
  <c r="AE1828" i="2" s="1"/>
  <c r="AD1827" i="2"/>
  <c r="AE1827" i="2" s="1"/>
  <c r="AD1826" i="2"/>
  <c r="AE1826" i="2" s="1"/>
  <c r="AD1825" i="2"/>
  <c r="AE1825" i="2" s="1"/>
  <c r="AD1824" i="2"/>
  <c r="AE1824" i="2" s="1"/>
  <c r="AD1823" i="2"/>
  <c r="AE1823" i="2" s="1"/>
  <c r="AD1822" i="2"/>
  <c r="AE1822" i="2" s="1"/>
  <c r="AD1821" i="2"/>
  <c r="AE1821" i="2" s="1"/>
  <c r="AD1820" i="2"/>
  <c r="AE1820" i="2" s="1"/>
  <c r="AD1819" i="2"/>
  <c r="AE1819" i="2" s="1"/>
  <c r="AD1818" i="2"/>
  <c r="AE1818" i="2" s="1"/>
  <c r="AD1817" i="2"/>
  <c r="AE1817" i="2" s="1"/>
  <c r="AD1816" i="2"/>
  <c r="AE1816" i="2" s="1"/>
  <c r="AD1815" i="2"/>
  <c r="AE1815" i="2" s="1"/>
  <c r="AD1814" i="2"/>
  <c r="AE1814" i="2" s="1"/>
  <c r="AD1813" i="2"/>
  <c r="AE1813" i="2" s="1"/>
  <c r="AD1812" i="2"/>
  <c r="AE1812" i="2" s="1"/>
  <c r="AD1811" i="2"/>
  <c r="AE1811" i="2" s="1"/>
  <c r="AD1810" i="2"/>
  <c r="AE1810" i="2" s="1"/>
  <c r="AD1809" i="2"/>
  <c r="AE1809" i="2" s="1"/>
  <c r="AD1808" i="2"/>
  <c r="AE1808" i="2" s="1"/>
  <c r="AD1807" i="2"/>
  <c r="AE1807" i="2" s="1"/>
  <c r="AD1806" i="2"/>
  <c r="AE1806" i="2" s="1"/>
  <c r="AD1805" i="2"/>
  <c r="AE1805" i="2" s="1"/>
  <c r="AD1804" i="2"/>
  <c r="AE1804" i="2" s="1"/>
  <c r="AD1803" i="2"/>
  <c r="AE1803" i="2" s="1"/>
  <c r="AD1802" i="2"/>
  <c r="AE1802" i="2" s="1"/>
  <c r="AD1801" i="2"/>
  <c r="AE1801" i="2" s="1"/>
  <c r="AD1800" i="2"/>
  <c r="AE1800" i="2" s="1"/>
  <c r="AD1799" i="2"/>
  <c r="AE1799" i="2" s="1"/>
  <c r="AD1798" i="2"/>
  <c r="AE1798" i="2" s="1"/>
  <c r="AD1797" i="2"/>
  <c r="AE1797" i="2" s="1"/>
  <c r="AD1796" i="2"/>
  <c r="AE1796" i="2" s="1"/>
  <c r="AD1795" i="2"/>
  <c r="AE1795" i="2" s="1"/>
  <c r="AD1794" i="2"/>
  <c r="AE1794" i="2" s="1"/>
  <c r="AD1793" i="2"/>
  <c r="AE1793" i="2" s="1"/>
  <c r="AD1792" i="2"/>
  <c r="AE1792" i="2" s="1"/>
  <c r="AD1791" i="2"/>
  <c r="AE1791" i="2" s="1"/>
  <c r="AD1790" i="2"/>
  <c r="AE1790" i="2" s="1"/>
  <c r="AD1789" i="2"/>
  <c r="AE1789" i="2" s="1"/>
  <c r="AD1788" i="2"/>
  <c r="AE1788" i="2" s="1"/>
  <c r="AD1787" i="2"/>
  <c r="AE1787" i="2" s="1"/>
  <c r="AD1786" i="2"/>
  <c r="AE1786" i="2" s="1"/>
  <c r="AD1785" i="2"/>
  <c r="AE1785" i="2" s="1"/>
  <c r="AD1784" i="2"/>
  <c r="AE1784" i="2" s="1"/>
  <c r="AD1783" i="2"/>
  <c r="AE1783" i="2" s="1"/>
  <c r="AD1782" i="2"/>
  <c r="AE1782" i="2" s="1"/>
  <c r="AD1781" i="2"/>
  <c r="AE1781" i="2" s="1"/>
  <c r="AD1780" i="2"/>
  <c r="AE1780" i="2" s="1"/>
  <c r="AD1779" i="2"/>
  <c r="AE1779" i="2" s="1"/>
  <c r="AD1778" i="2"/>
  <c r="AE1778" i="2" s="1"/>
  <c r="AD1777" i="2"/>
  <c r="AE1777" i="2" s="1"/>
  <c r="AD1776" i="2"/>
  <c r="AE1776" i="2" s="1"/>
  <c r="AD1775" i="2"/>
  <c r="AE1775" i="2" s="1"/>
  <c r="AD1774" i="2"/>
  <c r="AE1774" i="2" s="1"/>
  <c r="AD1773" i="2"/>
  <c r="AE1773" i="2" s="1"/>
  <c r="AD1772" i="2"/>
  <c r="AE1772" i="2" s="1"/>
  <c r="AD1771" i="2"/>
  <c r="AE1771" i="2" s="1"/>
  <c r="AD1770" i="2"/>
  <c r="AE1770" i="2" s="1"/>
  <c r="AD1769" i="2"/>
  <c r="AE1769" i="2" s="1"/>
  <c r="AD1768" i="2"/>
  <c r="AE1768" i="2" s="1"/>
  <c r="AD1767" i="2"/>
  <c r="AE1767" i="2" s="1"/>
  <c r="AD1766" i="2"/>
  <c r="AE1766" i="2" s="1"/>
  <c r="AD1765" i="2"/>
  <c r="AE1765" i="2" s="1"/>
  <c r="AD1764" i="2"/>
  <c r="AE1764" i="2" s="1"/>
  <c r="AD1763" i="2"/>
  <c r="AE1763" i="2" s="1"/>
  <c r="AD1762" i="2"/>
  <c r="AE1762" i="2" s="1"/>
  <c r="AD1761" i="2"/>
  <c r="AE1761" i="2" s="1"/>
  <c r="AD1760" i="2"/>
  <c r="AE1760" i="2" s="1"/>
  <c r="AD1759" i="2"/>
  <c r="AE1759" i="2" s="1"/>
  <c r="AD1758" i="2"/>
  <c r="AE1758" i="2" s="1"/>
  <c r="AD1757" i="2"/>
  <c r="AE1757" i="2" s="1"/>
  <c r="AD1756" i="2"/>
  <c r="AE1756" i="2" s="1"/>
  <c r="AD1755" i="2"/>
  <c r="AE1755" i="2" s="1"/>
  <c r="AD1754" i="2"/>
  <c r="AE1754" i="2" s="1"/>
  <c r="AD1753" i="2"/>
  <c r="AE1753" i="2" s="1"/>
  <c r="AD1752" i="2"/>
  <c r="AE1752" i="2" s="1"/>
  <c r="AD1751" i="2"/>
  <c r="AE1751" i="2" s="1"/>
  <c r="AD1750" i="2"/>
  <c r="AE1750" i="2" s="1"/>
  <c r="AD1749" i="2"/>
  <c r="AE1749" i="2" s="1"/>
  <c r="AD1748" i="2"/>
  <c r="AE1748" i="2" s="1"/>
  <c r="AD1747" i="2"/>
  <c r="AE1747" i="2" s="1"/>
  <c r="AD1746" i="2"/>
  <c r="AE1746" i="2" s="1"/>
  <c r="AD1745" i="2"/>
  <c r="AE1745" i="2" s="1"/>
  <c r="AD1744" i="2"/>
  <c r="AE1744" i="2" s="1"/>
  <c r="AD1743" i="2"/>
  <c r="AE1743" i="2" s="1"/>
  <c r="AD1742" i="2"/>
  <c r="AE1742" i="2" s="1"/>
  <c r="AD1741" i="2"/>
  <c r="AE1741" i="2" s="1"/>
  <c r="AD1740" i="2"/>
  <c r="AE1740" i="2" s="1"/>
  <c r="AD1739" i="2"/>
  <c r="AE1739" i="2" s="1"/>
  <c r="AD1738" i="2"/>
  <c r="AE1738" i="2" s="1"/>
  <c r="AD1737" i="2"/>
  <c r="AE1737" i="2" s="1"/>
  <c r="AD1736" i="2"/>
  <c r="AE1736" i="2" s="1"/>
  <c r="AD1735" i="2"/>
  <c r="AE1735" i="2" s="1"/>
  <c r="AD1734" i="2"/>
  <c r="AE1734" i="2" s="1"/>
  <c r="AD1733" i="2"/>
  <c r="AE1733" i="2" s="1"/>
  <c r="AD1732" i="2"/>
  <c r="AE1732" i="2" s="1"/>
  <c r="AD1731" i="2"/>
  <c r="AE1731" i="2" s="1"/>
  <c r="AD1730" i="2"/>
  <c r="AE1730" i="2" s="1"/>
  <c r="AD1729" i="2"/>
  <c r="AE1729" i="2" s="1"/>
  <c r="AD1728" i="2"/>
  <c r="AE1728" i="2" s="1"/>
  <c r="AD1727" i="2"/>
  <c r="AE1727" i="2" s="1"/>
  <c r="AD1726" i="2"/>
  <c r="AE1726" i="2" s="1"/>
  <c r="AD1725" i="2"/>
  <c r="AE1725" i="2" s="1"/>
  <c r="AD1724" i="2"/>
  <c r="AE1724" i="2" s="1"/>
  <c r="AD1723" i="2"/>
  <c r="AE1723" i="2" s="1"/>
  <c r="AD1722" i="2"/>
  <c r="AE1722" i="2" s="1"/>
  <c r="AD1721" i="2"/>
  <c r="AE1721" i="2" s="1"/>
  <c r="AD1720" i="2"/>
  <c r="AE1720" i="2" s="1"/>
  <c r="AD1719" i="2"/>
  <c r="AE1719" i="2" s="1"/>
  <c r="AD1718" i="2"/>
  <c r="AE1718" i="2" s="1"/>
  <c r="AD1717" i="2"/>
  <c r="AE1717" i="2" s="1"/>
  <c r="AD1716" i="2"/>
  <c r="AE1716" i="2" s="1"/>
  <c r="AD1715" i="2"/>
  <c r="AE1715" i="2" s="1"/>
  <c r="AD1714" i="2"/>
  <c r="AE1714" i="2" s="1"/>
  <c r="AD1713" i="2"/>
  <c r="AE1713" i="2" s="1"/>
  <c r="AD1712" i="2"/>
  <c r="AE1712" i="2" s="1"/>
  <c r="AD1711" i="2"/>
  <c r="AE1711" i="2" s="1"/>
  <c r="AD1710" i="2"/>
  <c r="AE1710" i="2" s="1"/>
  <c r="AD1709" i="2"/>
  <c r="AE1709" i="2" s="1"/>
  <c r="AD1708" i="2"/>
  <c r="AE1708" i="2" s="1"/>
  <c r="AD1707" i="2"/>
  <c r="AE1707" i="2" s="1"/>
  <c r="AD1706" i="2"/>
  <c r="AE1706" i="2" s="1"/>
  <c r="AD1705" i="2"/>
  <c r="AE1705" i="2" s="1"/>
  <c r="AD1704" i="2"/>
  <c r="AE1704" i="2" s="1"/>
  <c r="AD1703" i="2"/>
  <c r="AE1703" i="2" s="1"/>
  <c r="AD1702" i="2"/>
  <c r="AE1702" i="2" s="1"/>
  <c r="AD1701" i="2"/>
  <c r="AE1701" i="2" s="1"/>
  <c r="AD1700" i="2"/>
  <c r="AE1700" i="2" s="1"/>
  <c r="AD1699" i="2"/>
  <c r="AE1699" i="2" s="1"/>
  <c r="AD1698" i="2"/>
  <c r="AE1698" i="2" s="1"/>
  <c r="AD1697" i="2"/>
  <c r="AE1697" i="2" s="1"/>
  <c r="AD1696" i="2"/>
  <c r="AE1696" i="2" s="1"/>
  <c r="AD1695" i="2"/>
  <c r="AE1695" i="2" s="1"/>
  <c r="AD1694" i="2"/>
  <c r="AE1694" i="2" s="1"/>
  <c r="AD1693" i="2"/>
  <c r="AE1693" i="2" s="1"/>
  <c r="AD1692" i="2"/>
  <c r="AE1692" i="2" s="1"/>
  <c r="AD1691" i="2"/>
  <c r="AE1691" i="2" s="1"/>
  <c r="AD1690" i="2"/>
  <c r="AE1690" i="2" s="1"/>
  <c r="AD1689" i="2"/>
  <c r="AE1689" i="2" s="1"/>
  <c r="AD1688" i="2"/>
  <c r="AE1688" i="2" s="1"/>
  <c r="AD1687" i="2"/>
  <c r="AE1687" i="2" s="1"/>
  <c r="AD1686" i="2"/>
  <c r="AE1686" i="2" s="1"/>
  <c r="AD1685" i="2"/>
  <c r="AE1685" i="2" s="1"/>
  <c r="AD1684" i="2"/>
  <c r="AE1684" i="2" s="1"/>
  <c r="AD1683" i="2"/>
  <c r="AE1683" i="2" s="1"/>
  <c r="AD1682" i="2"/>
  <c r="AE1682" i="2" s="1"/>
  <c r="AD1681" i="2"/>
  <c r="AE1681" i="2" s="1"/>
  <c r="AD1680" i="2"/>
  <c r="AE1680" i="2" s="1"/>
  <c r="AD1679" i="2"/>
  <c r="AE1679" i="2" s="1"/>
  <c r="AD1678" i="2"/>
  <c r="AE1678" i="2" s="1"/>
  <c r="AD1677" i="2"/>
  <c r="AE1677" i="2" s="1"/>
  <c r="AD1676" i="2"/>
  <c r="AE1676" i="2" s="1"/>
  <c r="AD1675" i="2"/>
  <c r="AE1675" i="2" s="1"/>
  <c r="AD1674" i="2"/>
  <c r="AE1674" i="2" s="1"/>
  <c r="AD1673" i="2"/>
  <c r="AE1673" i="2" s="1"/>
  <c r="AD1672" i="2"/>
  <c r="AE1672" i="2" s="1"/>
  <c r="AD1671" i="2"/>
  <c r="AE1671" i="2" s="1"/>
  <c r="AD1670" i="2"/>
  <c r="AE1670" i="2" s="1"/>
  <c r="AD1669" i="2"/>
  <c r="AE1669" i="2" s="1"/>
  <c r="AD1668" i="2"/>
  <c r="AE1668" i="2" s="1"/>
  <c r="AD1667" i="2"/>
  <c r="AE1667" i="2" s="1"/>
  <c r="AD1666" i="2"/>
  <c r="AE1666" i="2" s="1"/>
  <c r="AD1665" i="2"/>
  <c r="AE1665" i="2" s="1"/>
  <c r="AD1664" i="2"/>
  <c r="AE1664" i="2" s="1"/>
  <c r="AD1663" i="2"/>
  <c r="AE1663" i="2" s="1"/>
  <c r="AD1662" i="2"/>
  <c r="AE1662" i="2" s="1"/>
  <c r="AD1661" i="2"/>
  <c r="AE1661" i="2" s="1"/>
  <c r="AD1660" i="2"/>
  <c r="AE1660" i="2" s="1"/>
  <c r="AD1659" i="2"/>
  <c r="AE1659" i="2" s="1"/>
  <c r="AD1658" i="2"/>
  <c r="AE1658" i="2" s="1"/>
  <c r="AD1657" i="2"/>
  <c r="AE1657" i="2" s="1"/>
  <c r="AD1656" i="2"/>
  <c r="AE1656" i="2" s="1"/>
  <c r="AD1655" i="2"/>
  <c r="AE1655" i="2" s="1"/>
  <c r="AD1654" i="2"/>
  <c r="AE1654" i="2" s="1"/>
  <c r="AD1653" i="2"/>
  <c r="AE1653" i="2" s="1"/>
  <c r="AD1652" i="2"/>
  <c r="AE1652" i="2" s="1"/>
  <c r="AD1651" i="2"/>
  <c r="AE1651" i="2" s="1"/>
  <c r="AD1650" i="2"/>
  <c r="AE1650" i="2" s="1"/>
  <c r="AD1649" i="2"/>
  <c r="AE1649" i="2" s="1"/>
  <c r="AD1648" i="2"/>
  <c r="AE1648" i="2" s="1"/>
  <c r="AD1647" i="2"/>
  <c r="AE1647" i="2" s="1"/>
  <c r="AD1646" i="2"/>
  <c r="AE1646" i="2" s="1"/>
  <c r="AD1645" i="2"/>
  <c r="AE1645" i="2" s="1"/>
  <c r="AD1644" i="2"/>
  <c r="AE1644" i="2" s="1"/>
  <c r="AD1643" i="2"/>
  <c r="AE1643" i="2" s="1"/>
  <c r="AD1642" i="2"/>
  <c r="AE1642" i="2" s="1"/>
  <c r="AD1641" i="2"/>
  <c r="AE1641" i="2" s="1"/>
  <c r="AD1640" i="2"/>
  <c r="AE1640" i="2" s="1"/>
  <c r="AD1639" i="2"/>
  <c r="AE1639" i="2" s="1"/>
  <c r="AD1638" i="2"/>
  <c r="AE1638" i="2" s="1"/>
  <c r="AD1637" i="2"/>
  <c r="AE1637" i="2" s="1"/>
  <c r="AD1636" i="2"/>
  <c r="AE1636" i="2" s="1"/>
  <c r="AD1635" i="2"/>
  <c r="AE1635" i="2" s="1"/>
  <c r="AD1634" i="2"/>
  <c r="AE1634" i="2" s="1"/>
  <c r="AD1633" i="2"/>
  <c r="AE1633" i="2" s="1"/>
  <c r="AD1632" i="2"/>
  <c r="AE1632" i="2" s="1"/>
  <c r="AD1631" i="2"/>
  <c r="AE1631" i="2" s="1"/>
  <c r="AD1630" i="2"/>
  <c r="AE1630" i="2" s="1"/>
  <c r="AD1629" i="2"/>
  <c r="AE1629" i="2" s="1"/>
  <c r="AD1628" i="2"/>
  <c r="AE1628" i="2" s="1"/>
  <c r="AD1627" i="2"/>
  <c r="AE1627" i="2" s="1"/>
  <c r="AD1626" i="2"/>
  <c r="AE1626" i="2" s="1"/>
  <c r="AD1625" i="2"/>
  <c r="AE1625" i="2" s="1"/>
  <c r="AD1624" i="2"/>
  <c r="AE1624" i="2" s="1"/>
  <c r="AD1623" i="2"/>
  <c r="AE1623" i="2" s="1"/>
  <c r="AD1622" i="2"/>
  <c r="AE1622" i="2" s="1"/>
  <c r="AD1621" i="2"/>
  <c r="AE1621" i="2" s="1"/>
  <c r="AD1620" i="2"/>
  <c r="AE1620" i="2" s="1"/>
  <c r="AD1619" i="2"/>
  <c r="AE1619" i="2" s="1"/>
  <c r="AD1618" i="2"/>
  <c r="AE1618" i="2" s="1"/>
  <c r="AD1617" i="2"/>
  <c r="AE1617" i="2" s="1"/>
  <c r="AD1616" i="2"/>
  <c r="AE1616" i="2" s="1"/>
  <c r="AD1615" i="2"/>
  <c r="AE1615" i="2" s="1"/>
  <c r="AD1614" i="2"/>
  <c r="AE1614" i="2" s="1"/>
  <c r="AD1613" i="2"/>
  <c r="AE1613" i="2" s="1"/>
  <c r="AD1612" i="2"/>
  <c r="AE1612" i="2" s="1"/>
  <c r="AD1611" i="2"/>
  <c r="AE1611" i="2" s="1"/>
  <c r="AD1610" i="2"/>
  <c r="AE1610" i="2" s="1"/>
  <c r="AD1609" i="2"/>
  <c r="AE1609" i="2" s="1"/>
  <c r="AD1608" i="2"/>
  <c r="AE1608" i="2" s="1"/>
  <c r="AD1607" i="2"/>
  <c r="AE1607" i="2" s="1"/>
  <c r="AD1606" i="2"/>
  <c r="AE1606" i="2" s="1"/>
  <c r="AD1605" i="2"/>
  <c r="AE1605" i="2" s="1"/>
  <c r="AD1604" i="2"/>
  <c r="AE1604" i="2" s="1"/>
  <c r="AD1603" i="2"/>
  <c r="AE1603" i="2" s="1"/>
  <c r="AD1602" i="2"/>
  <c r="AE1602" i="2" s="1"/>
  <c r="AD1601" i="2"/>
  <c r="AE1601" i="2" s="1"/>
  <c r="AD1600" i="2"/>
  <c r="AE1600" i="2" s="1"/>
  <c r="AD1599" i="2"/>
  <c r="AE1599" i="2" s="1"/>
  <c r="AD1598" i="2"/>
  <c r="AE1598" i="2" s="1"/>
  <c r="AD1597" i="2"/>
  <c r="AE1597" i="2" s="1"/>
  <c r="AD1596" i="2"/>
  <c r="AE1596" i="2" s="1"/>
  <c r="AD1595" i="2"/>
  <c r="AE1595" i="2" s="1"/>
  <c r="AD1594" i="2"/>
  <c r="AE1594" i="2" s="1"/>
  <c r="AD1593" i="2"/>
  <c r="AE1593" i="2" s="1"/>
  <c r="AD1592" i="2"/>
  <c r="AE1592" i="2" s="1"/>
  <c r="AD1591" i="2"/>
  <c r="AE1591" i="2" s="1"/>
  <c r="AD1590" i="2"/>
  <c r="AE1590" i="2" s="1"/>
  <c r="AD1589" i="2"/>
  <c r="AE1589" i="2" s="1"/>
  <c r="AD1588" i="2"/>
  <c r="AE1588" i="2" s="1"/>
  <c r="AD1587" i="2"/>
  <c r="AE1587" i="2" s="1"/>
  <c r="AD1586" i="2"/>
  <c r="AE1586" i="2" s="1"/>
  <c r="AD1585" i="2"/>
  <c r="AE1585" i="2" s="1"/>
  <c r="AD1584" i="2"/>
  <c r="AE1584" i="2" s="1"/>
  <c r="AD1583" i="2"/>
  <c r="AE1583" i="2" s="1"/>
  <c r="AD1582" i="2"/>
  <c r="AE1582" i="2" s="1"/>
  <c r="AD1581" i="2"/>
  <c r="AE1581" i="2" s="1"/>
  <c r="AD1580" i="2"/>
  <c r="AE1580" i="2" s="1"/>
  <c r="AD1579" i="2"/>
  <c r="AE1579" i="2" s="1"/>
  <c r="AD1578" i="2"/>
  <c r="AE1578" i="2" s="1"/>
  <c r="AD1577" i="2"/>
  <c r="AE1577" i="2" s="1"/>
  <c r="AD1576" i="2"/>
  <c r="AE1576" i="2" s="1"/>
  <c r="AD1575" i="2"/>
  <c r="AE1575" i="2" s="1"/>
  <c r="AD1574" i="2"/>
  <c r="AE1574" i="2" s="1"/>
  <c r="AD1573" i="2"/>
  <c r="AE1573" i="2" s="1"/>
  <c r="AD1572" i="2"/>
  <c r="AE1572" i="2" s="1"/>
  <c r="AD1571" i="2"/>
  <c r="AE1571" i="2" s="1"/>
  <c r="AD1570" i="2"/>
  <c r="AE1570" i="2" s="1"/>
  <c r="AD1569" i="2"/>
  <c r="AE1569" i="2" s="1"/>
  <c r="AD1568" i="2"/>
  <c r="AE1568" i="2" s="1"/>
  <c r="AD1567" i="2"/>
  <c r="AE1567" i="2" s="1"/>
  <c r="AD1566" i="2"/>
  <c r="AE1566" i="2" s="1"/>
  <c r="AD1565" i="2"/>
  <c r="AE1565" i="2" s="1"/>
  <c r="AD1564" i="2"/>
  <c r="AE1564" i="2" s="1"/>
  <c r="AD1563" i="2"/>
  <c r="AE1563" i="2" s="1"/>
  <c r="AD1562" i="2"/>
  <c r="AE1562" i="2" s="1"/>
  <c r="AD1561" i="2"/>
  <c r="AE1561" i="2" s="1"/>
  <c r="AD1560" i="2"/>
  <c r="AE1560" i="2" s="1"/>
  <c r="AD1559" i="2"/>
  <c r="AE1559" i="2" s="1"/>
  <c r="AD1558" i="2"/>
  <c r="AE1558" i="2" s="1"/>
  <c r="AD1557" i="2"/>
  <c r="AE1557" i="2" s="1"/>
  <c r="AD1556" i="2"/>
  <c r="AE1556" i="2" s="1"/>
  <c r="AD1555" i="2"/>
  <c r="AE1555" i="2" s="1"/>
  <c r="AD1554" i="2"/>
  <c r="AE1554" i="2" s="1"/>
  <c r="AD1553" i="2"/>
  <c r="AE1553" i="2" s="1"/>
  <c r="AD1552" i="2"/>
  <c r="AE1552" i="2" s="1"/>
  <c r="AD1551" i="2"/>
  <c r="AE1551" i="2" s="1"/>
  <c r="AD1550" i="2"/>
  <c r="AE1550" i="2" s="1"/>
  <c r="AD1549" i="2"/>
  <c r="AE1549" i="2" s="1"/>
  <c r="AD1548" i="2"/>
  <c r="AE1548" i="2" s="1"/>
  <c r="AD1547" i="2"/>
  <c r="AE1547" i="2" s="1"/>
  <c r="AD1546" i="2"/>
  <c r="AE1546" i="2" s="1"/>
  <c r="AD1545" i="2"/>
  <c r="AE1545" i="2" s="1"/>
  <c r="AD1544" i="2"/>
  <c r="AE1544" i="2" s="1"/>
  <c r="AD1543" i="2"/>
  <c r="AE1543" i="2" s="1"/>
  <c r="AD1542" i="2"/>
  <c r="AE1542" i="2" s="1"/>
  <c r="AD1541" i="2"/>
  <c r="AE1541" i="2" s="1"/>
  <c r="AD1540" i="2"/>
  <c r="AE1540" i="2" s="1"/>
  <c r="AD1539" i="2"/>
  <c r="AE1539" i="2" s="1"/>
  <c r="AD1538" i="2"/>
  <c r="AE1538" i="2" s="1"/>
  <c r="AD1537" i="2"/>
  <c r="AE1537" i="2" s="1"/>
  <c r="AD1536" i="2"/>
  <c r="AE1536" i="2" s="1"/>
  <c r="AD1535" i="2"/>
  <c r="AE1535" i="2" s="1"/>
  <c r="AD1534" i="2"/>
  <c r="AE1534" i="2" s="1"/>
  <c r="AD1533" i="2"/>
  <c r="AE1533" i="2" s="1"/>
  <c r="AD1532" i="2"/>
  <c r="AE1532" i="2" s="1"/>
  <c r="AD1531" i="2"/>
  <c r="AE1531" i="2" s="1"/>
  <c r="AD1530" i="2"/>
  <c r="AE1530" i="2" s="1"/>
  <c r="AD1529" i="2"/>
  <c r="AE1529" i="2" s="1"/>
  <c r="AD1528" i="2"/>
  <c r="AE1528" i="2" s="1"/>
  <c r="AD1527" i="2"/>
  <c r="AE1527" i="2" s="1"/>
  <c r="AD1526" i="2"/>
  <c r="AE1526" i="2" s="1"/>
  <c r="AD1525" i="2"/>
  <c r="AE1525" i="2" s="1"/>
  <c r="AD1524" i="2"/>
  <c r="AE1524" i="2" s="1"/>
  <c r="AD1523" i="2"/>
  <c r="AE1523" i="2" s="1"/>
  <c r="AD1522" i="2"/>
  <c r="AE1522" i="2" s="1"/>
  <c r="AD1521" i="2"/>
  <c r="AE1521" i="2" s="1"/>
  <c r="AD1520" i="2"/>
  <c r="AE1520" i="2" s="1"/>
  <c r="AD1519" i="2"/>
  <c r="AE1519" i="2" s="1"/>
  <c r="AD1518" i="2"/>
  <c r="AE1518" i="2" s="1"/>
  <c r="AD1517" i="2"/>
  <c r="AE1517" i="2" s="1"/>
  <c r="AD1516" i="2"/>
  <c r="AE1516" i="2" s="1"/>
  <c r="AD1515" i="2"/>
  <c r="AE1515" i="2" s="1"/>
  <c r="AD1514" i="2"/>
  <c r="AE1514" i="2" s="1"/>
  <c r="AD1513" i="2"/>
  <c r="AE1513" i="2" s="1"/>
  <c r="AD1512" i="2"/>
  <c r="AE1512" i="2" s="1"/>
  <c r="AD1511" i="2"/>
  <c r="AE1511" i="2" s="1"/>
  <c r="AD1510" i="2"/>
  <c r="AE1510" i="2" s="1"/>
  <c r="AD1509" i="2"/>
  <c r="AE1509" i="2" s="1"/>
  <c r="AD1508" i="2"/>
  <c r="AE1508" i="2" s="1"/>
  <c r="AD1507" i="2"/>
  <c r="AE1507" i="2" s="1"/>
  <c r="AD1506" i="2"/>
  <c r="AE1506" i="2" s="1"/>
  <c r="AD1505" i="2"/>
  <c r="AE1505" i="2" s="1"/>
  <c r="AD1504" i="2"/>
  <c r="AE1504" i="2" s="1"/>
  <c r="AD1503" i="2"/>
  <c r="AE1503" i="2" s="1"/>
  <c r="AD1502" i="2"/>
  <c r="AE1502" i="2" s="1"/>
  <c r="AD1501" i="2"/>
  <c r="AE1501" i="2" s="1"/>
  <c r="AD1500" i="2"/>
  <c r="AE1500" i="2" s="1"/>
  <c r="AD1499" i="2"/>
  <c r="AE1499" i="2" s="1"/>
  <c r="AD1498" i="2"/>
  <c r="AE1498" i="2" s="1"/>
  <c r="AD1497" i="2"/>
  <c r="AE1497" i="2" s="1"/>
  <c r="AD1496" i="2"/>
  <c r="AE1496" i="2" s="1"/>
  <c r="AD1495" i="2"/>
  <c r="AE1495" i="2" s="1"/>
  <c r="AD1494" i="2"/>
  <c r="AE1494" i="2" s="1"/>
  <c r="AD1493" i="2"/>
  <c r="AE1493" i="2" s="1"/>
  <c r="AD1492" i="2"/>
  <c r="AE1492" i="2" s="1"/>
  <c r="AD1491" i="2"/>
  <c r="AE1491" i="2" s="1"/>
  <c r="AD1490" i="2"/>
  <c r="AE1490" i="2" s="1"/>
  <c r="AD1489" i="2"/>
  <c r="AE1489" i="2" s="1"/>
  <c r="AD1488" i="2"/>
  <c r="AE1488" i="2" s="1"/>
  <c r="AD1487" i="2"/>
  <c r="AE1487" i="2" s="1"/>
  <c r="AD1486" i="2"/>
  <c r="AE1486" i="2" s="1"/>
  <c r="AD1485" i="2"/>
  <c r="AE1485" i="2" s="1"/>
  <c r="AD1484" i="2"/>
  <c r="AE1484" i="2" s="1"/>
  <c r="AD1483" i="2"/>
  <c r="AE1483" i="2" s="1"/>
  <c r="AD1482" i="2"/>
  <c r="AE1482" i="2" s="1"/>
  <c r="AD1481" i="2"/>
  <c r="AE1481" i="2" s="1"/>
  <c r="AD1480" i="2"/>
  <c r="AE1480" i="2" s="1"/>
  <c r="AD1479" i="2"/>
  <c r="AE1479" i="2" s="1"/>
  <c r="AD1478" i="2"/>
  <c r="AE1478" i="2" s="1"/>
  <c r="AD1477" i="2"/>
  <c r="AE1477" i="2" s="1"/>
  <c r="AD1476" i="2"/>
  <c r="AE1476" i="2" s="1"/>
  <c r="AD1475" i="2"/>
  <c r="AE1475" i="2" s="1"/>
  <c r="AD1474" i="2"/>
  <c r="AE1474" i="2" s="1"/>
  <c r="AD1473" i="2"/>
  <c r="AE1473" i="2" s="1"/>
  <c r="AD1472" i="2"/>
  <c r="AE1472" i="2" s="1"/>
  <c r="AD1471" i="2"/>
  <c r="AE1471" i="2" s="1"/>
  <c r="AD1470" i="2"/>
  <c r="AE1470" i="2" s="1"/>
  <c r="AD1469" i="2"/>
  <c r="AE1469" i="2" s="1"/>
  <c r="AD1468" i="2"/>
  <c r="AE1468" i="2" s="1"/>
  <c r="AD1467" i="2"/>
  <c r="AE1467" i="2" s="1"/>
  <c r="AD1466" i="2"/>
  <c r="AE1466" i="2" s="1"/>
  <c r="AD1465" i="2"/>
  <c r="AE1465" i="2" s="1"/>
  <c r="AD1464" i="2"/>
  <c r="AE1464" i="2" s="1"/>
  <c r="AD1463" i="2"/>
  <c r="AE1463" i="2" s="1"/>
  <c r="AD1462" i="2"/>
  <c r="AE1462" i="2" s="1"/>
  <c r="AD1461" i="2"/>
  <c r="AE1461" i="2" s="1"/>
  <c r="AD1460" i="2"/>
  <c r="AE1460" i="2" s="1"/>
  <c r="AD1459" i="2"/>
  <c r="AE1459" i="2" s="1"/>
  <c r="AD1458" i="2"/>
  <c r="AE1458" i="2" s="1"/>
  <c r="AD1457" i="2"/>
  <c r="AE1457" i="2" s="1"/>
  <c r="AD1456" i="2"/>
  <c r="AE1456" i="2" s="1"/>
  <c r="AD1455" i="2"/>
  <c r="AE1455" i="2" s="1"/>
  <c r="AD1454" i="2"/>
  <c r="AE1454" i="2" s="1"/>
  <c r="AD1453" i="2"/>
  <c r="AE1453" i="2" s="1"/>
  <c r="AD1452" i="2"/>
  <c r="AE1452" i="2" s="1"/>
  <c r="AD1451" i="2"/>
  <c r="AE1451" i="2" s="1"/>
  <c r="AD1450" i="2"/>
  <c r="AE1450" i="2" s="1"/>
  <c r="AD1449" i="2"/>
  <c r="AE1449" i="2" s="1"/>
  <c r="AD1448" i="2"/>
  <c r="AE1448" i="2" s="1"/>
  <c r="AD1447" i="2"/>
  <c r="AE1447" i="2" s="1"/>
  <c r="AD1446" i="2"/>
  <c r="AE1446" i="2" s="1"/>
  <c r="AD1445" i="2"/>
  <c r="AE1445" i="2" s="1"/>
  <c r="AD1444" i="2"/>
  <c r="AE1444" i="2" s="1"/>
  <c r="AD1443" i="2"/>
  <c r="AE1443" i="2" s="1"/>
  <c r="AD1442" i="2"/>
  <c r="AE1442" i="2" s="1"/>
  <c r="AD1441" i="2"/>
  <c r="AE1441" i="2" s="1"/>
  <c r="AD1440" i="2"/>
  <c r="AE1440" i="2" s="1"/>
  <c r="AD1439" i="2"/>
  <c r="AE1439" i="2" s="1"/>
  <c r="AD1438" i="2"/>
  <c r="AE1438" i="2" s="1"/>
  <c r="AD1437" i="2"/>
  <c r="AE1437" i="2" s="1"/>
  <c r="AD1436" i="2"/>
  <c r="AE1436" i="2" s="1"/>
  <c r="AD1435" i="2"/>
  <c r="AE1435" i="2" s="1"/>
  <c r="AD1434" i="2"/>
  <c r="AE1434" i="2" s="1"/>
  <c r="AD1433" i="2"/>
  <c r="AE1433" i="2" s="1"/>
  <c r="AD1432" i="2"/>
  <c r="AE1432" i="2" s="1"/>
  <c r="AD1431" i="2"/>
  <c r="AE1431" i="2" s="1"/>
  <c r="AD1430" i="2"/>
  <c r="AE1430" i="2" s="1"/>
  <c r="AD1429" i="2"/>
  <c r="AE1429" i="2" s="1"/>
  <c r="AD1428" i="2"/>
  <c r="AE1428" i="2" s="1"/>
  <c r="AD1427" i="2"/>
  <c r="AE1427" i="2" s="1"/>
  <c r="AD1426" i="2"/>
  <c r="AE1426" i="2" s="1"/>
  <c r="AD1425" i="2"/>
  <c r="AE1425" i="2" s="1"/>
  <c r="AD1424" i="2"/>
  <c r="AE1424" i="2" s="1"/>
  <c r="AD1423" i="2"/>
  <c r="AE1423" i="2" s="1"/>
  <c r="AD1422" i="2"/>
  <c r="AE1422" i="2" s="1"/>
  <c r="AD1421" i="2"/>
  <c r="AE1421" i="2" s="1"/>
  <c r="AD1420" i="2"/>
  <c r="AE1420" i="2" s="1"/>
  <c r="AD1419" i="2"/>
  <c r="AE1419" i="2" s="1"/>
  <c r="AD1418" i="2"/>
  <c r="AE1418" i="2" s="1"/>
  <c r="AD1417" i="2"/>
  <c r="AE1417" i="2" s="1"/>
  <c r="AD1416" i="2"/>
  <c r="AE1416" i="2" s="1"/>
  <c r="AD1415" i="2"/>
  <c r="AE1415" i="2" s="1"/>
  <c r="AD1414" i="2"/>
  <c r="AE1414" i="2" s="1"/>
  <c r="AD1413" i="2"/>
  <c r="AE1413" i="2" s="1"/>
  <c r="AD1412" i="2"/>
  <c r="AE1412" i="2" s="1"/>
  <c r="AD1411" i="2"/>
  <c r="AE1411" i="2" s="1"/>
  <c r="AD1410" i="2"/>
  <c r="AE1410" i="2" s="1"/>
  <c r="AD1409" i="2"/>
  <c r="AE1409" i="2" s="1"/>
  <c r="AD1408" i="2"/>
  <c r="AE1408" i="2" s="1"/>
  <c r="AD1407" i="2"/>
  <c r="AE1407" i="2" s="1"/>
  <c r="AD1406" i="2"/>
  <c r="AE1406" i="2" s="1"/>
  <c r="AD1405" i="2"/>
  <c r="AE1405" i="2" s="1"/>
  <c r="AD1404" i="2"/>
  <c r="AE1404" i="2" s="1"/>
  <c r="AD1403" i="2"/>
  <c r="AE1403" i="2" s="1"/>
  <c r="AD1402" i="2"/>
  <c r="AE1402" i="2" s="1"/>
  <c r="AD1401" i="2"/>
  <c r="AE1401" i="2" s="1"/>
  <c r="AD1400" i="2"/>
  <c r="AE1400" i="2" s="1"/>
  <c r="AD1399" i="2"/>
  <c r="AE1399" i="2" s="1"/>
  <c r="AD1398" i="2"/>
  <c r="AE1398" i="2" s="1"/>
  <c r="AD1397" i="2"/>
  <c r="AE1397" i="2" s="1"/>
  <c r="AD1396" i="2"/>
  <c r="AE1396" i="2" s="1"/>
  <c r="AD1395" i="2"/>
  <c r="AE1395" i="2" s="1"/>
  <c r="AD1394" i="2"/>
  <c r="AE1394" i="2" s="1"/>
  <c r="AD1393" i="2"/>
  <c r="AE1393" i="2" s="1"/>
  <c r="AD1392" i="2"/>
  <c r="AE1392" i="2" s="1"/>
  <c r="AD1391" i="2"/>
  <c r="AE1391" i="2" s="1"/>
  <c r="AD1390" i="2"/>
  <c r="AE1390" i="2" s="1"/>
  <c r="AD1389" i="2"/>
  <c r="AE1389" i="2" s="1"/>
  <c r="AD1388" i="2"/>
  <c r="AE1388" i="2" s="1"/>
  <c r="AD1387" i="2"/>
  <c r="AE1387" i="2" s="1"/>
  <c r="AD1386" i="2"/>
  <c r="AE1386" i="2" s="1"/>
  <c r="AD1385" i="2"/>
  <c r="AE1385" i="2" s="1"/>
  <c r="AD1384" i="2"/>
  <c r="AE1384" i="2" s="1"/>
  <c r="AD1383" i="2"/>
  <c r="AE1383" i="2" s="1"/>
  <c r="AD1382" i="2"/>
  <c r="AE1382" i="2" s="1"/>
  <c r="AD1381" i="2"/>
  <c r="AE1381" i="2" s="1"/>
  <c r="AD1380" i="2"/>
  <c r="AE1380" i="2" s="1"/>
  <c r="AD1379" i="2"/>
  <c r="AE1379" i="2" s="1"/>
  <c r="AD1378" i="2"/>
  <c r="AE1378" i="2" s="1"/>
  <c r="AD1377" i="2"/>
  <c r="AE1377" i="2" s="1"/>
  <c r="AD1376" i="2"/>
  <c r="AE1376" i="2" s="1"/>
  <c r="AD1375" i="2"/>
  <c r="AE1375" i="2" s="1"/>
  <c r="AD1374" i="2"/>
  <c r="AE1374" i="2" s="1"/>
  <c r="AD1373" i="2"/>
  <c r="AE1373" i="2" s="1"/>
  <c r="AD1372" i="2"/>
  <c r="AE1372" i="2" s="1"/>
  <c r="AD1371" i="2"/>
  <c r="AE1371" i="2" s="1"/>
  <c r="AD1370" i="2"/>
  <c r="AE1370" i="2" s="1"/>
  <c r="AD1369" i="2"/>
  <c r="AE1369" i="2" s="1"/>
  <c r="AD1368" i="2"/>
  <c r="AE1368" i="2" s="1"/>
  <c r="AD1367" i="2"/>
  <c r="AE1367" i="2" s="1"/>
  <c r="AD1366" i="2"/>
  <c r="AE1366" i="2" s="1"/>
  <c r="AD1365" i="2"/>
  <c r="AE1365" i="2" s="1"/>
  <c r="AD1364" i="2"/>
  <c r="AE1364" i="2" s="1"/>
  <c r="AD1363" i="2"/>
  <c r="AE1363" i="2" s="1"/>
  <c r="AD1362" i="2"/>
  <c r="AE1362" i="2" s="1"/>
  <c r="AD1361" i="2"/>
  <c r="AE1361" i="2" s="1"/>
  <c r="AD1360" i="2"/>
  <c r="AE1360" i="2" s="1"/>
  <c r="AD1359" i="2"/>
  <c r="AE1359" i="2" s="1"/>
  <c r="AD1358" i="2"/>
  <c r="AE1358" i="2" s="1"/>
  <c r="AD1357" i="2"/>
  <c r="AE1357" i="2" s="1"/>
  <c r="AD1356" i="2"/>
  <c r="AE1356" i="2" s="1"/>
  <c r="AD1355" i="2"/>
  <c r="AE1355" i="2" s="1"/>
  <c r="AD1354" i="2"/>
  <c r="AE1354" i="2" s="1"/>
  <c r="AD1353" i="2"/>
  <c r="AE1353" i="2" s="1"/>
  <c r="AD1352" i="2"/>
  <c r="AE1352" i="2" s="1"/>
  <c r="AD1351" i="2"/>
  <c r="AE1351" i="2" s="1"/>
  <c r="AD1350" i="2"/>
  <c r="AE1350" i="2" s="1"/>
  <c r="AD1349" i="2"/>
  <c r="AE1349" i="2" s="1"/>
  <c r="AD1348" i="2"/>
  <c r="AE1348" i="2" s="1"/>
  <c r="AD1347" i="2"/>
  <c r="AE1347" i="2" s="1"/>
  <c r="AD1346" i="2"/>
  <c r="AE1346" i="2" s="1"/>
  <c r="AD1345" i="2"/>
  <c r="AE1345" i="2" s="1"/>
  <c r="AD1344" i="2"/>
  <c r="AE1344" i="2" s="1"/>
  <c r="AD1343" i="2"/>
  <c r="AE1343" i="2" s="1"/>
  <c r="AD1342" i="2"/>
  <c r="AE1342" i="2" s="1"/>
  <c r="AD1341" i="2"/>
  <c r="AE1341" i="2" s="1"/>
  <c r="AD1340" i="2"/>
  <c r="AE1340" i="2" s="1"/>
  <c r="AD1339" i="2"/>
  <c r="AE1339" i="2" s="1"/>
  <c r="AD1338" i="2"/>
  <c r="AE1338" i="2" s="1"/>
  <c r="AD1337" i="2"/>
  <c r="AE1337" i="2" s="1"/>
  <c r="AD1336" i="2"/>
  <c r="AE1336" i="2" s="1"/>
  <c r="AD1335" i="2"/>
  <c r="AE1335" i="2" s="1"/>
  <c r="AD1334" i="2"/>
  <c r="AE1334" i="2" s="1"/>
  <c r="AD1333" i="2"/>
  <c r="AE1333" i="2" s="1"/>
  <c r="AD1332" i="2"/>
  <c r="AE1332" i="2" s="1"/>
  <c r="AD1331" i="2"/>
  <c r="AE1331" i="2" s="1"/>
  <c r="AD1330" i="2"/>
  <c r="AE1330" i="2" s="1"/>
  <c r="AD1329" i="2"/>
  <c r="AE1329" i="2" s="1"/>
  <c r="AD1328" i="2"/>
  <c r="AE1328" i="2" s="1"/>
  <c r="AD1327" i="2"/>
  <c r="AE1327" i="2" s="1"/>
  <c r="AD1326" i="2"/>
  <c r="AE1326" i="2" s="1"/>
  <c r="AD1325" i="2"/>
  <c r="AE1325" i="2" s="1"/>
  <c r="AD1324" i="2"/>
  <c r="AE1324" i="2" s="1"/>
  <c r="AD1323" i="2"/>
  <c r="AE1323" i="2" s="1"/>
  <c r="AD1322" i="2"/>
  <c r="AE1322" i="2" s="1"/>
  <c r="AD1321" i="2"/>
  <c r="AE1321" i="2" s="1"/>
  <c r="AD1320" i="2"/>
  <c r="AE1320" i="2" s="1"/>
  <c r="AD1319" i="2"/>
  <c r="AE1319" i="2" s="1"/>
  <c r="AD1318" i="2"/>
  <c r="AE1318" i="2" s="1"/>
  <c r="AD1317" i="2"/>
  <c r="AE1317" i="2" s="1"/>
  <c r="AD1316" i="2"/>
  <c r="AE1316" i="2" s="1"/>
  <c r="AD1315" i="2"/>
  <c r="AE1315" i="2" s="1"/>
  <c r="AD1314" i="2"/>
  <c r="AE1314" i="2" s="1"/>
  <c r="AD1313" i="2"/>
  <c r="AE1313" i="2" s="1"/>
  <c r="AD1312" i="2"/>
  <c r="AE1312" i="2" s="1"/>
  <c r="AD1311" i="2"/>
  <c r="AE1311" i="2" s="1"/>
  <c r="AD1310" i="2"/>
  <c r="AE1310" i="2" s="1"/>
  <c r="AD1309" i="2"/>
  <c r="AE1309" i="2" s="1"/>
  <c r="AD1308" i="2"/>
  <c r="AE1308" i="2" s="1"/>
  <c r="AD1307" i="2"/>
  <c r="AE1307" i="2" s="1"/>
  <c r="AD1306" i="2"/>
  <c r="AE1306" i="2" s="1"/>
  <c r="AD1305" i="2"/>
  <c r="AE1305" i="2" s="1"/>
  <c r="AD1304" i="2"/>
  <c r="AE1304" i="2" s="1"/>
  <c r="AD1303" i="2"/>
  <c r="AE1303" i="2" s="1"/>
  <c r="AD1302" i="2"/>
  <c r="AE1302" i="2" s="1"/>
  <c r="AD1301" i="2"/>
  <c r="AE1301" i="2" s="1"/>
  <c r="AD1300" i="2"/>
  <c r="AE1300" i="2" s="1"/>
  <c r="AD1299" i="2"/>
  <c r="AE1299" i="2" s="1"/>
  <c r="AD1298" i="2"/>
  <c r="AE1298" i="2" s="1"/>
  <c r="AD1297" i="2"/>
  <c r="AE1297" i="2" s="1"/>
  <c r="AD1296" i="2"/>
  <c r="AE1296" i="2" s="1"/>
  <c r="AD1295" i="2"/>
  <c r="AE1295" i="2" s="1"/>
  <c r="AD1294" i="2"/>
  <c r="AE1294" i="2" s="1"/>
  <c r="AD1293" i="2"/>
  <c r="AE1293" i="2" s="1"/>
  <c r="AD1292" i="2"/>
  <c r="AE1292" i="2" s="1"/>
  <c r="AD1291" i="2"/>
  <c r="AE1291" i="2" s="1"/>
  <c r="AD1290" i="2"/>
  <c r="AE1290" i="2" s="1"/>
  <c r="AD1289" i="2"/>
  <c r="AE1289" i="2" s="1"/>
  <c r="AD1288" i="2"/>
  <c r="AE1288" i="2" s="1"/>
  <c r="AD1287" i="2"/>
  <c r="AE1287" i="2" s="1"/>
  <c r="AD1286" i="2"/>
  <c r="AE1286" i="2" s="1"/>
  <c r="AD1285" i="2"/>
  <c r="AE1285" i="2" s="1"/>
  <c r="AD1284" i="2"/>
  <c r="AE1284" i="2" s="1"/>
  <c r="AD1283" i="2"/>
  <c r="AE1283" i="2" s="1"/>
  <c r="AD1282" i="2"/>
  <c r="AE1282" i="2" s="1"/>
  <c r="AD1281" i="2"/>
  <c r="AE1281" i="2" s="1"/>
  <c r="AD1280" i="2"/>
  <c r="AE1280" i="2" s="1"/>
  <c r="AD1279" i="2"/>
  <c r="AE1279" i="2" s="1"/>
  <c r="AD1278" i="2"/>
  <c r="AE1278" i="2" s="1"/>
  <c r="AD1277" i="2"/>
  <c r="AE1277" i="2" s="1"/>
  <c r="AD1276" i="2"/>
  <c r="AE1276" i="2" s="1"/>
  <c r="AD1275" i="2"/>
  <c r="AE1275" i="2" s="1"/>
  <c r="AD1274" i="2"/>
  <c r="AE1274" i="2" s="1"/>
  <c r="AD1273" i="2"/>
  <c r="AE1273" i="2" s="1"/>
  <c r="AD1272" i="2"/>
  <c r="AE1272" i="2" s="1"/>
  <c r="AD1271" i="2"/>
  <c r="AE1271" i="2" s="1"/>
  <c r="AD1270" i="2"/>
  <c r="AE1270" i="2" s="1"/>
  <c r="AD1269" i="2"/>
  <c r="AE1269" i="2" s="1"/>
  <c r="AD1268" i="2"/>
  <c r="AE1268" i="2" s="1"/>
  <c r="AD1267" i="2"/>
  <c r="AE1267" i="2" s="1"/>
  <c r="AD1266" i="2"/>
  <c r="AE1266" i="2" s="1"/>
  <c r="AD1265" i="2"/>
  <c r="AE1265" i="2" s="1"/>
  <c r="AD1264" i="2"/>
  <c r="AE1264" i="2" s="1"/>
  <c r="AD1263" i="2"/>
  <c r="AE1263" i="2" s="1"/>
  <c r="AD1262" i="2"/>
  <c r="AE1262" i="2" s="1"/>
  <c r="AD1261" i="2"/>
  <c r="AE1261" i="2" s="1"/>
  <c r="AD1260" i="2"/>
  <c r="AE1260" i="2" s="1"/>
  <c r="AD1259" i="2"/>
  <c r="AE1259" i="2" s="1"/>
  <c r="AD1258" i="2"/>
  <c r="AE1258" i="2" s="1"/>
  <c r="AD1257" i="2"/>
  <c r="AE1257" i="2" s="1"/>
  <c r="AD1256" i="2"/>
  <c r="AE1256" i="2" s="1"/>
  <c r="AD1255" i="2"/>
  <c r="AE1255" i="2" s="1"/>
  <c r="AD1254" i="2"/>
  <c r="AE1254" i="2" s="1"/>
  <c r="AD1253" i="2"/>
  <c r="AE1253" i="2" s="1"/>
  <c r="AD1252" i="2"/>
  <c r="AE1252" i="2" s="1"/>
  <c r="AD1251" i="2"/>
  <c r="AE1251" i="2" s="1"/>
  <c r="AD1250" i="2"/>
  <c r="AE1250" i="2" s="1"/>
  <c r="AD1249" i="2"/>
  <c r="AE1249" i="2" s="1"/>
  <c r="AD1248" i="2"/>
  <c r="AE1248" i="2" s="1"/>
  <c r="AD1247" i="2"/>
  <c r="AE1247" i="2" s="1"/>
  <c r="AD1246" i="2"/>
  <c r="AE1246" i="2" s="1"/>
  <c r="AD1245" i="2"/>
  <c r="AE1245" i="2" s="1"/>
  <c r="AD1244" i="2"/>
  <c r="AE1244" i="2" s="1"/>
  <c r="AD1243" i="2"/>
  <c r="AE1243" i="2" s="1"/>
  <c r="AD1242" i="2"/>
  <c r="AE1242" i="2" s="1"/>
  <c r="AD1241" i="2"/>
  <c r="AE1241" i="2" s="1"/>
  <c r="AD1240" i="2"/>
  <c r="AE1240" i="2" s="1"/>
  <c r="AD1239" i="2"/>
  <c r="AE1239" i="2" s="1"/>
  <c r="AD1238" i="2"/>
  <c r="AE1238" i="2" s="1"/>
  <c r="AD1237" i="2"/>
  <c r="AE1237" i="2" s="1"/>
  <c r="AD1236" i="2"/>
  <c r="AE1236" i="2" s="1"/>
  <c r="AD1235" i="2"/>
  <c r="AE1235" i="2" s="1"/>
  <c r="AD1234" i="2"/>
  <c r="AE1234" i="2" s="1"/>
  <c r="AD1233" i="2"/>
  <c r="AE1233" i="2" s="1"/>
  <c r="AD1232" i="2"/>
  <c r="AE1232" i="2" s="1"/>
  <c r="AD1231" i="2"/>
  <c r="AE1231" i="2" s="1"/>
  <c r="AD1230" i="2"/>
  <c r="AE1230" i="2" s="1"/>
  <c r="AD1229" i="2"/>
  <c r="AE1229" i="2" s="1"/>
  <c r="AD1228" i="2"/>
  <c r="AE1228" i="2" s="1"/>
  <c r="AD1227" i="2"/>
  <c r="AE1227" i="2" s="1"/>
  <c r="AD1226" i="2"/>
  <c r="AE1226" i="2" s="1"/>
  <c r="AD1225" i="2"/>
  <c r="AE1225" i="2" s="1"/>
  <c r="AD1224" i="2"/>
  <c r="AE1224" i="2" s="1"/>
  <c r="AD1223" i="2"/>
  <c r="AE1223" i="2" s="1"/>
  <c r="AD1222" i="2"/>
  <c r="AE1222" i="2" s="1"/>
  <c r="AD1221" i="2"/>
  <c r="AE1221" i="2" s="1"/>
  <c r="AD1220" i="2"/>
  <c r="AE1220" i="2" s="1"/>
  <c r="AD1219" i="2"/>
  <c r="AE1219" i="2" s="1"/>
  <c r="AD1218" i="2"/>
  <c r="AE1218" i="2" s="1"/>
  <c r="AD1217" i="2"/>
  <c r="AE1217" i="2" s="1"/>
  <c r="AD1216" i="2"/>
  <c r="AE1216" i="2" s="1"/>
  <c r="AD1215" i="2"/>
  <c r="AE1215" i="2" s="1"/>
  <c r="AD1214" i="2"/>
  <c r="AE1214" i="2" s="1"/>
  <c r="AD1213" i="2"/>
  <c r="AE1213" i="2" s="1"/>
  <c r="AD1212" i="2"/>
  <c r="AE1212" i="2" s="1"/>
  <c r="AD1211" i="2"/>
  <c r="AE1211" i="2" s="1"/>
  <c r="AD1210" i="2"/>
  <c r="AE1210" i="2" s="1"/>
  <c r="AD1209" i="2"/>
  <c r="AE1209" i="2" s="1"/>
  <c r="AD1208" i="2"/>
  <c r="AE1208" i="2" s="1"/>
  <c r="AD1207" i="2"/>
  <c r="AE1207" i="2" s="1"/>
  <c r="AD1206" i="2"/>
  <c r="AE1206" i="2" s="1"/>
  <c r="AD1205" i="2"/>
  <c r="AE1205" i="2" s="1"/>
  <c r="AD1204" i="2"/>
  <c r="AE1204" i="2" s="1"/>
  <c r="AD1203" i="2"/>
  <c r="AE1203" i="2" s="1"/>
  <c r="AD1202" i="2"/>
  <c r="AE1202" i="2" s="1"/>
  <c r="AD1201" i="2"/>
  <c r="AE1201" i="2" s="1"/>
  <c r="AD1200" i="2"/>
  <c r="AE1200" i="2" s="1"/>
  <c r="AD1199" i="2"/>
  <c r="AE1199" i="2" s="1"/>
  <c r="AD1198" i="2"/>
  <c r="AE1198" i="2" s="1"/>
  <c r="AD1197" i="2"/>
  <c r="AE1197" i="2" s="1"/>
  <c r="AD1196" i="2"/>
  <c r="AE1196" i="2" s="1"/>
  <c r="AD1195" i="2"/>
  <c r="AE1195" i="2" s="1"/>
  <c r="AD1194" i="2"/>
  <c r="AE1194" i="2" s="1"/>
  <c r="AD1193" i="2"/>
  <c r="AE1193" i="2" s="1"/>
  <c r="AD1192" i="2"/>
  <c r="AE1192" i="2" s="1"/>
  <c r="AD1191" i="2"/>
  <c r="AE1191" i="2" s="1"/>
  <c r="AD1190" i="2"/>
  <c r="AE1190" i="2" s="1"/>
  <c r="AD1189" i="2"/>
  <c r="AE1189" i="2" s="1"/>
  <c r="AD1188" i="2"/>
  <c r="AE1188" i="2" s="1"/>
  <c r="AD1187" i="2"/>
  <c r="AE1187" i="2" s="1"/>
  <c r="AD1186" i="2"/>
  <c r="AE1186" i="2" s="1"/>
  <c r="AD1185" i="2"/>
  <c r="AE1185" i="2" s="1"/>
  <c r="AD1184" i="2"/>
  <c r="AE1184" i="2" s="1"/>
  <c r="AD1183" i="2"/>
  <c r="AE1183" i="2" s="1"/>
  <c r="AD1182" i="2"/>
  <c r="AE1182" i="2" s="1"/>
  <c r="AD1181" i="2"/>
  <c r="AE1181" i="2" s="1"/>
  <c r="AD1180" i="2"/>
  <c r="AE1180" i="2" s="1"/>
  <c r="AD1179" i="2"/>
  <c r="AE1179" i="2" s="1"/>
  <c r="AD1178" i="2"/>
  <c r="AE1178" i="2" s="1"/>
  <c r="AD1177" i="2"/>
  <c r="AE1177" i="2" s="1"/>
  <c r="AD1176" i="2"/>
  <c r="AE1176" i="2" s="1"/>
  <c r="AD1175" i="2"/>
  <c r="AE1175" i="2" s="1"/>
  <c r="AD1174" i="2"/>
  <c r="AE1174" i="2" s="1"/>
  <c r="AD1173" i="2"/>
  <c r="AE1173" i="2" s="1"/>
  <c r="AD1172" i="2"/>
  <c r="AE1172" i="2" s="1"/>
  <c r="AD1171" i="2"/>
  <c r="AE1171" i="2" s="1"/>
  <c r="AD1170" i="2"/>
  <c r="AE1170" i="2" s="1"/>
  <c r="AD1169" i="2"/>
  <c r="AE1169" i="2" s="1"/>
  <c r="AD1168" i="2"/>
  <c r="AE1168" i="2" s="1"/>
  <c r="AD1167" i="2"/>
  <c r="AE1167" i="2" s="1"/>
  <c r="AD1166" i="2"/>
  <c r="AE1166" i="2" s="1"/>
  <c r="AD1165" i="2"/>
  <c r="AE1165" i="2" s="1"/>
  <c r="AD1164" i="2"/>
  <c r="AE1164" i="2" s="1"/>
  <c r="AD1163" i="2"/>
  <c r="AE1163" i="2" s="1"/>
  <c r="AD1162" i="2"/>
  <c r="AE1162" i="2" s="1"/>
  <c r="AD1161" i="2"/>
  <c r="AE1161" i="2" s="1"/>
  <c r="AD1160" i="2"/>
  <c r="AE1160" i="2" s="1"/>
  <c r="AD1159" i="2"/>
  <c r="AE1159" i="2" s="1"/>
  <c r="AD1158" i="2"/>
  <c r="AE1158" i="2" s="1"/>
  <c r="AD1157" i="2"/>
  <c r="AE1157" i="2" s="1"/>
  <c r="AD1156" i="2"/>
  <c r="AE1156" i="2" s="1"/>
  <c r="AD1155" i="2"/>
  <c r="AE1155" i="2" s="1"/>
  <c r="AD1154" i="2"/>
  <c r="AE1154" i="2" s="1"/>
  <c r="AD1153" i="2"/>
  <c r="AE1153" i="2" s="1"/>
  <c r="AD1152" i="2"/>
  <c r="AE1152" i="2" s="1"/>
  <c r="AD1151" i="2"/>
  <c r="AE1151" i="2" s="1"/>
  <c r="AD1150" i="2"/>
  <c r="AE1150" i="2" s="1"/>
  <c r="AD1149" i="2"/>
  <c r="AE1149" i="2" s="1"/>
  <c r="AD1148" i="2"/>
  <c r="AE1148" i="2" s="1"/>
  <c r="AD1147" i="2"/>
  <c r="AE1147" i="2" s="1"/>
  <c r="AD1146" i="2"/>
  <c r="AE1146" i="2" s="1"/>
  <c r="AD1145" i="2"/>
  <c r="AE1145" i="2" s="1"/>
  <c r="AD1144" i="2"/>
  <c r="AE1144" i="2" s="1"/>
  <c r="AD1143" i="2"/>
  <c r="AE1143" i="2" s="1"/>
  <c r="AD1142" i="2"/>
  <c r="AE1142" i="2" s="1"/>
  <c r="AD1141" i="2"/>
  <c r="AE1141" i="2" s="1"/>
  <c r="AD1140" i="2"/>
  <c r="AE1140" i="2" s="1"/>
  <c r="AD1139" i="2"/>
  <c r="AE1139" i="2" s="1"/>
  <c r="AD1138" i="2"/>
  <c r="AE1138" i="2" s="1"/>
  <c r="AD1137" i="2"/>
  <c r="AE1137" i="2" s="1"/>
  <c r="AD1136" i="2"/>
  <c r="AE1136" i="2" s="1"/>
  <c r="AD1135" i="2"/>
  <c r="AE1135" i="2" s="1"/>
  <c r="AD1134" i="2"/>
  <c r="AE1134" i="2" s="1"/>
  <c r="AD1133" i="2"/>
  <c r="AE1133" i="2" s="1"/>
  <c r="AD1132" i="2"/>
  <c r="AE1132" i="2" s="1"/>
  <c r="AD1131" i="2"/>
  <c r="AE1131" i="2" s="1"/>
  <c r="AD1130" i="2"/>
  <c r="AE1130" i="2" s="1"/>
  <c r="AD1129" i="2"/>
  <c r="AE1129" i="2" s="1"/>
  <c r="AD1128" i="2"/>
  <c r="AE1128" i="2" s="1"/>
  <c r="AD1127" i="2"/>
  <c r="AE1127" i="2" s="1"/>
  <c r="AD1126" i="2"/>
  <c r="AE1126" i="2" s="1"/>
  <c r="AD1125" i="2"/>
  <c r="AE1125" i="2" s="1"/>
  <c r="AD1124" i="2"/>
  <c r="AE1124" i="2" s="1"/>
  <c r="AD1123" i="2"/>
  <c r="AE1123" i="2" s="1"/>
  <c r="AD1122" i="2"/>
  <c r="AE1122" i="2" s="1"/>
  <c r="AD1121" i="2"/>
  <c r="AE1121" i="2" s="1"/>
  <c r="AD1120" i="2"/>
  <c r="AE1120" i="2" s="1"/>
  <c r="AD1119" i="2"/>
  <c r="AE1119" i="2" s="1"/>
  <c r="AD1118" i="2"/>
  <c r="AE1118" i="2" s="1"/>
  <c r="AD1117" i="2"/>
  <c r="AE1117" i="2" s="1"/>
  <c r="AD1116" i="2"/>
  <c r="AE1116" i="2" s="1"/>
  <c r="AD1115" i="2"/>
  <c r="AE1115" i="2" s="1"/>
  <c r="AD1114" i="2"/>
  <c r="AE1114" i="2" s="1"/>
  <c r="AD1113" i="2"/>
  <c r="AE1113" i="2" s="1"/>
  <c r="AD1112" i="2"/>
  <c r="AE1112" i="2" s="1"/>
  <c r="AD1111" i="2"/>
  <c r="AE1111" i="2" s="1"/>
  <c r="AD1110" i="2"/>
  <c r="AE1110" i="2" s="1"/>
  <c r="AD1109" i="2"/>
  <c r="AE1109" i="2" s="1"/>
  <c r="AD1108" i="2"/>
  <c r="AE1108" i="2" s="1"/>
  <c r="AD1107" i="2"/>
  <c r="AE1107" i="2" s="1"/>
  <c r="AD1106" i="2"/>
  <c r="AE1106" i="2" s="1"/>
  <c r="AD1105" i="2"/>
  <c r="AE1105" i="2" s="1"/>
  <c r="AD1104" i="2"/>
  <c r="AE1104" i="2" s="1"/>
  <c r="AD1103" i="2"/>
  <c r="AE1103" i="2" s="1"/>
  <c r="AD1102" i="2"/>
  <c r="AE1102" i="2" s="1"/>
  <c r="AD1101" i="2"/>
  <c r="AE1101" i="2" s="1"/>
  <c r="AD1100" i="2"/>
  <c r="AE1100" i="2" s="1"/>
  <c r="AD1099" i="2"/>
  <c r="AE1099" i="2" s="1"/>
  <c r="AD1098" i="2"/>
  <c r="AE1098" i="2" s="1"/>
  <c r="AD1097" i="2"/>
  <c r="AE1097" i="2" s="1"/>
  <c r="AD1096" i="2"/>
  <c r="AE1096" i="2" s="1"/>
  <c r="AD1095" i="2"/>
  <c r="AE1095" i="2" s="1"/>
  <c r="AD1094" i="2"/>
  <c r="AE1094" i="2" s="1"/>
  <c r="AD1093" i="2"/>
  <c r="AE1093" i="2" s="1"/>
  <c r="AD1092" i="2"/>
  <c r="AE1092" i="2" s="1"/>
  <c r="AD1091" i="2"/>
  <c r="AE1091" i="2" s="1"/>
  <c r="AD1090" i="2"/>
  <c r="AE1090" i="2" s="1"/>
  <c r="AD1089" i="2"/>
  <c r="AE1089" i="2" s="1"/>
  <c r="AD1088" i="2"/>
  <c r="AE1088" i="2" s="1"/>
  <c r="AD1087" i="2"/>
  <c r="AE1087" i="2" s="1"/>
  <c r="AD1086" i="2"/>
  <c r="AE1086" i="2" s="1"/>
  <c r="AD1085" i="2"/>
  <c r="AE1085" i="2" s="1"/>
  <c r="AD1084" i="2"/>
  <c r="AE1084" i="2" s="1"/>
  <c r="AD1083" i="2"/>
  <c r="AE1083" i="2" s="1"/>
  <c r="AD1082" i="2"/>
  <c r="AE1082" i="2" s="1"/>
  <c r="AD1081" i="2"/>
  <c r="AE1081" i="2" s="1"/>
  <c r="AD1080" i="2"/>
  <c r="AE1080" i="2" s="1"/>
  <c r="AD1079" i="2"/>
  <c r="AE1079" i="2" s="1"/>
  <c r="AD1078" i="2"/>
  <c r="AE1078" i="2" s="1"/>
  <c r="AD1077" i="2"/>
  <c r="AE1077" i="2" s="1"/>
  <c r="AD1076" i="2"/>
  <c r="AE1076" i="2" s="1"/>
  <c r="AD1075" i="2"/>
  <c r="AE1075" i="2" s="1"/>
  <c r="AD1074" i="2"/>
  <c r="AE1074" i="2" s="1"/>
  <c r="AD1073" i="2"/>
  <c r="AE1073" i="2" s="1"/>
  <c r="AD1072" i="2"/>
  <c r="AE1072" i="2" s="1"/>
  <c r="AD1071" i="2"/>
  <c r="AE1071" i="2" s="1"/>
  <c r="AD1070" i="2"/>
  <c r="AE1070" i="2" s="1"/>
  <c r="AD1069" i="2"/>
  <c r="AE1069" i="2" s="1"/>
  <c r="AD1068" i="2"/>
  <c r="AE1068" i="2" s="1"/>
  <c r="AD1067" i="2"/>
  <c r="AE1067" i="2" s="1"/>
  <c r="AD1066" i="2"/>
  <c r="AE1066" i="2" s="1"/>
  <c r="AD1065" i="2"/>
  <c r="AE1065" i="2" s="1"/>
  <c r="AD1064" i="2"/>
  <c r="AE1064" i="2" s="1"/>
  <c r="AD1063" i="2"/>
  <c r="AE1063" i="2" s="1"/>
  <c r="AD1062" i="2"/>
  <c r="AE1062" i="2" s="1"/>
  <c r="AD1061" i="2"/>
  <c r="AE1061" i="2" s="1"/>
  <c r="AD1060" i="2"/>
  <c r="AE1060" i="2" s="1"/>
  <c r="AD1059" i="2"/>
  <c r="AE1059" i="2" s="1"/>
  <c r="AD1058" i="2"/>
  <c r="AE1058" i="2" s="1"/>
  <c r="AD1057" i="2"/>
  <c r="AE1057" i="2" s="1"/>
  <c r="AD1056" i="2"/>
  <c r="AE1056" i="2" s="1"/>
  <c r="AD1055" i="2"/>
  <c r="AE1055" i="2" s="1"/>
  <c r="AD1054" i="2"/>
  <c r="AE1054" i="2" s="1"/>
  <c r="AD1053" i="2"/>
  <c r="AE1053" i="2" s="1"/>
  <c r="AD1052" i="2"/>
  <c r="AE1052" i="2" s="1"/>
  <c r="AD1051" i="2"/>
  <c r="AE1051" i="2" s="1"/>
  <c r="AD1050" i="2"/>
  <c r="AE1050" i="2" s="1"/>
  <c r="AD1049" i="2"/>
  <c r="AE1049" i="2" s="1"/>
  <c r="AD1048" i="2"/>
  <c r="AE1048" i="2" s="1"/>
  <c r="AD1047" i="2"/>
  <c r="AE1047" i="2" s="1"/>
  <c r="AD1046" i="2"/>
  <c r="AE1046" i="2" s="1"/>
  <c r="AD1045" i="2"/>
  <c r="AE1045" i="2" s="1"/>
  <c r="AD1044" i="2"/>
  <c r="AE1044" i="2" s="1"/>
  <c r="AD1043" i="2"/>
  <c r="AE1043" i="2" s="1"/>
  <c r="AD1042" i="2"/>
  <c r="AE1042" i="2" s="1"/>
  <c r="AD1041" i="2"/>
  <c r="AE1041" i="2" s="1"/>
  <c r="AD1040" i="2"/>
  <c r="AE1040" i="2" s="1"/>
  <c r="AD1039" i="2"/>
  <c r="AE1039" i="2" s="1"/>
  <c r="AD1038" i="2"/>
  <c r="AE1038" i="2" s="1"/>
  <c r="AD1037" i="2"/>
  <c r="AE1037" i="2" s="1"/>
  <c r="AD1036" i="2"/>
  <c r="AE1036" i="2" s="1"/>
  <c r="AD1035" i="2"/>
  <c r="AE1035" i="2" s="1"/>
  <c r="AD1034" i="2"/>
  <c r="AE1034" i="2" s="1"/>
  <c r="AD1033" i="2"/>
  <c r="AE1033" i="2" s="1"/>
  <c r="AD1032" i="2"/>
  <c r="AE1032" i="2" s="1"/>
  <c r="AD1031" i="2"/>
  <c r="AE1031" i="2" s="1"/>
  <c r="AD1030" i="2"/>
  <c r="AE1030" i="2" s="1"/>
  <c r="AD1029" i="2"/>
  <c r="AE1029" i="2" s="1"/>
  <c r="AD1028" i="2"/>
  <c r="AE1028" i="2" s="1"/>
  <c r="AD1027" i="2"/>
  <c r="AE1027" i="2" s="1"/>
  <c r="AD1026" i="2"/>
  <c r="AE1026" i="2" s="1"/>
  <c r="AD1025" i="2"/>
  <c r="AE1025" i="2" s="1"/>
  <c r="AD1024" i="2"/>
  <c r="AE1024" i="2" s="1"/>
  <c r="AD1023" i="2"/>
  <c r="AE1023" i="2" s="1"/>
  <c r="AD1022" i="2"/>
  <c r="AE1022" i="2" s="1"/>
  <c r="AD1021" i="2"/>
  <c r="AE1021" i="2" s="1"/>
  <c r="AD1020" i="2"/>
  <c r="AE1020" i="2" s="1"/>
  <c r="AD1019" i="2"/>
  <c r="AE1019" i="2" s="1"/>
  <c r="AD1018" i="2"/>
  <c r="AE1018" i="2" s="1"/>
  <c r="AD1017" i="2"/>
  <c r="AE1017" i="2" s="1"/>
  <c r="AD1016" i="2"/>
  <c r="AE1016" i="2" s="1"/>
  <c r="AD1015" i="2"/>
  <c r="AE1015" i="2" s="1"/>
  <c r="AD1014" i="2"/>
  <c r="AE1014" i="2" s="1"/>
  <c r="AD1013" i="2"/>
  <c r="AE1013" i="2" s="1"/>
  <c r="AD1012" i="2"/>
  <c r="AE1012" i="2" s="1"/>
  <c r="AD1011" i="2"/>
  <c r="AE1011" i="2" s="1"/>
  <c r="AD1010" i="2"/>
  <c r="AE1010" i="2" s="1"/>
  <c r="AD1009" i="2"/>
  <c r="AE1009" i="2" s="1"/>
  <c r="AD1008" i="2"/>
  <c r="AE1008" i="2" s="1"/>
  <c r="AD1007" i="2"/>
  <c r="AE1007" i="2" s="1"/>
  <c r="AD1006" i="2"/>
  <c r="AE1006" i="2" s="1"/>
  <c r="AD1005" i="2"/>
  <c r="AE1005" i="2" s="1"/>
  <c r="AD1004" i="2"/>
  <c r="AE1004" i="2" s="1"/>
  <c r="AD1003" i="2"/>
  <c r="AE1003" i="2" s="1"/>
  <c r="AD1002" i="2"/>
  <c r="AE1002" i="2" s="1"/>
  <c r="AD1001" i="2"/>
  <c r="AE1001" i="2" s="1"/>
  <c r="AD1000" i="2"/>
  <c r="AE1000" i="2" s="1"/>
  <c r="AD999" i="2"/>
  <c r="AE999" i="2" s="1"/>
  <c r="AD998" i="2"/>
  <c r="AE998" i="2" s="1"/>
  <c r="AD997" i="2"/>
  <c r="AE997" i="2" s="1"/>
  <c r="AD996" i="2"/>
  <c r="AE996" i="2" s="1"/>
  <c r="AD995" i="2"/>
  <c r="AE995" i="2" s="1"/>
  <c r="AD994" i="2"/>
  <c r="AE994" i="2" s="1"/>
  <c r="AD993" i="2"/>
  <c r="AE993" i="2" s="1"/>
  <c r="AD992" i="2"/>
  <c r="AE992" i="2" s="1"/>
  <c r="AD991" i="2"/>
  <c r="AE991" i="2" s="1"/>
  <c r="AD990" i="2"/>
  <c r="AE990" i="2" s="1"/>
  <c r="AD989" i="2"/>
  <c r="AE989" i="2" s="1"/>
  <c r="AD988" i="2"/>
  <c r="AE988" i="2" s="1"/>
  <c r="AD987" i="2"/>
  <c r="AE987" i="2" s="1"/>
  <c r="AD986" i="2"/>
  <c r="AE986" i="2" s="1"/>
  <c r="AD985" i="2"/>
  <c r="AE985" i="2" s="1"/>
  <c r="AD984" i="2"/>
  <c r="AE984" i="2" s="1"/>
  <c r="AD983" i="2"/>
  <c r="AE983" i="2" s="1"/>
  <c r="AD982" i="2"/>
  <c r="AE982" i="2" s="1"/>
  <c r="AD981" i="2"/>
  <c r="AE981" i="2" s="1"/>
  <c r="AD980" i="2"/>
  <c r="AE980" i="2" s="1"/>
  <c r="AD979" i="2"/>
  <c r="AE979" i="2" s="1"/>
  <c r="AD978" i="2"/>
  <c r="AE978" i="2" s="1"/>
  <c r="AD977" i="2"/>
  <c r="AE977" i="2" s="1"/>
  <c r="AD976" i="2"/>
  <c r="AE976" i="2" s="1"/>
  <c r="AD975" i="2"/>
  <c r="AE975" i="2" s="1"/>
  <c r="AD974" i="2"/>
  <c r="AE974" i="2" s="1"/>
  <c r="AD973" i="2"/>
  <c r="AE973" i="2" s="1"/>
  <c r="AD972" i="2"/>
  <c r="AE972" i="2" s="1"/>
  <c r="AD971" i="2"/>
  <c r="AE971" i="2" s="1"/>
  <c r="AD970" i="2"/>
  <c r="AE970" i="2" s="1"/>
  <c r="AD969" i="2"/>
  <c r="AE969" i="2" s="1"/>
  <c r="AD968" i="2"/>
  <c r="AE968" i="2" s="1"/>
  <c r="AD967" i="2"/>
  <c r="AE967" i="2" s="1"/>
  <c r="AD966" i="2"/>
  <c r="AE966" i="2" s="1"/>
  <c r="AD965" i="2"/>
  <c r="AE965" i="2" s="1"/>
  <c r="AD964" i="2"/>
  <c r="AE964" i="2" s="1"/>
  <c r="AD963" i="2"/>
  <c r="AE963" i="2" s="1"/>
  <c r="AD962" i="2"/>
  <c r="AE962" i="2" s="1"/>
  <c r="AD961" i="2"/>
  <c r="AE961" i="2" s="1"/>
  <c r="AD960" i="2"/>
  <c r="AE960" i="2" s="1"/>
  <c r="AD959" i="2"/>
  <c r="AE959" i="2" s="1"/>
  <c r="AD958" i="2"/>
  <c r="AE958" i="2" s="1"/>
  <c r="AD957" i="2"/>
  <c r="AE957" i="2" s="1"/>
  <c r="AD956" i="2"/>
  <c r="AE956" i="2" s="1"/>
  <c r="AD955" i="2"/>
  <c r="AE955" i="2" s="1"/>
  <c r="AD954" i="2"/>
  <c r="AE954" i="2" s="1"/>
  <c r="AD953" i="2"/>
  <c r="AE953" i="2" s="1"/>
  <c r="AD952" i="2"/>
  <c r="AE952" i="2" s="1"/>
  <c r="AD951" i="2"/>
  <c r="AE951" i="2" s="1"/>
  <c r="AD950" i="2"/>
  <c r="AE950" i="2" s="1"/>
  <c r="AD949" i="2"/>
  <c r="AE949" i="2" s="1"/>
  <c r="AD948" i="2"/>
  <c r="AE948" i="2" s="1"/>
  <c r="AD947" i="2"/>
  <c r="AE947" i="2" s="1"/>
  <c r="AD946" i="2"/>
  <c r="AE946" i="2" s="1"/>
  <c r="AD945" i="2"/>
  <c r="AE945" i="2" s="1"/>
  <c r="AD944" i="2"/>
  <c r="AE944" i="2" s="1"/>
  <c r="AD943" i="2"/>
  <c r="AE943" i="2" s="1"/>
  <c r="AD942" i="2"/>
  <c r="AE942" i="2" s="1"/>
  <c r="AD941" i="2"/>
  <c r="AE941" i="2" s="1"/>
  <c r="AD940" i="2"/>
  <c r="AE940" i="2" s="1"/>
  <c r="AD939" i="2"/>
  <c r="AE939" i="2" s="1"/>
  <c r="AD938" i="2"/>
  <c r="AE938" i="2" s="1"/>
  <c r="AD937" i="2"/>
  <c r="AE937" i="2" s="1"/>
  <c r="AD936" i="2"/>
  <c r="AE936" i="2" s="1"/>
  <c r="AD935" i="2"/>
  <c r="AE935" i="2" s="1"/>
  <c r="AD934" i="2"/>
  <c r="AE934" i="2" s="1"/>
  <c r="AD933" i="2"/>
  <c r="AE933" i="2" s="1"/>
  <c r="AD932" i="2"/>
  <c r="AE932" i="2" s="1"/>
  <c r="AD931" i="2"/>
  <c r="AE931" i="2" s="1"/>
  <c r="AD930" i="2"/>
  <c r="AE930" i="2" s="1"/>
  <c r="AD929" i="2"/>
  <c r="AE929" i="2" s="1"/>
  <c r="AD928" i="2"/>
  <c r="AE928" i="2" s="1"/>
  <c r="AD927" i="2"/>
  <c r="AE927" i="2" s="1"/>
  <c r="AD926" i="2"/>
  <c r="AE926" i="2" s="1"/>
  <c r="AD925" i="2"/>
  <c r="AE925" i="2" s="1"/>
  <c r="AD924" i="2"/>
  <c r="AE924" i="2" s="1"/>
  <c r="AD923" i="2"/>
  <c r="AE923" i="2" s="1"/>
  <c r="AD922" i="2"/>
  <c r="AE922" i="2" s="1"/>
  <c r="AD921" i="2"/>
  <c r="AE921" i="2" s="1"/>
  <c r="AD920" i="2"/>
  <c r="AE920" i="2" s="1"/>
  <c r="AD919" i="2"/>
  <c r="AE919" i="2" s="1"/>
  <c r="AD918" i="2"/>
  <c r="AE918" i="2" s="1"/>
  <c r="AD917" i="2"/>
  <c r="AE917" i="2" s="1"/>
  <c r="AD916" i="2"/>
  <c r="AE916" i="2" s="1"/>
  <c r="AD915" i="2"/>
  <c r="AE915" i="2" s="1"/>
  <c r="AD914" i="2"/>
  <c r="AE914" i="2" s="1"/>
  <c r="AD913" i="2"/>
  <c r="AE913" i="2" s="1"/>
  <c r="AD912" i="2"/>
  <c r="AE912" i="2" s="1"/>
  <c r="AD911" i="2"/>
  <c r="AE911" i="2" s="1"/>
  <c r="AD910" i="2"/>
  <c r="AE910" i="2" s="1"/>
  <c r="AD909" i="2"/>
  <c r="AE909" i="2" s="1"/>
  <c r="AD908" i="2"/>
  <c r="AE908" i="2" s="1"/>
  <c r="AD907" i="2"/>
  <c r="AE907" i="2" s="1"/>
  <c r="AD906" i="2"/>
  <c r="AE906" i="2" s="1"/>
  <c r="AD905" i="2"/>
  <c r="AE905" i="2" s="1"/>
  <c r="AD904" i="2"/>
  <c r="AE904" i="2" s="1"/>
  <c r="AD903" i="2"/>
  <c r="AE903" i="2" s="1"/>
  <c r="AD902" i="2"/>
  <c r="AE902" i="2" s="1"/>
  <c r="AD901" i="2"/>
  <c r="AE901" i="2" s="1"/>
  <c r="AD900" i="2"/>
  <c r="AE900" i="2" s="1"/>
  <c r="AD899" i="2"/>
  <c r="AE899" i="2" s="1"/>
  <c r="AD898" i="2"/>
  <c r="AE898" i="2" s="1"/>
  <c r="AD897" i="2"/>
  <c r="AE897" i="2" s="1"/>
  <c r="AD896" i="2"/>
  <c r="AE896" i="2" s="1"/>
  <c r="AD895" i="2"/>
  <c r="AE895" i="2" s="1"/>
  <c r="AD894" i="2"/>
  <c r="AE894" i="2" s="1"/>
  <c r="AD893" i="2"/>
  <c r="AE893" i="2" s="1"/>
  <c r="AD892" i="2"/>
  <c r="AE892" i="2" s="1"/>
  <c r="AD891" i="2"/>
  <c r="AE891" i="2" s="1"/>
  <c r="AD890" i="2"/>
  <c r="AE890" i="2" s="1"/>
  <c r="AD889" i="2"/>
  <c r="AE889" i="2" s="1"/>
  <c r="AD888" i="2"/>
  <c r="AE888" i="2" s="1"/>
  <c r="AD887" i="2"/>
  <c r="AE887" i="2" s="1"/>
  <c r="AD886" i="2"/>
  <c r="AE886" i="2" s="1"/>
  <c r="AD885" i="2"/>
  <c r="AE885" i="2" s="1"/>
  <c r="AD884" i="2"/>
  <c r="AE884" i="2" s="1"/>
  <c r="AD883" i="2"/>
  <c r="AE883" i="2" s="1"/>
  <c r="AD882" i="2"/>
  <c r="AE882" i="2" s="1"/>
  <c r="AD881" i="2"/>
  <c r="AE881" i="2" s="1"/>
  <c r="AD880" i="2"/>
  <c r="AE880" i="2" s="1"/>
  <c r="AD879" i="2"/>
  <c r="AE879" i="2" s="1"/>
  <c r="AD878" i="2"/>
  <c r="AE878" i="2" s="1"/>
  <c r="AD877" i="2"/>
  <c r="AE877" i="2" s="1"/>
  <c r="AD876" i="2"/>
  <c r="AE876" i="2" s="1"/>
  <c r="AD875" i="2"/>
  <c r="AE875" i="2" s="1"/>
  <c r="AD874" i="2"/>
  <c r="AE874" i="2" s="1"/>
  <c r="AD873" i="2"/>
  <c r="AE873" i="2" s="1"/>
  <c r="AD872" i="2"/>
  <c r="AE872" i="2" s="1"/>
  <c r="AD871" i="2"/>
  <c r="AE871" i="2" s="1"/>
  <c r="AD870" i="2"/>
  <c r="AE870" i="2" s="1"/>
  <c r="AD869" i="2"/>
  <c r="AE869" i="2" s="1"/>
  <c r="AD868" i="2"/>
  <c r="AE868" i="2" s="1"/>
  <c r="AD867" i="2"/>
  <c r="AE867" i="2" s="1"/>
  <c r="AD866" i="2"/>
  <c r="AE866" i="2" s="1"/>
  <c r="AD865" i="2"/>
  <c r="AE865" i="2" s="1"/>
  <c r="AD864" i="2"/>
  <c r="AE864" i="2" s="1"/>
  <c r="AD863" i="2"/>
  <c r="AE863" i="2" s="1"/>
  <c r="AD862" i="2"/>
  <c r="AE862" i="2" s="1"/>
  <c r="AD861" i="2"/>
  <c r="AE861" i="2" s="1"/>
  <c r="AD860" i="2"/>
  <c r="AE860" i="2" s="1"/>
  <c r="AD859" i="2"/>
  <c r="AE859" i="2" s="1"/>
  <c r="AD858" i="2"/>
  <c r="AE858" i="2" s="1"/>
  <c r="AD857" i="2"/>
  <c r="AE857" i="2" s="1"/>
  <c r="AD856" i="2"/>
  <c r="AE856" i="2" s="1"/>
  <c r="AD855" i="2"/>
  <c r="AE855" i="2" s="1"/>
  <c r="AD854" i="2"/>
  <c r="AE854" i="2" s="1"/>
  <c r="AD853" i="2"/>
  <c r="AE853" i="2" s="1"/>
  <c r="AD852" i="2"/>
  <c r="AE852" i="2" s="1"/>
  <c r="AD851" i="2"/>
  <c r="AE851" i="2" s="1"/>
  <c r="AD850" i="2"/>
  <c r="AE850" i="2" s="1"/>
  <c r="AD849" i="2"/>
  <c r="AE849" i="2" s="1"/>
  <c r="AD848" i="2"/>
  <c r="AE848" i="2" s="1"/>
  <c r="AD847" i="2"/>
  <c r="AE847" i="2" s="1"/>
  <c r="AD846" i="2"/>
  <c r="AE846" i="2" s="1"/>
  <c r="AD845" i="2"/>
  <c r="AE845" i="2" s="1"/>
  <c r="AD844" i="2"/>
  <c r="AE844" i="2" s="1"/>
  <c r="AD843" i="2"/>
  <c r="AE843" i="2" s="1"/>
  <c r="AD842" i="2"/>
  <c r="AE842" i="2" s="1"/>
  <c r="AD841" i="2"/>
  <c r="AE841" i="2" s="1"/>
  <c r="AD840" i="2"/>
  <c r="AE840" i="2" s="1"/>
  <c r="AD839" i="2"/>
  <c r="AE839" i="2" s="1"/>
  <c r="AD838" i="2"/>
  <c r="AE838" i="2" s="1"/>
  <c r="AD837" i="2"/>
  <c r="AE837" i="2" s="1"/>
  <c r="AD836" i="2"/>
  <c r="AE836" i="2" s="1"/>
  <c r="AD835" i="2"/>
  <c r="AE835" i="2" s="1"/>
  <c r="AD834" i="2"/>
  <c r="AE834" i="2" s="1"/>
  <c r="AD833" i="2"/>
  <c r="AE833" i="2" s="1"/>
  <c r="AD832" i="2"/>
  <c r="AE832" i="2" s="1"/>
  <c r="AD831" i="2"/>
  <c r="AE831" i="2" s="1"/>
  <c r="AD830" i="2"/>
  <c r="AE830" i="2" s="1"/>
  <c r="AD829" i="2"/>
  <c r="AE829" i="2" s="1"/>
  <c r="AD828" i="2"/>
  <c r="AE828" i="2" s="1"/>
  <c r="AD827" i="2"/>
  <c r="AE827" i="2" s="1"/>
  <c r="AD826" i="2"/>
  <c r="AE826" i="2" s="1"/>
  <c r="AD825" i="2"/>
  <c r="AE825" i="2" s="1"/>
  <c r="AD824" i="2"/>
  <c r="AE824" i="2" s="1"/>
  <c r="AD823" i="2"/>
  <c r="AE823" i="2" s="1"/>
  <c r="AD822" i="2"/>
  <c r="AE822" i="2" s="1"/>
  <c r="AD821" i="2"/>
  <c r="AE821" i="2" s="1"/>
  <c r="AD820" i="2"/>
  <c r="AE820" i="2" s="1"/>
  <c r="AD819" i="2"/>
  <c r="AE819" i="2" s="1"/>
  <c r="AD818" i="2"/>
  <c r="AE818" i="2" s="1"/>
  <c r="AD817" i="2"/>
  <c r="AE817" i="2" s="1"/>
  <c r="AD816" i="2"/>
  <c r="AE816" i="2" s="1"/>
  <c r="AD815" i="2"/>
  <c r="AE815" i="2" s="1"/>
  <c r="AD814" i="2"/>
  <c r="AE814" i="2" s="1"/>
  <c r="AD813" i="2"/>
  <c r="AE813" i="2" s="1"/>
  <c r="AD812" i="2"/>
  <c r="AE812" i="2" s="1"/>
  <c r="AD811" i="2"/>
  <c r="AE811" i="2" s="1"/>
  <c r="AD810" i="2"/>
  <c r="AE810" i="2" s="1"/>
  <c r="AD809" i="2"/>
  <c r="AE809" i="2" s="1"/>
  <c r="AD808" i="2"/>
  <c r="AE808" i="2" s="1"/>
  <c r="AD807" i="2"/>
  <c r="AE807" i="2" s="1"/>
  <c r="AD806" i="2"/>
  <c r="AE806" i="2" s="1"/>
  <c r="AD805" i="2"/>
  <c r="AE805" i="2" s="1"/>
  <c r="AD804" i="2"/>
  <c r="AE804" i="2" s="1"/>
  <c r="AD803" i="2"/>
  <c r="AE803" i="2" s="1"/>
  <c r="AD802" i="2"/>
  <c r="AE802" i="2" s="1"/>
  <c r="AD801" i="2"/>
  <c r="AE801" i="2" s="1"/>
  <c r="AD800" i="2"/>
  <c r="AE800" i="2" s="1"/>
  <c r="AD799" i="2"/>
  <c r="AE799" i="2" s="1"/>
  <c r="AD798" i="2"/>
  <c r="AE798" i="2" s="1"/>
  <c r="AD797" i="2"/>
  <c r="AE797" i="2" s="1"/>
  <c r="AD796" i="2"/>
  <c r="AE796" i="2" s="1"/>
  <c r="AD795" i="2"/>
  <c r="AE795" i="2" s="1"/>
  <c r="AD794" i="2"/>
  <c r="AE794" i="2" s="1"/>
  <c r="AD793" i="2"/>
  <c r="AE793" i="2" s="1"/>
  <c r="AD792" i="2"/>
  <c r="AE792" i="2" s="1"/>
  <c r="AD791" i="2"/>
  <c r="AE791" i="2" s="1"/>
  <c r="AD790" i="2"/>
  <c r="AE790" i="2" s="1"/>
  <c r="AD789" i="2"/>
  <c r="AE789" i="2" s="1"/>
  <c r="AD788" i="2"/>
  <c r="AE788" i="2" s="1"/>
  <c r="AD787" i="2"/>
  <c r="AE787" i="2" s="1"/>
  <c r="AD786" i="2"/>
  <c r="AE786" i="2" s="1"/>
  <c r="AD785" i="2"/>
  <c r="AE785" i="2" s="1"/>
  <c r="AD784" i="2"/>
  <c r="AE784" i="2" s="1"/>
  <c r="AD783" i="2"/>
  <c r="AE783" i="2" s="1"/>
  <c r="AD782" i="2"/>
  <c r="AE782" i="2" s="1"/>
  <c r="AD781" i="2"/>
  <c r="AE781" i="2" s="1"/>
  <c r="AD780" i="2"/>
  <c r="AE780" i="2" s="1"/>
  <c r="AD779" i="2"/>
  <c r="AE779" i="2" s="1"/>
  <c r="AD778" i="2"/>
  <c r="AE778" i="2" s="1"/>
  <c r="AD777" i="2"/>
  <c r="AE777" i="2" s="1"/>
  <c r="AD776" i="2"/>
  <c r="AE776" i="2" s="1"/>
  <c r="AD775" i="2"/>
  <c r="AE775" i="2" s="1"/>
  <c r="AD774" i="2"/>
  <c r="AE774" i="2" s="1"/>
  <c r="AD773" i="2"/>
  <c r="AE773" i="2" s="1"/>
  <c r="AD772" i="2"/>
  <c r="AE772" i="2" s="1"/>
  <c r="AD771" i="2"/>
  <c r="AE771" i="2" s="1"/>
  <c r="AD770" i="2"/>
  <c r="AE770" i="2" s="1"/>
  <c r="AD769" i="2"/>
  <c r="AE769" i="2" s="1"/>
  <c r="AD768" i="2"/>
  <c r="AE768" i="2" s="1"/>
  <c r="AD767" i="2"/>
  <c r="AE767" i="2" s="1"/>
  <c r="AD766" i="2"/>
  <c r="AE766" i="2" s="1"/>
  <c r="AD765" i="2"/>
  <c r="AE765" i="2" s="1"/>
  <c r="AD764" i="2"/>
  <c r="AE764" i="2" s="1"/>
  <c r="AD763" i="2"/>
  <c r="AE763" i="2" s="1"/>
  <c r="AD762" i="2"/>
  <c r="AE762" i="2" s="1"/>
  <c r="AD761" i="2"/>
  <c r="AE761" i="2" s="1"/>
  <c r="AD760" i="2"/>
  <c r="AE760" i="2" s="1"/>
  <c r="AD759" i="2"/>
  <c r="AE759" i="2" s="1"/>
  <c r="AD758" i="2"/>
  <c r="AE758" i="2" s="1"/>
  <c r="AD757" i="2"/>
  <c r="AE757" i="2" s="1"/>
  <c r="AD756" i="2"/>
  <c r="AE756" i="2" s="1"/>
  <c r="AD755" i="2"/>
  <c r="AE755" i="2" s="1"/>
  <c r="AD754" i="2"/>
  <c r="AE754" i="2" s="1"/>
  <c r="AD753" i="2"/>
  <c r="AE753" i="2" s="1"/>
  <c r="AD752" i="2"/>
  <c r="AE752" i="2" s="1"/>
  <c r="AD751" i="2"/>
  <c r="AE751" i="2" s="1"/>
  <c r="AD750" i="2"/>
  <c r="AE750" i="2" s="1"/>
  <c r="AD749" i="2"/>
  <c r="AE749" i="2" s="1"/>
  <c r="AD748" i="2"/>
  <c r="AE748" i="2" s="1"/>
  <c r="AD747" i="2"/>
  <c r="AE747" i="2" s="1"/>
  <c r="AD746" i="2"/>
  <c r="AE746" i="2" s="1"/>
  <c r="AD745" i="2"/>
  <c r="AE745" i="2" s="1"/>
  <c r="AD744" i="2"/>
  <c r="AE744" i="2" s="1"/>
  <c r="AD743" i="2"/>
  <c r="AE743" i="2" s="1"/>
  <c r="AD742" i="2"/>
  <c r="AE742" i="2" s="1"/>
  <c r="AD741" i="2"/>
  <c r="AE741" i="2" s="1"/>
  <c r="AD740" i="2"/>
  <c r="AE740" i="2" s="1"/>
  <c r="AD739" i="2"/>
  <c r="AE739" i="2" s="1"/>
  <c r="AD738" i="2"/>
  <c r="AE738" i="2" s="1"/>
  <c r="AD737" i="2"/>
  <c r="AE737" i="2" s="1"/>
  <c r="AD736" i="2"/>
  <c r="AE736" i="2" s="1"/>
  <c r="AD735" i="2"/>
  <c r="AE735" i="2" s="1"/>
  <c r="AD734" i="2"/>
  <c r="AE734" i="2" s="1"/>
  <c r="AD733" i="2"/>
  <c r="AE733" i="2" s="1"/>
  <c r="AD732" i="2"/>
  <c r="AE732" i="2" s="1"/>
  <c r="AD731" i="2"/>
  <c r="AE731" i="2" s="1"/>
  <c r="AD730" i="2"/>
  <c r="AE730" i="2" s="1"/>
  <c r="AD729" i="2"/>
  <c r="AE729" i="2" s="1"/>
  <c r="AD728" i="2"/>
  <c r="AE728" i="2" s="1"/>
  <c r="AD727" i="2"/>
  <c r="AE727" i="2" s="1"/>
  <c r="AD726" i="2"/>
  <c r="AE726" i="2" s="1"/>
  <c r="AD725" i="2"/>
  <c r="AE725" i="2" s="1"/>
  <c r="AD724" i="2"/>
  <c r="AE724" i="2" s="1"/>
  <c r="AD723" i="2"/>
  <c r="AE723" i="2" s="1"/>
  <c r="AD722" i="2"/>
  <c r="AE722" i="2" s="1"/>
  <c r="AD721" i="2"/>
  <c r="AE721" i="2" s="1"/>
  <c r="AD720" i="2"/>
  <c r="AE720" i="2" s="1"/>
  <c r="AD719" i="2"/>
  <c r="AE719" i="2" s="1"/>
  <c r="AD718" i="2"/>
  <c r="AE718" i="2" s="1"/>
  <c r="AD717" i="2"/>
  <c r="AE717" i="2" s="1"/>
  <c r="AD716" i="2"/>
  <c r="AE716" i="2" s="1"/>
  <c r="AD715" i="2"/>
  <c r="AE715" i="2" s="1"/>
  <c r="AD714" i="2"/>
  <c r="AE714" i="2" s="1"/>
  <c r="AD713" i="2"/>
  <c r="AE713" i="2" s="1"/>
  <c r="AD712" i="2"/>
  <c r="AE712" i="2" s="1"/>
  <c r="AD711" i="2"/>
  <c r="AE711" i="2" s="1"/>
  <c r="AD710" i="2"/>
  <c r="AE710" i="2" s="1"/>
  <c r="AD709" i="2"/>
  <c r="AE709" i="2" s="1"/>
  <c r="AD708" i="2"/>
  <c r="AE708" i="2" s="1"/>
  <c r="AD707" i="2"/>
  <c r="AE707" i="2" s="1"/>
  <c r="AD706" i="2"/>
  <c r="AE706" i="2" s="1"/>
  <c r="AD705" i="2"/>
  <c r="AE705" i="2" s="1"/>
  <c r="AD704" i="2"/>
  <c r="AE704" i="2" s="1"/>
  <c r="AD703" i="2"/>
  <c r="AE703" i="2" s="1"/>
  <c r="AD702" i="2"/>
  <c r="AE702" i="2" s="1"/>
  <c r="AD701" i="2"/>
  <c r="AE701" i="2" s="1"/>
  <c r="AD700" i="2"/>
  <c r="AE700" i="2" s="1"/>
  <c r="AD699" i="2"/>
  <c r="AE699" i="2" s="1"/>
  <c r="AD698" i="2"/>
  <c r="AE698" i="2" s="1"/>
  <c r="AD697" i="2"/>
  <c r="AE697" i="2" s="1"/>
  <c r="AD696" i="2"/>
  <c r="AE696" i="2" s="1"/>
  <c r="AD695" i="2"/>
  <c r="AE695" i="2" s="1"/>
  <c r="AD694" i="2"/>
  <c r="AE694" i="2" s="1"/>
  <c r="AD693" i="2"/>
  <c r="AE693" i="2" s="1"/>
  <c r="AD692" i="2"/>
  <c r="AE692" i="2" s="1"/>
  <c r="AD691" i="2"/>
  <c r="AE691" i="2" s="1"/>
  <c r="AD690" i="2"/>
  <c r="AE690" i="2" s="1"/>
  <c r="AD689" i="2"/>
  <c r="AE689" i="2" s="1"/>
  <c r="AD688" i="2"/>
  <c r="AE688" i="2" s="1"/>
  <c r="AD687" i="2"/>
  <c r="AE687" i="2" s="1"/>
  <c r="AD686" i="2"/>
  <c r="AE686" i="2" s="1"/>
  <c r="AD685" i="2"/>
  <c r="AE685" i="2" s="1"/>
  <c r="AD684" i="2"/>
  <c r="AE684" i="2" s="1"/>
  <c r="AD683" i="2"/>
  <c r="AE683" i="2" s="1"/>
  <c r="AD682" i="2"/>
  <c r="AE682" i="2" s="1"/>
  <c r="AD681" i="2"/>
  <c r="AE681" i="2" s="1"/>
  <c r="AD680" i="2"/>
  <c r="AE680" i="2" s="1"/>
  <c r="AD679" i="2"/>
  <c r="AE679" i="2" s="1"/>
  <c r="AD678" i="2"/>
  <c r="AE678" i="2" s="1"/>
  <c r="AD677" i="2"/>
  <c r="AE677" i="2" s="1"/>
  <c r="AD676" i="2"/>
  <c r="AE676" i="2" s="1"/>
  <c r="AD675" i="2"/>
  <c r="AE675" i="2" s="1"/>
  <c r="AD674" i="2"/>
  <c r="AE674" i="2" s="1"/>
  <c r="AD673" i="2"/>
  <c r="AE673" i="2" s="1"/>
  <c r="AD672" i="2"/>
  <c r="AE672" i="2" s="1"/>
  <c r="AD671" i="2"/>
  <c r="AE671" i="2" s="1"/>
  <c r="AD670" i="2"/>
  <c r="AE670" i="2" s="1"/>
  <c r="AD669" i="2"/>
  <c r="AE669" i="2" s="1"/>
  <c r="AD668" i="2"/>
  <c r="AE668" i="2" s="1"/>
  <c r="AD667" i="2"/>
  <c r="AE667" i="2" s="1"/>
  <c r="AD666" i="2"/>
  <c r="AE666" i="2" s="1"/>
  <c r="AD665" i="2"/>
  <c r="AE665" i="2" s="1"/>
  <c r="AD664" i="2"/>
  <c r="AE664" i="2" s="1"/>
  <c r="AD663" i="2"/>
  <c r="AE663" i="2" s="1"/>
  <c r="AD662" i="2"/>
  <c r="AE662" i="2" s="1"/>
  <c r="AD661" i="2"/>
  <c r="AE661" i="2" s="1"/>
  <c r="AD660" i="2"/>
  <c r="AE660" i="2" s="1"/>
  <c r="AD659" i="2"/>
  <c r="AE659" i="2" s="1"/>
  <c r="AD658" i="2"/>
  <c r="AE658" i="2" s="1"/>
  <c r="AD657" i="2"/>
  <c r="AE657" i="2" s="1"/>
  <c r="AD656" i="2"/>
  <c r="AE656" i="2" s="1"/>
  <c r="AD655" i="2"/>
  <c r="AE655" i="2" s="1"/>
  <c r="AD654" i="2"/>
  <c r="AE654" i="2" s="1"/>
  <c r="AD653" i="2"/>
  <c r="AE653" i="2" s="1"/>
  <c r="AD652" i="2"/>
  <c r="AE652" i="2" s="1"/>
  <c r="AD651" i="2"/>
  <c r="AE651" i="2" s="1"/>
  <c r="AD650" i="2"/>
  <c r="AE650" i="2" s="1"/>
  <c r="AD649" i="2"/>
  <c r="AE649" i="2" s="1"/>
  <c r="AD648" i="2"/>
  <c r="AE648" i="2" s="1"/>
  <c r="AD647" i="2"/>
  <c r="AE647" i="2" s="1"/>
  <c r="AD646" i="2"/>
  <c r="AE646" i="2" s="1"/>
  <c r="AD645" i="2"/>
  <c r="AE645" i="2" s="1"/>
  <c r="AD644" i="2"/>
  <c r="AE644" i="2" s="1"/>
  <c r="AD643" i="2"/>
  <c r="AE643" i="2" s="1"/>
  <c r="AD642" i="2"/>
  <c r="AE642" i="2" s="1"/>
  <c r="AD641" i="2"/>
  <c r="AE641" i="2" s="1"/>
  <c r="AD640" i="2"/>
  <c r="AE640" i="2" s="1"/>
  <c r="AD639" i="2"/>
  <c r="AE639" i="2" s="1"/>
  <c r="AD638" i="2"/>
  <c r="AE638" i="2" s="1"/>
  <c r="AD637" i="2"/>
  <c r="AE637" i="2" s="1"/>
  <c r="AD636" i="2"/>
  <c r="AE636" i="2" s="1"/>
  <c r="AD635" i="2"/>
  <c r="AE635" i="2" s="1"/>
  <c r="AD634" i="2"/>
  <c r="AE634" i="2" s="1"/>
  <c r="AD633" i="2"/>
  <c r="AE633" i="2" s="1"/>
  <c r="AD632" i="2"/>
  <c r="AE632" i="2" s="1"/>
  <c r="AD631" i="2"/>
  <c r="AE631" i="2" s="1"/>
  <c r="AD630" i="2"/>
  <c r="AE630" i="2" s="1"/>
  <c r="AD629" i="2"/>
  <c r="AE629" i="2" s="1"/>
  <c r="AD628" i="2"/>
  <c r="AE628" i="2" s="1"/>
  <c r="AD627" i="2"/>
  <c r="AE627" i="2" s="1"/>
  <c r="AD626" i="2"/>
  <c r="AE626" i="2" s="1"/>
  <c r="AD625" i="2"/>
  <c r="AE625" i="2" s="1"/>
  <c r="AD624" i="2"/>
  <c r="AE624" i="2" s="1"/>
  <c r="AD623" i="2"/>
  <c r="AE623" i="2" s="1"/>
  <c r="AD622" i="2"/>
  <c r="AE622" i="2" s="1"/>
  <c r="AD621" i="2"/>
  <c r="AE621" i="2" s="1"/>
  <c r="AD620" i="2"/>
  <c r="AE620" i="2" s="1"/>
  <c r="AD619" i="2"/>
  <c r="AE619" i="2" s="1"/>
  <c r="AD618" i="2"/>
  <c r="AE618" i="2" s="1"/>
  <c r="AD617" i="2"/>
  <c r="AE617" i="2" s="1"/>
  <c r="AD616" i="2"/>
  <c r="AE616" i="2" s="1"/>
  <c r="AD615" i="2"/>
  <c r="AE615" i="2" s="1"/>
  <c r="AD614" i="2"/>
  <c r="AE614" i="2" s="1"/>
  <c r="AD613" i="2"/>
  <c r="AE613" i="2" s="1"/>
  <c r="AD612" i="2"/>
  <c r="AE612" i="2" s="1"/>
  <c r="AD611" i="2"/>
  <c r="AE611" i="2" s="1"/>
  <c r="AD610" i="2"/>
  <c r="AE610" i="2" s="1"/>
  <c r="AD609" i="2"/>
  <c r="AE609" i="2" s="1"/>
  <c r="AD608" i="2"/>
  <c r="AE608" i="2" s="1"/>
  <c r="AD607" i="2"/>
  <c r="AE607" i="2" s="1"/>
  <c r="AD606" i="2"/>
  <c r="AE606" i="2" s="1"/>
  <c r="AD605" i="2"/>
  <c r="AE605" i="2" s="1"/>
  <c r="AD604" i="2"/>
  <c r="AE604" i="2" s="1"/>
  <c r="AD603" i="2"/>
  <c r="AE603" i="2" s="1"/>
  <c r="AD602" i="2"/>
  <c r="AE602" i="2" s="1"/>
  <c r="AD601" i="2"/>
  <c r="AE601" i="2" s="1"/>
  <c r="AD600" i="2"/>
  <c r="AE600" i="2" s="1"/>
  <c r="AD599" i="2"/>
  <c r="AE599" i="2" s="1"/>
  <c r="AD598" i="2"/>
  <c r="AE598" i="2" s="1"/>
  <c r="AD597" i="2"/>
  <c r="AE597" i="2" s="1"/>
  <c r="AD596" i="2"/>
  <c r="AE596" i="2" s="1"/>
  <c r="AD595" i="2"/>
  <c r="AE595" i="2" s="1"/>
  <c r="AD594" i="2"/>
  <c r="AE594" i="2" s="1"/>
  <c r="AD593" i="2"/>
  <c r="AE593" i="2" s="1"/>
  <c r="AD592" i="2"/>
  <c r="AE592" i="2" s="1"/>
  <c r="AD591" i="2"/>
  <c r="AE591" i="2" s="1"/>
  <c r="AD590" i="2"/>
  <c r="AE590" i="2" s="1"/>
  <c r="AD589" i="2"/>
  <c r="AE589" i="2" s="1"/>
  <c r="AD588" i="2"/>
  <c r="AE588" i="2" s="1"/>
  <c r="AD587" i="2"/>
  <c r="AE587" i="2" s="1"/>
  <c r="AD586" i="2"/>
  <c r="AE586" i="2" s="1"/>
  <c r="AD585" i="2"/>
  <c r="AE585" i="2" s="1"/>
  <c r="AD584" i="2"/>
  <c r="AE584" i="2" s="1"/>
  <c r="AD583" i="2"/>
  <c r="AE583" i="2" s="1"/>
  <c r="AD582" i="2"/>
  <c r="AE582" i="2" s="1"/>
  <c r="AD581" i="2"/>
  <c r="AE581" i="2" s="1"/>
  <c r="AD580" i="2"/>
  <c r="AE580" i="2" s="1"/>
  <c r="AD579" i="2"/>
  <c r="AE579" i="2" s="1"/>
  <c r="AD578" i="2"/>
  <c r="AE578" i="2" s="1"/>
  <c r="AD577" i="2"/>
  <c r="AE577" i="2" s="1"/>
  <c r="AD576" i="2"/>
  <c r="AE576" i="2" s="1"/>
  <c r="AD575" i="2"/>
  <c r="AE575" i="2" s="1"/>
  <c r="AD574" i="2"/>
  <c r="AE574" i="2" s="1"/>
  <c r="AD573" i="2"/>
  <c r="AE573" i="2" s="1"/>
  <c r="AD572" i="2"/>
  <c r="AE572" i="2" s="1"/>
  <c r="AD571" i="2"/>
  <c r="AE571" i="2" s="1"/>
  <c r="AD570" i="2"/>
  <c r="AE570" i="2" s="1"/>
  <c r="AD569" i="2"/>
  <c r="AE569" i="2" s="1"/>
  <c r="AD568" i="2"/>
  <c r="AE568" i="2" s="1"/>
  <c r="AD567" i="2"/>
  <c r="AE567" i="2" s="1"/>
  <c r="AD566" i="2"/>
  <c r="AE566" i="2" s="1"/>
  <c r="AD565" i="2"/>
  <c r="AE565" i="2" s="1"/>
  <c r="AD564" i="2"/>
  <c r="AE564" i="2" s="1"/>
  <c r="AD563" i="2"/>
  <c r="AE563" i="2" s="1"/>
  <c r="AD562" i="2"/>
  <c r="AE562" i="2" s="1"/>
  <c r="AD561" i="2"/>
  <c r="AE561" i="2" s="1"/>
  <c r="AD560" i="2"/>
  <c r="AE560" i="2" s="1"/>
  <c r="AD559" i="2"/>
  <c r="AE559" i="2" s="1"/>
  <c r="AD558" i="2"/>
  <c r="AE558" i="2" s="1"/>
  <c r="AD557" i="2"/>
  <c r="AE557" i="2" s="1"/>
  <c r="AD556" i="2"/>
  <c r="AE556" i="2" s="1"/>
  <c r="AD555" i="2"/>
  <c r="AE555" i="2" s="1"/>
  <c r="AD554" i="2"/>
  <c r="AE554" i="2" s="1"/>
  <c r="AD553" i="2"/>
  <c r="AE553" i="2" s="1"/>
  <c r="AD552" i="2"/>
  <c r="AE552" i="2" s="1"/>
  <c r="AD551" i="2"/>
  <c r="AE551" i="2" s="1"/>
  <c r="AD550" i="2"/>
  <c r="AE550" i="2" s="1"/>
  <c r="AD549" i="2"/>
  <c r="AE549" i="2" s="1"/>
  <c r="AD548" i="2"/>
  <c r="AE548" i="2" s="1"/>
  <c r="AD547" i="2"/>
  <c r="AE547" i="2" s="1"/>
  <c r="AD546" i="2"/>
  <c r="AE546" i="2" s="1"/>
  <c r="AD545" i="2"/>
  <c r="AE545" i="2" s="1"/>
  <c r="AD544" i="2"/>
  <c r="AE544" i="2" s="1"/>
  <c r="AD543" i="2"/>
  <c r="AE543" i="2" s="1"/>
  <c r="AD542" i="2"/>
  <c r="AE542" i="2" s="1"/>
  <c r="AD541" i="2"/>
  <c r="AE541" i="2" s="1"/>
  <c r="AD540" i="2"/>
  <c r="AE540" i="2" s="1"/>
  <c r="AD539" i="2"/>
  <c r="AE539" i="2" s="1"/>
  <c r="AD538" i="2"/>
  <c r="AE538" i="2" s="1"/>
  <c r="AD537" i="2"/>
  <c r="AE537" i="2" s="1"/>
  <c r="AD536" i="2"/>
  <c r="AE536" i="2" s="1"/>
  <c r="AD535" i="2"/>
  <c r="AE535" i="2" s="1"/>
  <c r="AD534" i="2"/>
  <c r="AE534" i="2" s="1"/>
  <c r="AD533" i="2"/>
  <c r="AE533" i="2" s="1"/>
  <c r="AD532" i="2"/>
  <c r="AE532" i="2" s="1"/>
  <c r="AD531" i="2"/>
  <c r="AE531" i="2" s="1"/>
  <c r="AD530" i="2"/>
  <c r="AE530" i="2" s="1"/>
  <c r="AD529" i="2"/>
  <c r="AE529" i="2" s="1"/>
  <c r="AD528" i="2"/>
  <c r="AE528" i="2" s="1"/>
  <c r="AD527" i="2"/>
  <c r="AE527" i="2" s="1"/>
  <c r="AD526" i="2"/>
  <c r="AE526" i="2" s="1"/>
  <c r="AD525" i="2"/>
  <c r="AE525" i="2" s="1"/>
  <c r="AD524" i="2"/>
  <c r="AE524" i="2" s="1"/>
  <c r="AD523" i="2"/>
  <c r="AE523" i="2" s="1"/>
  <c r="AD522" i="2"/>
  <c r="AE522" i="2" s="1"/>
  <c r="AD521" i="2"/>
  <c r="AE521" i="2" s="1"/>
  <c r="AD520" i="2"/>
  <c r="AE520" i="2" s="1"/>
  <c r="AD519" i="2"/>
  <c r="AE519" i="2" s="1"/>
  <c r="AD518" i="2"/>
  <c r="AE518" i="2" s="1"/>
  <c r="AD517" i="2"/>
  <c r="AE517" i="2" s="1"/>
  <c r="AD516" i="2"/>
  <c r="AE516" i="2" s="1"/>
  <c r="AD515" i="2"/>
  <c r="AE515" i="2" s="1"/>
  <c r="AD514" i="2"/>
  <c r="AE514" i="2" s="1"/>
  <c r="AD513" i="2"/>
  <c r="AE513" i="2" s="1"/>
  <c r="AD512" i="2"/>
  <c r="AE512" i="2" s="1"/>
  <c r="AD511" i="2"/>
  <c r="AE511" i="2" s="1"/>
  <c r="AD510" i="2"/>
  <c r="AE510" i="2" s="1"/>
  <c r="AD509" i="2"/>
  <c r="AE509" i="2" s="1"/>
  <c r="AD508" i="2"/>
  <c r="AE508" i="2" s="1"/>
  <c r="AD507" i="2"/>
  <c r="AE507" i="2" s="1"/>
  <c r="AD506" i="2"/>
  <c r="AE506" i="2" s="1"/>
  <c r="AD505" i="2"/>
  <c r="AE505" i="2" s="1"/>
  <c r="AD504" i="2"/>
  <c r="AE504" i="2" s="1"/>
  <c r="AD503" i="2"/>
  <c r="AE503" i="2" s="1"/>
  <c r="AD502" i="2"/>
  <c r="AE502" i="2" s="1"/>
  <c r="AD501" i="2"/>
  <c r="AE501" i="2" s="1"/>
  <c r="AD500" i="2"/>
  <c r="AE500" i="2" s="1"/>
  <c r="AD499" i="2"/>
  <c r="AE499" i="2" s="1"/>
  <c r="AD498" i="2"/>
  <c r="AE498" i="2" s="1"/>
  <c r="AD497" i="2"/>
  <c r="AE497" i="2" s="1"/>
  <c r="AD496" i="2"/>
  <c r="AE496" i="2" s="1"/>
  <c r="AD495" i="2"/>
  <c r="AE495" i="2" s="1"/>
  <c r="AD494" i="2"/>
  <c r="AE494" i="2" s="1"/>
  <c r="AD493" i="2"/>
  <c r="AE493" i="2" s="1"/>
  <c r="AD492" i="2"/>
  <c r="AE492" i="2" s="1"/>
  <c r="AD491" i="2"/>
  <c r="AE491" i="2" s="1"/>
  <c r="AD490" i="2"/>
  <c r="AE490" i="2" s="1"/>
  <c r="AD489" i="2"/>
  <c r="AE489" i="2" s="1"/>
  <c r="AD488" i="2"/>
  <c r="AE488" i="2" s="1"/>
  <c r="AD487" i="2"/>
  <c r="AE487" i="2" s="1"/>
  <c r="AD486" i="2"/>
  <c r="AE486" i="2" s="1"/>
  <c r="AD485" i="2"/>
  <c r="AE485" i="2" s="1"/>
  <c r="AD484" i="2"/>
  <c r="AE484" i="2" s="1"/>
  <c r="AD483" i="2"/>
  <c r="AE483" i="2" s="1"/>
  <c r="AD482" i="2"/>
  <c r="AE482" i="2" s="1"/>
  <c r="AD481" i="2"/>
  <c r="AE481" i="2" s="1"/>
  <c r="AD480" i="2"/>
  <c r="AE480" i="2" s="1"/>
  <c r="AD479" i="2"/>
  <c r="AE479" i="2" s="1"/>
  <c r="AD478" i="2"/>
  <c r="AE478" i="2" s="1"/>
  <c r="AD477" i="2"/>
  <c r="AE477" i="2" s="1"/>
  <c r="AD476" i="2"/>
  <c r="AE476" i="2" s="1"/>
  <c r="AD475" i="2"/>
  <c r="AE475" i="2" s="1"/>
  <c r="AD474" i="2"/>
  <c r="AE474" i="2" s="1"/>
  <c r="AD473" i="2"/>
  <c r="AE473" i="2" s="1"/>
  <c r="AD472" i="2"/>
  <c r="AE472" i="2" s="1"/>
  <c r="AD471" i="2"/>
  <c r="AE471" i="2" s="1"/>
  <c r="AD470" i="2"/>
  <c r="AE470" i="2" s="1"/>
  <c r="AD469" i="2"/>
  <c r="AE469" i="2" s="1"/>
  <c r="AD468" i="2"/>
  <c r="AE468" i="2" s="1"/>
  <c r="AD467" i="2"/>
  <c r="AE467" i="2" s="1"/>
  <c r="AD466" i="2"/>
  <c r="AE466" i="2" s="1"/>
  <c r="AD465" i="2"/>
  <c r="AE465" i="2" s="1"/>
  <c r="AD464" i="2"/>
  <c r="AE464" i="2" s="1"/>
  <c r="AD463" i="2"/>
  <c r="AE463" i="2" s="1"/>
  <c r="AD462" i="2"/>
  <c r="AE462" i="2" s="1"/>
  <c r="AD461" i="2"/>
  <c r="AE461" i="2" s="1"/>
  <c r="AD460" i="2"/>
  <c r="AE460" i="2" s="1"/>
  <c r="AD459" i="2"/>
  <c r="AE459" i="2" s="1"/>
  <c r="AD458" i="2"/>
  <c r="AE458" i="2" s="1"/>
  <c r="AD457" i="2"/>
  <c r="AE457" i="2" s="1"/>
  <c r="AD456" i="2"/>
  <c r="AE456" i="2" s="1"/>
  <c r="AD455" i="2"/>
  <c r="AE455" i="2" s="1"/>
  <c r="AD454" i="2"/>
  <c r="AE454" i="2" s="1"/>
  <c r="AD453" i="2"/>
  <c r="AE453" i="2" s="1"/>
  <c r="AD452" i="2"/>
  <c r="AE452" i="2" s="1"/>
  <c r="AD451" i="2"/>
  <c r="AE451" i="2" s="1"/>
  <c r="AD450" i="2"/>
  <c r="AE450" i="2" s="1"/>
  <c r="AD449" i="2"/>
  <c r="AE449" i="2" s="1"/>
  <c r="AD448" i="2"/>
  <c r="AE448" i="2" s="1"/>
  <c r="AD447" i="2"/>
  <c r="AE447" i="2" s="1"/>
  <c r="AD446" i="2"/>
  <c r="AE446" i="2" s="1"/>
  <c r="AD445" i="2"/>
  <c r="AE445" i="2" s="1"/>
  <c r="AD444" i="2"/>
  <c r="AE444" i="2" s="1"/>
  <c r="AD443" i="2"/>
  <c r="AE443" i="2" s="1"/>
  <c r="AD442" i="2"/>
  <c r="AE442" i="2" s="1"/>
  <c r="AD441" i="2"/>
  <c r="AE441" i="2" s="1"/>
  <c r="AD440" i="2"/>
  <c r="AE440" i="2" s="1"/>
  <c r="AD439" i="2"/>
  <c r="AE439" i="2" s="1"/>
  <c r="AD438" i="2"/>
  <c r="AE438" i="2" s="1"/>
  <c r="AD437" i="2"/>
  <c r="AE437" i="2" s="1"/>
  <c r="AD436" i="2"/>
  <c r="AE436" i="2" s="1"/>
  <c r="AD435" i="2"/>
  <c r="AE435" i="2" s="1"/>
  <c r="AD434" i="2"/>
  <c r="AE434" i="2" s="1"/>
  <c r="AD433" i="2"/>
  <c r="AE433" i="2" s="1"/>
  <c r="AD432" i="2"/>
  <c r="AE432" i="2" s="1"/>
  <c r="AD431" i="2"/>
  <c r="AE431" i="2" s="1"/>
  <c r="AD430" i="2"/>
  <c r="AE430" i="2" s="1"/>
  <c r="AD429" i="2"/>
  <c r="AE429" i="2" s="1"/>
  <c r="AD428" i="2"/>
  <c r="AE428" i="2" s="1"/>
  <c r="AD427" i="2"/>
  <c r="AE427" i="2" s="1"/>
  <c r="AD426" i="2"/>
  <c r="AE426" i="2" s="1"/>
  <c r="AD425" i="2"/>
  <c r="AE425" i="2" s="1"/>
  <c r="AD424" i="2"/>
  <c r="AE424" i="2" s="1"/>
  <c r="AD423" i="2"/>
  <c r="AE423" i="2" s="1"/>
  <c r="AD422" i="2"/>
  <c r="AE422" i="2" s="1"/>
  <c r="AD421" i="2"/>
  <c r="AE421" i="2" s="1"/>
  <c r="AD420" i="2"/>
  <c r="AE420" i="2" s="1"/>
  <c r="AD419" i="2"/>
  <c r="AE419" i="2" s="1"/>
  <c r="AD418" i="2"/>
  <c r="AE418" i="2" s="1"/>
  <c r="AD417" i="2"/>
  <c r="AE417" i="2" s="1"/>
  <c r="AD416" i="2"/>
  <c r="AE416" i="2" s="1"/>
  <c r="AD415" i="2"/>
  <c r="AE415" i="2" s="1"/>
  <c r="AD414" i="2"/>
  <c r="AE414" i="2" s="1"/>
  <c r="AD413" i="2"/>
  <c r="AE413" i="2" s="1"/>
  <c r="AD412" i="2"/>
  <c r="AE412" i="2" s="1"/>
  <c r="AD411" i="2"/>
  <c r="AE411" i="2" s="1"/>
  <c r="AD410" i="2"/>
  <c r="AE410" i="2" s="1"/>
  <c r="AD409" i="2"/>
  <c r="AE409" i="2" s="1"/>
  <c r="AD408" i="2"/>
  <c r="AE408" i="2" s="1"/>
  <c r="AD407" i="2"/>
  <c r="AE407" i="2" s="1"/>
  <c r="AD406" i="2"/>
  <c r="AE406" i="2" s="1"/>
  <c r="AD405" i="2"/>
  <c r="AE405" i="2" s="1"/>
  <c r="AD404" i="2"/>
  <c r="AE404" i="2" s="1"/>
  <c r="AD403" i="2"/>
  <c r="AE403" i="2" s="1"/>
  <c r="AD402" i="2"/>
  <c r="AE402" i="2" s="1"/>
  <c r="AD401" i="2"/>
  <c r="AE401" i="2" s="1"/>
  <c r="AD400" i="2"/>
  <c r="AE400" i="2" s="1"/>
  <c r="AD399" i="2"/>
  <c r="AE399" i="2" s="1"/>
  <c r="AD398" i="2"/>
  <c r="AE398" i="2" s="1"/>
  <c r="AD397" i="2"/>
  <c r="AE397" i="2" s="1"/>
  <c r="AD396" i="2"/>
  <c r="AE396" i="2" s="1"/>
  <c r="AD395" i="2"/>
  <c r="AE395" i="2" s="1"/>
  <c r="AD394" i="2"/>
  <c r="AE394" i="2" s="1"/>
  <c r="AD393" i="2"/>
  <c r="AE393" i="2" s="1"/>
  <c r="AD392" i="2"/>
  <c r="AE392" i="2" s="1"/>
  <c r="AD391" i="2"/>
  <c r="AE391" i="2" s="1"/>
  <c r="AD390" i="2"/>
  <c r="AE390" i="2" s="1"/>
  <c r="AD389" i="2"/>
  <c r="AE389" i="2" s="1"/>
  <c r="AD388" i="2"/>
  <c r="AE388" i="2" s="1"/>
  <c r="AD387" i="2"/>
  <c r="AE387" i="2" s="1"/>
  <c r="AD386" i="2"/>
  <c r="AE386" i="2" s="1"/>
  <c r="AD385" i="2"/>
  <c r="AE385" i="2" s="1"/>
  <c r="AD384" i="2"/>
  <c r="AE384" i="2" s="1"/>
  <c r="AD383" i="2"/>
  <c r="AE383" i="2" s="1"/>
  <c r="AD382" i="2"/>
  <c r="AE382" i="2" s="1"/>
  <c r="AD381" i="2"/>
  <c r="AE381" i="2" s="1"/>
  <c r="AD380" i="2"/>
  <c r="AE380" i="2" s="1"/>
  <c r="AD379" i="2"/>
  <c r="AE379" i="2" s="1"/>
  <c r="AD378" i="2"/>
  <c r="AE378" i="2" s="1"/>
  <c r="AD377" i="2"/>
  <c r="AE377" i="2" s="1"/>
  <c r="AD376" i="2"/>
  <c r="AE376" i="2" s="1"/>
  <c r="AD375" i="2"/>
  <c r="AE375" i="2" s="1"/>
  <c r="AD374" i="2"/>
  <c r="AE374" i="2" s="1"/>
  <c r="AD373" i="2"/>
  <c r="AE373" i="2" s="1"/>
  <c r="AD372" i="2"/>
  <c r="AE372" i="2" s="1"/>
  <c r="AD371" i="2"/>
  <c r="AE371" i="2" s="1"/>
  <c r="AD370" i="2"/>
  <c r="AE370" i="2" s="1"/>
  <c r="AD369" i="2"/>
  <c r="AE369" i="2" s="1"/>
  <c r="AD368" i="2"/>
  <c r="AE368" i="2" s="1"/>
  <c r="AD367" i="2"/>
  <c r="AE367" i="2" s="1"/>
  <c r="AD366" i="2"/>
  <c r="AE366" i="2" s="1"/>
  <c r="AD365" i="2"/>
  <c r="AE365" i="2" s="1"/>
  <c r="AD364" i="2"/>
  <c r="AE364" i="2" s="1"/>
  <c r="AD363" i="2"/>
  <c r="AE363" i="2" s="1"/>
  <c r="AD362" i="2"/>
  <c r="AE362" i="2" s="1"/>
  <c r="AD361" i="2"/>
  <c r="AE361" i="2" s="1"/>
  <c r="AD360" i="2"/>
  <c r="AE360" i="2" s="1"/>
  <c r="AD359" i="2"/>
  <c r="AE359" i="2" s="1"/>
  <c r="AD358" i="2"/>
  <c r="AE358" i="2" s="1"/>
  <c r="AD357" i="2"/>
  <c r="AE357" i="2" s="1"/>
  <c r="AD356" i="2"/>
  <c r="AE356" i="2" s="1"/>
  <c r="AD355" i="2"/>
  <c r="AE355" i="2" s="1"/>
  <c r="AD354" i="2"/>
  <c r="AE354" i="2" s="1"/>
  <c r="AD353" i="2"/>
  <c r="AE353" i="2" s="1"/>
  <c r="AD352" i="2"/>
  <c r="AE352" i="2" s="1"/>
  <c r="AD351" i="2"/>
  <c r="AE351" i="2" s="1"/>
  <c r="AD350" i="2"/>
  <c r="AE350" i="2" s="1"/>
  <c r="AD349" i="2"/>
  <c r="AE349" i="2" s="1"/>
  <c r="AD348" i="2"/>
  <c r="AE348" i="2" s="1"/>
  <c r="AD347" i="2"/>
  <c r="AE347" i="2" s="1"/>
  <c r="AD346" i="2"/>
  <c r="AE346" i="2" s="1"/>
  <c r="AD345" i="2"/>
  <c r="AE345" i="2" s="1"/>
  <c r="AD344" i="2"/>
  <c r="AE344" i="2" s="1"/>
  <c r="AD343" i="2"/>
  <c r="AE343" i="2" s="1"/>
  <c r="AD342" i="2"/>
  <c r="AE342" i="2" s="1"/>
  <c r="AD341" i="2"/>
  <c r="AE341" i="2" s="1"/>
  <c r="AD340" i="2"/>
  <c r="AE340" i="2" s="1"/>
  <c r="AD339" i="2"/>
  <c r="AE339" i="2" s="1"/>
  <c r="AD338" i="2"/>
  <c r="AE338" i="2" s="1"/>
  <c r="AD337" i="2"/>
  <c r="AE337" i="2" s="1"/>
  <c r="AD336" i="2"/>
  <c r="AE336" i="2" s="1"/>
  <c r="AD335" i="2"/>
  <c r="AE335" i="2" s="1"/>
  <c r="AD334" i="2"/>
  <c r="AE334" i="2" s="1"/>
  <c r="AD333" i="2"/>
  <c r="AE333" i="2" s="1"/>
  <c r="AD332" i="2"/>
  <c r="AE332" i="2" s="1"/>
  <c r="AD331" i="2"/>
  <c r="AE331" i="2" s="1"/>
  <c r="AD330" i="2"/>
  <c r="AE330" i="2" s="1"/>
  <c r="AD329" i="2"/>
  <c r="AE329" i="2" s="1"/>
  <c r="AD328" i="2"/>
  <c r="AE328" i="2" s="1"/>
  <c r="AD327" i="2"/>
  <c r="AE327" i="2" s="1"/>
  <c r="AD326" i="2"/>
  <c r="AE326" i="2" s="1"/>
  <c r="AD325" i="2"/>
  <c r="AE325" i="2" s="1"/>
  <c r="AD324" i="2"/>
  <c r="AE324" i="2" s="1"/>
  <c r="AD323" i="2"/>
  <c r="AE323" i="2" s="1"/>
  <c r="AD322" i="2"/>
  <c r="AE322" i="2" s="1"/>
  <c r="AD321" i="2"/>
  <c r="AE321" i="2" s="1"/>
  <c r="AD320" i="2"/>
  <c r="AE320" i="2" s="1"/>
  <c r="AD319" i="2"/>
  <c r="AE319" i="2" s="1"/>
  <c r="AD318" i="2"/>
  <c r="AE318" i="2" s="1"/>
  <c r="AD317" i="2"/>
  <c r="AE317" i="2" s="1"/>
  <c r="AD316" i="2"/>
  <c r="AE316" i="2" s="1"/>
  <c r="AD315" i="2"/>
  <c r="AE315" i="2" s="1"/>
  <c r="AD314" i="2"/>
  <c r="AE314" i="2" s="1"/>
  <c r="AD313" i="2"/>
  <c r="AE313" i="2" s="1"/>
  <c r="AD312" i="2"/>
  <c r="AE312" i="2" s="1"/>
  <c r="AD311" i="2"/>
  <c r="AE311" i="2" s="1"/>
  <c r="AD310" i="2"/>
  <c r="AE310" i="2" s="1"/>
  <c r="AD309" i="2"/>
  <c r="AE309" i="2" s="1"/>
  <c r="AD308" i="2"/>
  <c r="AE308" i="2" s="1"/>
  <c r="AD307" i="2"/>
  <c r="AE307" i="2" s="1"/>
  <c r="AD306" i="2"/>
  <c r="AE306" i="2" s="1"/>
  <c r="AD305" i="2"/>
  <c r="AE305" i="2" s="1"/>
  <c r="AD304" i="2"/>
  <c r="AE304" i="2" s="1"/>
  <c r="AD303" i="2"/>
  <c r="AE303" i="2" s="1"/>
  <c r="AD302" i="2"/>
  <c r="AE302" i="2" s="1"/>
  <c r="AD301" i="2"/>
  <c r="AE301" i="2" s="1"/>
  <c r="AD300" i="2"/>
  <c r="AE300" i="2" s="1"/>
  <c r="AD299" i="2"/>
  <c r="AE299" i="2" s="1"/>
  <c r="AD298" i="2"/>
  <c r="AE298" i="2" s="1"/>
  <c r="AD297" i="2"/>
  <c r="AE297" i="2" s="1"/>
  <c r="AD296" i="2"/>
  <c r="AE296" i="2" s="1"/>
  <c r="AD295" i="2"/>
  <c r="AE295" i="2" s="1"/>
  <c r="AD294" i="2"/>
  <c r="AE294" i="2" s="1"/>
  <c r="AD293" i="2"/>
  <c r="AE293" i="2" s="1"/>
  <c r="AD292" i="2"/>
  <c r="AE292" i="2" s="1"/>
  <c r="AD291" i="2"/>
  <c r="AE291" i="2" s="1"/>
  <c r="AD290" i="2"/>
  <c r="AE290" i="2" s="1"/>
  <c r="AD289" i="2"/>
  <c r="AE289" i="2" s="1"/>
  <c r="AD288" i="2"/>
  <c r="AE288" i="2" s="1"/>
  <c r="AD287" i="2"/>
  <c r="AE287" i="2" s="1"/>
  <c r="AD286" i="2"/>
  <c r="AE286" i="2" s="1"/>
  <c r="AD285" i="2"/>
  <c r="AE285" i="2" s="1"/>
  <c r="AD284" i="2"/>
  <c r="AE284" i="2" s="1"/>
  <c r="AD283" i="2"/>
  <c r="AE283" i="2" s="1"/>
  <c r="AD282" i="2"/>
  <c r="AE282" i="2" s="1"/>
  <c r="AD281" i="2"/>
  <c r="AE281" i="2" s="1"/>
  <c r="AD280" i="2"/>
  <c r="AE280" i="2" s="1"/>
  <c r="AD279" i="2"/>
  <c r="AE279" i="2" s="1"/>
  <c r="AD278" i="2"/>
  <c r="AE278" i="2" s="1"/>
  <c r="AD277" i="2"/>
  <c r="AE277" i="2" s="1"/>
  <c r="AD276" i="2"/>
  <c r="AE276" i="2" s="1"/>
  <c r="AD275" i="2"/>
  <c r="AE275" i="2" s="1"/>
  <c r="AD274" i="2"/>
  <c r="AE274" i="2" s="1"/>
  <c r="AD273" i="2"/>
  <c r="AE273" i="2" s="1"/>
  <c r="AD272" i="2"/>
  <c r="AE272" i="2" s="1"/>
  <c r="AD271" i="2"/>
  <c r="AE271" i="2" s="1"/>
  <c r="AD270" i="2"/>
  <c r="AE270" i="2" s="1"/>
  <c r="AD269" i="2"/>
  <c r="AE269" i="2" s="1"/>
  <c r="AD268" i="2"/>
  <c r="AE268" i="2" s="1"/>
  <c r="AD267" i="2"/>
  <c r="AE267" i="2" s="1"/>
  <c r="AD266" i="2"/>
  <c r="AE266" i="2" s="1"/>
  <c r="AD265" i="2"/>
  <c r="AE265" i="2" s="1"/>
  <c r="AD264" i="2"/>
  <c r="AE264" i="2" s="1"/>
  <c r="AD263" i="2"/>
  <c r="AE263" i="2" s="1"/>
  <c r="AD262" i="2"/>
  <c r="AE262" i="2" s="1"/>
  <c r="AD261" i="2"/>
  <c r="AE261" i="2" s="1"/>
  <c r="AD260" i="2"/>
  <c r="AE260" i="2" s="1"/>
  <c r="AD259" i="2"/>
  <c r="AE259" i="2" s="1"/>
  <c r="AD258" i="2"/>
  <c r="AE258" i="2" s="1"/>
  <c r="AD257" i="2"/>
  <c r="AE257" i="2" s="1"/>
  <c r="AD256" i="2"/>
  <c r="AE256" i="2" s="1"/>
  <c r="AD255" i="2"/>
  <c r="AE255" i="2" s="1"/>
  <c r="AD254" i="2"/>
  <c r="AE254" i="2" s="1"/>
  <c r="AD253" i="2"/>
  <c r="AE253" i="2" s="1"/>
  <c r="AD252" i="2"/>
  <c r="AE252" i="2" s="1"/>
  <c r="AD251" i="2"/>
  <c r="AE251" i="2" s="1"/>
  <c r="AD250" i="2"/>
  <c r="AE250" i="2" s="1"/>
  <c r="AD249" i="2"/>
  <c r="AE249" i="2" s="1"/>
  <c r="AD248" i="2"/>
  <c r="AE248" i="2" s="1"/>
  <c r="AD247" i="2"/>
  <c r="AE247" i="2" s="1"/>
  <c r="AD246" i="2"/>
  <c r="AE246" i="2" s="1"/>
  <c r="AD245" i="2"/>
  <c r="AE245" i="2" s="1"/>
  <c r="AD244" i="2"/>
  <c r="AE244" i="2" s="1"/>
  <c r="AD243" i="2"/>
  <c r="AE243" i="2" s="1"/>
  <c r="AD242" i="2"/>
  <c r="AE242" i="2" s="1"/>
  <c r="AD241" i="2"/>
  <c r="AE241" i="2" s="1"/>
  <c r="AD240" i="2"/>
  <c r="AE240" i="2" s="1"/>
  <c r="AD239" i="2"/>
  <c r="AE239" i="2" s="1"/>
  <c r="AD238" i="2"/>
  <c r="AE238" i="2" s="1"/>
  <c r="AD237" i="2"/>
  <c r="AE237" i="2" s="1"/>
  <c r="AD236" i="2"/>
  <c r="AE236" i="2" s="1"/>
  <c r="AD235" i="2"/>
  <c r="AE235" i="2" s="1"/>
  <c r="AD234" i="2"/>
  <c r="AE234" i="2" s="1"/>
  <c r="AD233" i="2"/>
  <c r="AE233" i="2" s="1"/>
  <c r="AD232" i="2"/>
  <c r="AE232" i="2" s="1"/>
  <c r="AD231" i="2"/>
  <c r="AE231" i="2" s="1"/>
  <c r="AD230" i="2"/>
  <c r="AE230" i="2" s="1"/>
  <c r="AD229" i="2"/>
  <c r="AE229" i="2" s="1"/>
  <c r="AD228" i="2"/>
  <c r="AE228" i="2" s="1"/>
  <c r="AD227" i="2"/>
  <c r="AE227" i="2" s="1"/>
  <c r="AD226" i="2"/>
  <c r="AE226" i="2" s="1"/>
  <c r="AD225" i="2"/>
  <c r="AE225" i="2" s="1"/>
  <c r="AD224" i="2"/>
  <c r="AE224" i="2" s="1"/>
  <c r="AD223" i="2"/>
  <c r="AE223" i="2" s="1"/>
  <c r="AD222" i="2"/>
  <c r="AE222" i="2" s="1"/>
  <c r="AD221" i="2"/>
  <c r="AE221" i="2" s="1"/>
  <c r="AD220" i="2"/>
  <c r="AE220" i="2" s="1"/>
  <c r="AD219" i="2"/>
  <c r="AE219" i="2" s="1"/>
  <c r="AD218" i="2"/>
  <c r="AE218" i="2" s="1"/>
  <c r="AD217" i="2"/>
  <c r="AE217" i="2" s="1"/>
  <c r="AD216" i="2"/>
  <c r="AE216" i="2" s="1"/>
  <c r="AD215" i="2"/>
  <c r="AE215" i="2" s="1"/>
  <c r="AD214" i="2"/>
  <c r="AE214" i="2" s="1"/>
  <c r="AD213" i="2"/>
  <c r="AE213" i="2" s="1"/>
  <c r="AD212" i="2"/>
  <c r="AE212" i="2" s="1"/>
  <c r="AD211" i="2"/>
  <c r="AE211" i="2" s="1"/>
  <c r="AD210" i="2"/>
  <c r="AE210" i="2" s="1"/>
  <c r="AD209" i="2"/>
  <c r="AE209" i="2" s="1"/>
  <c r="AD208" i="2"/>
  <c r="AE208" i="2" s="1"/>
  <c r="AD207" i="2"/>
  <c r="AE207" i="2" s="1"/>
  <c r="AD206" i="2"/>
  <c r="AE206" i="2" s="1"/>
  <c r="AD205" i="2"/>
  <c r="AE205" i="2" s="1"/>
  <c r="AD204" i="2"/>
  <c r="AE204" i="2" s="1"/>
  <c r="AD203" i="2"/>
  <c r="AE203" i="2" s="1"/>
  <c r="AD202" i="2"/>
  <c r="AE202" i="2" s="1"/>
  <c r="AD201" i="2"/>
  <c r="AE201" i="2" s="1"/>
  <c r="AD200" i="2"/>
  <c r="AE200" i="2" s="1"/>
  <c r="AD199" i="2"/>
  <c r="AE199" i="2" s="1"/>
  <c r="AD198" i="2"/>
  <c r="AE198" i="2" s="1"/>
  <c r="AD197" i="2"/>
  <c r="AE197" i="2" s="1"/>
  <c r="AD196" i="2"/>
  <c r="AE196" i="2" s="1"/>
  <c r="AD195" i="2"/>
  <c r="AE195" i="2" s="1"/>
  <c r="AD194" i="2"/>
  <c r="AE194" i="2" s="1"/>
  <c r="AD193" i="2"/>
  <c r="AE193" i="2" s="1"/>
  <c r="AD192" i="2"/>
  <c r="AE192" i="2" s="1"/>
  <c r="AD191" i="2"/>
  <c r="AE191" i="2" s="1"/>
  <c r="AD190" i="2"/>
  <c r="AE190" i="2" s="1"/>
  <c r="AD189" i="2"/>
  <c r="AE189" i="2" s="1"/>
  <c r="AD188" i="2"/>
  <c r="AE188" i="2" s="1"/>
  <c r="AD187" i="2"/>
  <c r="AE187" i="2" s="1"/>
  <c r="AD186" i="2"/>
  <c r="AE186" i="2" s="1"/>
  <c r="AD185" i="2"/>
  <c r="AE185" i="2" s="1"/>
  <c r="AD184" i="2"/>
  <c r="AE184" i="2" s="1"/>
  <c r="AD183" i="2"/>
  <c r="AE183" i="2" s="1"/>
  <c r="AD182" i="2"/>
  <c r="AE182" i="2" s="1"/>
  <c r="AD181" i="2"/>
  <c r="AE181" i="2" s="1"/>
  <c r="AD180" i="2"/>
  <c r="AE180" i="2" s="1"/>
  <c r="AD179" i="2"/>
  <c r="AE179" i="2" s="1"/>
  <c r="AD178" i="2"/>
  <c r="AE178" i="2" s="1"/>
  <c r="AD177" i="2"/>
  <c r="AE177" i="2" s="1"/>
  <c r="AD176" i="2"/>
  <c r="AE176" i="2" s="1"/>
  <c r="AD175" i="2"/>
  <c r="AE175" i="2" s="1"/>
  <c r="AD174" i="2"/>
  <c r="AE174" i="2" s="1"/>
  <c r="AD173" i="2"/>
  <c r="AE173" i="2" s="1"/>
  <c r="AD172" i="2"/>
  <c r="AE172" i="2" s="1"/>
  <c r="AD171" i="2"/>
  <c r="AE171" i="2" s="1"/>
  <c r="AD170" i="2"/>
  <c r="AE170" i="2" s="1"/>
  <c r="AD169" i="2"/>
  <c r="AE169" i="2" s="1"/>
  <c r="AD168" i="2"/>
  <c r="AE168" i="2" s="1"/>
  <c r="AD167" i="2"/>
  <c r="AE167" i="2" s="1"/>
  <c r="AD166" i="2"/>
  <c r="AE166" i="2" s="1"/>
  <c r="AD165" i="2"/>
  <c r="AE165" i="2" s="1"/>
  <c r="AD164" i="2"/>
  <c r="AE164" i="2" s="1"/>
  <c r="AD163" i="2"/>
  <c r="AE163" i="2" s="1"/>
  <c r="AD162" i="2"/>
  <c r="AE162" i="2" s="1"/>
  <c r="AD161" i="2"/>
  <c r="AE161" i="2" s="1"/>
  <c r="AD160" i="2"/>
  <c r="AE160" i="2" s="1"/>
  <c r="AD159" i="2"/>
  <c r="AE159" i="2" s="1"/>
  <c r="AD158" i="2"/>
  <c r="AE158" i="2" s="1"/>
  <c r="AD157" i="2"/>
  <c r="AE157" i="2" s="1"/>
  <c r="AD156" i="2"/>
  <c r="AE156" i="2" s="1"/>
  <c r="AD155" i="2"/>
  <c r="AE155" i="2" s="1"/>
  <c r="AD154" i="2"/>
  <c r="AE154" i="2" s="1"/>
  <c r="AD153" i="2"/>
  <c r="AE153" i="2" s="1"/>
  <c r="AD152" i="2"/>
  <c r="AE152" i="2" s="1"/>
  <c r="AD151" i="2"/>
  <c r="AE151" i="2" s="1"/>
  <c r="AD150" i="2"/>
  <c r="AE150" i="2" s="1"/>
  <c r="AD149" i="2"/>
  <c r="AE149" i="2" s="1"/>
  <c r="AD148" i="2"/>
  <c r="AE148" i="2" s="1"/>
  <c r="AD147" i="2"/>
  <c r="AE147" i="2" s="1"/>
  <c r="AD146" i="2"/>
  <c r="AE146" i="2" s="1"/>
  <c r="AD145" i="2"/>
  <c r="AE145" i="2" s="1"/>
  <c r="AD144" i="2"/>
  <c r="AE144" i="2" s="1"/>
  <c r="AD143" i="2"/>
  <c r="AE143" i="2" s="1"/>
  <c r="AD142" i="2"/>
  <c r="AE142" i="2" s="1"/>
  <c r="AD141" i="2"/>
  <c r="AE141" i="2" s="1"/>
  <c r="AD140" i="2"/>
  <c r="AE140" i="2" s="1"/>
  <c r="AD139" i="2"/>
  <c r="AE139" i="2" s="1"/>
  <c r="AD138" i="2"/>
  <c r="AE138" i="2" s="1"/>
  <c r="AD137" i="2"/>
  <c r="AE137" i="2" s="1"/>
  <c r="AD136" i="2"/>
  <c r="AE136" i="2" s="1"/>
  <c r="AD135" i="2"/>
  <c r="AE135" i="2" s="1"/>
  <c r="AD134" i="2"/>
  <c r="AE134" i="2" s="1"/>
  <c r="AD133" i="2"/>
  <c r="AE133" i="2" s="1"/>
  <c r="AD132" i="2"/>
  <c r="AE132" i="2" s="1"/>
  <c r="AD131" i="2"/>
  <c r="AE131" i="2" s="1"/>
  <c r="AD130" i="2"/>
  <c r="AE130" i="2" s="1"/>
  <c r="AD129" i="2"/>
  <c r="AE129" i="2" s="1"/>
  <c r="AD128" i="2"/>
  <c r="AE128" i="2" s="1"/>
  <c r="AD127" i="2"/>
  <c r="AE127" i="2" s="1"/>
  <c r="AD126" i="2"/>
  <c r="AE126" i="2" s="1"/>
  <c r="AD125" i="2"/>
  <c r="AE125" i="2" s="1"/>
  <c r="AD124" i="2"/>
  <c r="AE124" i="2" s="1"/>
  <c r="AD123" i="2"/>
  <c r="AE123" i="2" s="1"/>
  <c r="AD122" i="2"/>
  <c r="AE122" i="2" s="1"/>
  <c r="AD121" i="2"/>
  <c r="AE121" i="2" s="1"/>
  <c r="AD120" i="2"/>
  <c r="AE120" i="2" s="1"/>
  <c r="AD119" i="2"/>
  <c r="AE119" i="2" s="1"/>
  <c r="AD118" i="2"/>
  <c r="AE118" i="2" s="1"/>
  <c r="AD117" i="2"/>
  <c r="AE117" i="2" s="1"/>
  <c r="AD116" i="2"/>
  <c r="AE116" i="2" s="1"/>
  <c r="AD115" i="2"/>
  <c r="AE115" i="2" s="1"/>
  <c r="AD114" i="2"/>
  <c r="AE114" i="2" s="1"/>
  <c r="AD113" i="2"/>
  <c r="AE113" i="2" s="1"/>
  <c r="AD112" i="2"/>
  <c r="AE112" i="2" s="1"/>
  <c r="AD111" i="2"/>
  <c r="AE111" i="2" s="1"/>
  <c r="AD110" i="2"/>
  <c r="AE110" i="2" s="1"/>
  <c r="AD109" i="2"/>
  <c r="AE109" i="2" s="1"/>
  <c r="AD108" i="2"/>
  <c r="AE108" i="2" s="1"/>
  <c r="AD107" i="2"/>
  <c r="AE107" i="2" s="1"/>
  <c r="AD106" i="2"/>
  <c r="AE106" i="2" s="1"/>
  <c r="AD105" i="2"/>
  <c r="AE105" i="2" s="1"/>
  <c r="AD104" i="2"/>
  <c r="AE104" i="2" s="1"/>
  <c r="AD103" i="2"/>
  <c r="AE103" i="2" s="1"/>
  <c r="AD102" i="2"/>
  <c r="AE102" i="2" s="1"/>
  <c r="AD101" i="2"/>
  <c r="AE101" i="2" s="1"/>
  <c r="AD100" i="2"/>
  <c r="AE100" i="2" s="1"/>
  <c r="AD99" i="2"/>
  <c r="AE99" i="2" s="1"/>
  <c r="AD98" i="2"/>
  <c r="AE98" i="2" s="1"/>
  <c r="AD97" i="2"/>
  <c r="AE97" i="2" s="1"/>
  <c r="AD96" i="2"/>
  <c r="AE96" i="2" s="1"/>
  <c r="AD95" i="2"/>
  <c r="AE95" i="2" s="1"/>
  <c r="AD94" i="2"/>
  <c r="AE94" i="2" s="1"/>
  <c r="AD93" i="2"/>
  <c r="AE93" i="2" s="1"/>
  <c r="AD92" i="2"/>
  <c r="AE92" i="2" s="1"/>
  <c r="AD91" i="2"/>
  <c r="AE91" i="2" s="1"/>
  <c r="AD90" i="2"/>
  <c r="AE90" i="2" s="1"/>
  <c r="AD89" i="2"/>
  <c r="AE89" i="2" s="1"/>
  <c r="AD88" i="2"/>
  <c r="AE88" i="2" s="1"/>
  <c r="AD87" i="2"/>
  <c r="AE87" i="2" s="1"/>
  <c r="AD86" i="2"/>
  <c r="AE86" i="2" s="1"/>
  <c r="AD85" i="2"/>
  <c r="AE85" i="2" s="1"/>
  <c r="AD84" i="2"/>
  <c r="AE84" i="2" s="1"/>
  <c r="AD83" i="2"/>
  <c r="AE83" i="2" s="1"/>
  <c r="AD82" i="2"/>
  <c r="AE82" i="2" s="1"/>
  <c r="AD81" i="2"/>
  <c r="AE81" i="2" s="1"/>
  <c r="AD80" i="2"/>
  <c r="AE80" i="2" s="1"/>
  <c r="AD79" i="2"/>
  <c r="AE79" i="2" s="1"/>
  <c r="AD78" i="2"/>
  <c r="AE78" i="2" s="1"/>
  <c r="AD77" i="2"/>
  <c r="AE77" i="2" s="1"/>
  <c r="AD76" i="2"/>
  <c r="AE76" i="2" s="1"/>
  <c r="AD75" i="2"/>
  <c r="AE75" i="2" s="1"/>
  <c r="AD74" i="2"/>
  <c r="AE74" i="2" s="1"/>
  <c r="AD73" i="2"/>
  <c r="AE73" i="2" s="1"/>
  <c r="AD72" i="2"/>
  <c r="AE72" i="2" s="1"/>
  <c r="AD71" i="2"/>
  <c r="AE71" i="2" s="1"/>
  <c r="AD70" i="2"/>
  <c r="AE70" i="2" s="1"/>
  <c r="AD69" i="2"/>
  <c r="AE69" i="2" s="1"/>
  <c r="AD68" i="2"/>
  <c r="AE68" i="2" s="1"/>
  <c r="AD67" i="2"/>
  <c r="AE67" i="2" s="1"/>
  <c r="AD66" i="2"/>
  <c r="AE66" i="2" s="1"/>
  <c r="AD65" i="2"/>
  <c r="AE65" i="2" s="1"/>
  <c r="AD64" i="2"/>
  <c r="AE64" i="2" s="1"/>
  <c r="AD63" i="2"/>
  <c r="AE63" i="2" s="1"/>
  <c r="AD62" i="2"/>
  <c r="AE62" i="2" s="1"/>
  <c r="AD61" i="2"/>
  <c r="AE61" i="2" s="1"/>
  <c r="AD60" i="2"/>
  <c r="AE60" i="2" s="1"/>
  <c r="AD59" i="2"/>
  <c r="AE59" i="2" s="1"/>
  <c r="AD58" i="2"/>
  <c r="AE58" i="2" s="1"/>
  <c r="AD57" i="2"/>
  <c r="AE57" i="2" s="1"/>
  <c r="AD56" i="2"/>
  <c r="AE56" i="2" s="1"/>
  <c r="AD55" i="2"/>
  <c r="AE55" i="2" s="1"/>
  <c r="AD54" i="2"/>
  <c r="AE54" i="2" s="1"/>
  <c r="AD53" i="2"/>
  <c r="AE53" i="2" s="1"/>
  <c r="AD52" i="2"/>
  <c r="AE52" i="2" s="1"/>
  <c r="AD51" i="2"/>
  <c r="AE51" i="2" s="1"/>
  <c r="AD50" i="2"/>
  <c r="AE50" i="2" s="1"/>
  <c r="AD49" i="2"/>
  <c r="AE49" i="2" s="1"/>
  <c r="AD48" i="2"/>
  <c r="AE48" i="2" s="1"/>
  <c r="AD47" i="2"/>
  <c r="AE47" i="2" s="1"/>
  <c r="AD46" i="2"/>
  <c r="AE46" i="2" s="1"/>
  <c r="AD45" i="2"/>
  <c r="AE45" i="2" s="1"/>
  <c r="AD44" i="2"/>
  <c r="AE44" i="2" s="1"/>
  <c r="AD43" i="2"/>
  <c r="AE43" i="2" s="1"/>
  <c r="AD42" i="2"/>
  <c r="AE42" i="2" s="1"/>
  <c r="AD41" i="2"/>
  <c r="AE41" i="2" s="1"/>
  <c r="AD40" i="2"/>
  <c r="AE40" i="2" s="1"/>
  <c r="AD39" i="2"/>
  <c r="AE39" i="2" s="1"/>
  <c r="AD38" i="2"/>
  <c r="AE38" i="2" s="1"/>
  <c r="AD37" i="2"/>
  <c r="AE37" i="2" s="1"/>
  <c r="AD36" i="2"/>
  <c r="AE36" i="2" s="1"/>
  <c r="AD35" i="2"/>
  <c r="AE35" i="2" s="1"/>
  <c r="AD34" i="2"/>
  <c r="AE34" i="2" s="1"/>
  <c r="AD33" i="2"/>
  <c r="AE33" i="2" s="1"/>
  <c r="AD32" i="2"/>
  <c r="AE32" i="2" s="1"/>
  <c r="AD31" i="2"/>
  <c r="AE31" i="2" s="1"/>
  <c r="AD30" i="2"/>
  <c r="AE30" i="2" s="1"/>
  <c r="AD29" i="2"/>
  <c r="AE29" i="2" s="1"/>
  <c r="AD28" i="2"/>
  <c r="AE28" i="2" s="1"/>
  <c r="AD27" i="2"/>
  <c r="AE27" i="2" s="1"/>
  <c r="AD26" i="2"/>
  <c r="AE26" i="2" s="1"/>
  <c r="AD25" i="2"/>
  <c r="AE25" i="2" s="1"/>
  <c r="AD24" i="2"/>
  <c r="AE24" i="2" s="1"/>
  <c r="AD23" i="2"/>
  <c r="AE23" i="2" s="1"/>
  <c r="AD22" i="2"/>
  <c r="AE22" i="2" s="1"/>
  <c r="AD21" i="2"/>
  <c r="AE21" i="2" s="1"/>
  <c r="AD20" i="2"/>
  <c r="AE20" i="2" s="1"/>
  <c r="AD19" i="2"/>
  <c r="AE19" i="2" s="1"/>
  <c r="AD18" i="2"/>
  <c r="AE18" i="2" s="1"/>
  <c r="AD17" i="2"/>
  <c r="AE17" i="2" s="1"/>
  <c r="AD16" i="2"/>
  <c r="AE16" i="2" s="1"/>
  <c r="AD15" i="2"/>
  <c r="AE15" i="2" s="1"/>
  <c r="AD14" i="2"/>
  <c r="AE14" i="2" s="1"/>
  <c r="AD13" i="2"/>
  <c r="AE13" i="2" s="1"/>
  <c r="AD2008" i="2" l="1"/>
  <c r="AE2008" i="2"/>
</calcChain>
</file>

<file path=xl/sharedStrings.xml><?xml version="1.0" encoding="utf-8"?>
<sst xmlns="http://schemas.openxmlformats.org/spreadsheetml/2006/main" count="95900" uniqueCount="8139">
  <si>
    <t>Title III, Part A—English Language Acquisition, Language Enhancement, and Academic Achievement for Immigrant Students</t>
  </si>
  <si>
    <t>Every Student Succeeds Act</t>
  </si>
  <si>
    <t>Allocation amounts have been adjusted for LEAs that failed to meet the federal maintenance of effort requirement.</t>
  </si>
  <si>
    <t>County
Name</t>
  </si>
  <si>
    <t>Full CDS Code</t>
  </si>
  <si>
    <t>County
Code</t>
  </si>
  <si>
    <t>District
Code</t>
  </si>
  <si>
    <t>School
Code</t>
  </si>
  <si>
    <t>Direct
Funded
Charter School
Number</t>
  </si>
  <si>
    <t xml:space="preserve">Service Location Field </t>
  </si>
  <si>
    <t>Local Educational Agency</t>
  </si>
  <si>
    <t xml:space="preserve">Eligible Immigrant Count </t>
  </si>
  <si>
    <t>Meets
Minimum
Immigrant
Count of 21</t>
  </si>
  <si>
    <t>CARS Application for Funding</t>
  </si>
  <si>
    <t>1st
Apportionment</t>
  </si>
  <si>
    <t>2nd Apportionment</t>
  </si>
  <si>
    <t>3rd Apportionment</t>
  </si>
  <si>
    <t>Invoices</t>
  </si>
  <si>
    <t>Total Paid</t>
  </si>
  <si>
    <t>Balance
Remaining</t>
  </si>
  <si>
    <t>Statewide Total</t>
  </si>
  <si>
    <t>California Department of Education</t>
  </si>
  <si>
    <t>School Fiscal Services Division</t>
  </si>
  <si>
    <t>4th Apportionment</t>
  </si>
  <si>
    <t>5th Apportionment</t>
  </si>
  <si>
    <t>6th Apportionment</t>
  </si>
  <si>
    <t>7th Apportionment</t>
  </si>
  <si>
    <t>8th Apportionment</t>
  </si>
  <si>
    <t>9th Apportionment</t>
  </si>
  <si>
    <t>10th Apportionment</t>
  </si>
  <si>
    <t>Alameda</t>
  </si>
  <si>
    <t>01100170000000</t>
  </si>
  <si>
    <t>01</t>
  </si>
  <si>
    <t>10017</t>
  </si>
  <si>
    <t>0000000</t>
  </si>
  <si>
    <t>N/A</t>
  </si>
  <si>
    <t>Alameda County Office of Education</t>
  </si>
  <si>
    <t>01611190000000</t>
  </si>
  <si>
    <t>61119</t>
  </si>
  <si>
    <t>Alameda Unified</t>
  </si>
  <si>
    <t>01611270000000</t>
  </si>
  <si>
    <t>61127</t>
  </si>
  <si>
    <t>Albany City Unified</t>
  </si>
  <si>
    <t>01611430000000</t>
  </si>
  <si>
    <t>61143</t>
  </si>
  <si>
    <t>Berkeley Unified</t>
  </si>
  <si>
    <t>01611500000000</t>
  </si>
  <si>
    <t>61150</t>
  </si>
  <si>
    <t>Castro Valley Unified</t>
  </si>
  <si>
    <t>01611680000000</t>
  </si>
  <si>
    <t>61168</t>
  </si>
  <si>
    <t>Emery Unified</t>
  </si>
  <si>
    <t>01611760000000</t>
  </si>
  <si>
    <t>61176</t>
  </si>
  <si>
    <t>Fremont Unified</t>
  </si>
  <si>
    <t>01611920000000</t>
  </si>
  <si>
    <t>61192</t>
  </si>
  <si>
    <t>Hayward Unified</t>
  </si>
  <si>
    <t>01612000000000</t>
  </si>
  <si>
    <t>61200</t>
  </si>
  <si>
    <t>Livermore Valley Joint Unified</t>
  </si>
  <si>
    <t>01612180000000</t>
  </si>
  <si>
    <t>61218</t>
  </si>
  <si>
    <t>Mountain House Elementary</t>
  </si>
  <si>
    <t>01612340000000</t>
  </si>
  <si>
    <t>61234</t>
  </si>
  <si>
    <t>Newark Unified</t>
  </si>
  <si>
    <t>01612420000000</t>
  </si>
  <si>
    <t>61242</t>
  </si>
  <si>
    <t>New Haven Unified</t>
  </si>
  <si>
    <t>01612590000000</t>
  </si>
  <si>
    <t>61259</t>
  </si>
  <si>
    <t>Oakland Unified</t>
  </si>
  <si>
    <t>01612750000000</t>
  </si>
  <si>
    <t>61275</t>
  </si>
  <si>
    <t>Piedmont City Unified</t>
  </si>
  <si>
    <t>01612910000000</t>
  </si>
  <si>
    <t>61291</t>
  </si>
  <si>
    <t>San Leandro Unified</t>
  </si>
  <si>
    <t>01613090000000</t>
  </si>
  <si>
    <t>61309</t>
  </si>
  <si>
    <t>San Lorenzo Unified</t>
  </si>
  <si>
    <t>01750930000000</t>
  </si>
  <si>
    <t>75093</t>
  </si>
  <si>
    <t>Dublin Unified</t>
  </si>
  <si>
    <t>01751010000000</t>
  </si>
  <si>
    <t>75101</t>
  </si>
  <si>
    <t>Pleasanton Unified</t>
  </si>
  <si>
    <t>01751190000000</t>
  </si>
  <si>
    <t>75119</t>
  </si>
  <si>
    <t>Sunol Glen Unified</t>
  </si>
  <si>
    <t>01612596111660</t>
  </si>
  <si>
    <t>6111660</t>
  </si>
  <si>
    <t>0014</t>
  </si>
  <si>
    <t>C0014</t>
  </si>
  <si>
    <t>Oakland Charter Academy</t>
  </si>
  <si>
    <t>01612596113807</t>
  </si>
  <si>
    <t>6113807</t>
  </si>
  <si>
    <t>0106</t>
  </si>
  <si>
    <t>C0106</t>
  </si>
  <si>
    <t>American Indian Public Charter</t>
  </si>
  <si>
    <t>01612596117568</t>
  </si>
  <si>
    <t>6117568</t>
  </si>
  <si>
    <t>0252</t>
  </si>
  <si>
    <t>C0252</t>
  </si>
  <si>
    <t>Aspire Monarch Academy</t>
  </si>
  <si>
    <t>01612596117972</t>
  </si>
  <si>
    <t>6117972</t>
  </si>
  <si>
    <t>0302</t>
  </si>
  <si>
    <t>C0302</t>
  </si>
  <si>
    <t>North Oakland Community Charter</t>
  </si>
  <si>
    <t>01612593030772</t>
  </si>
  <si>
    <t>3030772</t>
  </si>
  <si>
    <t>0340</t>
  </si>
  <si>
    <t>C0340</t>
  </si>
  <si>
    <t>Oakland School for the Arts</t>
  </si>
  <si>
    <t>01612590130617</t>
  </si>
  <si>
    <t>0130617</t>
  </si>
  <si>
    <t>0349</t>
  </si>
  <si>
    <t>C0349</t>
  </si>
  <si>
    <t>Oakland Military Institute, College Preparatory Academy</t>
  </si>
  <si>
    <t>01611190130609</t>
  </si>
  <si>
    <t>0130609</t>
  </si>
  <si>
    <t>0352</t>
  </si>
  <si>
    <t>C0352</t>
  </si>
  <si>
    <t>Alameda Community Learning Center</t>
  </si>
  <si>
    <t>01611190130625</t>
  </si>
  <si>
    <t>0130625</t>
  </si>
  <si>
    <t>0398</t>
  </si>
  <si>
    <t>C0398</t>
  </si>
  <si>
    <t>Alternatives in Action</t>
  </si>
  <si>
    <t>01612590130633</t>
  </si>
  <si>
    <t>0130633</t>
  </si>
  <si>
    <t>0413</t>
  </si>
  <si>
    <t>C0413</t>
  </si>
  <si>
    <t>Lighthouse Community Charter</t>
  </si>
  <si>
    <t>01612590130666</t>
  </si>
  <si>
    <t>0130666</t>
  </si>
  <si>
    <t>0465</t>
  </si>
  <si>
    <t>C0465</t>
  </si>
  <si>
    <t>Aspire Lionel Wilson College Preparatory Academy</t>
  </si>
  <si>
    <t>01612590100065</t>
  </si>
  <si>
    <t>0100065</t>
  </si>
  <si>
    <t>0510</t>
  </si>
  <si>
    <t>C0510</t>
  </si>
  <si>
    <t>Oakland Unity High</t>
  </si>
  <si>
    <t>01613090101212</t>
  </si>
  <si>
    <t>0101212</t>
  </si>
  <si>
    <t>0524</t>
  </si>
  <si>
    <t>C0524</t>
  </si>
  <si>
    <t>KIPP Summit Academy</t>
  </si>
  <si>
    <t>01612590106906</t>
  </si>
  <si>
    <t>0106906</t>
  </si>
  <si>
    <t>0661</t>
  </si>
  <si>
    <t>C0661</t>
  </si>
  <si>
    <t>Bay Area Technology</t>
  </si>
  <si>
    <t>01611920108670</t>
  </si>
  <si>
    <t>0108670</t>
  </si>
  <si>
    <t>0684</t>
  </si>
  <si>
    <t>C0684</t>
  </si>
  <si>
    <t>Leadership Public Schools - Hayward</t>
  </si>
  <si>
    <t>01612590108944</t>
  </si>
  <si>
    <t>0108944</t>
  </si>
  <si>
    <t>0700</t>
  </si>
  <si>
    <t>C0700</t>
  </si>
  <si>
    <t>Lighthouse Community Charter High</t>
  </si>
  <si>
    <t>01612590109819</t>
  </si>
  <si>
    <t>0109819</t>
  </si>
  <si>
    <t>0726</t>
  </si>
  <si>
    <t>C0726</t>
  </si>
  <si>
    <t>Aspire Berkley Maynard Academy</t>
  </si>
  <si>
    <t>01100176001788</t>
  </si>
  <si>
    <t>6001788</t>
  </si>
  <si>
    <t>0740</t>
  </si>
  <si>
    <t>C0740</t>
  </si>
  <si>
    <t>Cox Academy</t>
  </si>
  <si>
    <t>01612590111856</t>
  </si>
  <si>
    <t>0111856</t>
  </si>
  <si>
    <t>0765</t>
  </si>
  <si>
    <t>C0765</t>
  </si>
  <si>
    <t>American Indian Public High</t>
  </si>
  <si>
    <t>01612590111476</t>
  </si>
  <si>
    <t>0111476</t>
  </si>
  <si>
    <t>0780</t>
  </si>
  <si>
    <t>C0780</t>
  </si>
  <si>
    <t>Achieve Academy</t>
  </si>
  <si>
    <t>01100170112607</t>
  </si>
  <si>
    <t>0112607</t>
  </si>
  <si>
    <t>0811</t>
  </si>
  <si>
    <t>C0811</t>
  </si>
  <si>
    <t>Envision Academy for Arts &amp; Technology</t>
  </si>
  <si>
    <t>01611920137646</t>
  </si>
  <si>
    <t>0137646</t>
  </si>
  <si>
    <t>0836</t>
  </si>
  <si>
    <t>C0836</t>
  </si>
  <si>
    <t>Impact Academy of Arts &amp; Technology</t>
  </si>
  <si>
    <t>01612590115238</t>
  </si>
  <si>
    <t>0115238</t>
  </si>
  <si>
    <t>0837</t>
  </si>
  <si>
    <t>C0837</t>
  </si>
  <si>
    <t>ARISE High</t>
  </si>
  <si>
    <t>01613090114421</t>
  </si>
  <si>
    <t>0114421</t>
  </si>
  <si>
    <t>0880</t>
  </si>
  <si>
    <t>C0880</t>
  </si>
  <si>
    <t>KIPP King Collegiate High</t>
  </si>
  <si>
    <t>01612590114363</t>
  </si>
  <si>
    <t>0114363</t>
  </si>
  <si>
    <t>0882</t>
  </si>
  <si>
    <t>C0882</t>
  </si>
  <si>
    <t>American Indian Public Charter II</t>
  </si>
  <si>
    <t>01612590114868</t>
  </si>
  <si>
    <t>0114868</t>
  </si>
  <si>
    <t>0883</t>
  </si>
  <si>
    <t>C0883</t>
  </si>
  <si>
    <t>Oakland Charter High</t>
  </si>
  <si>
    <t>01612590115014</t>
  </si>
  <si>
    <t>0115014</t>
  </si>
  <si>
    <t>0938</t>
  </si>
  <si>
    <t>C0938</t>
  </si>
  <si>
    <t>KIPP Bridge Academy</t>
  </si>
  <si>
    <t>01612590115386</t>
  </si>
  <si>
    <t>0115386</t>
  </si>
  <si>
    <t>0948</t>
  </si>
  <si>
    <t>C0948</t>
  </si>
  <si>
    <t>Civicorps Corpsmember Academy</t>
  </si>
  <si>
    <t>01612590118224</t>
  </si>
  <si>
    <t>0118224</t>
  </si>
  <si>
    <t>1023</t>
  </si>
  <si>
    <t>C1023</t>
  </si>
  <si>
    <t>Aspire Golden State College Preparatory Academy</t>
  </si>
  <si>
    <t>01611190119222</t>
  </si>
  <si>
    <t>0119222</t>
  </si>
  <si>
    <t>1066</t>
  </si>
  <si>
    <t>C1066</t>
  </si>
  <si>
    <t>Nea Community Learning Center</t>
  </si>
  <si>
    <t>01611920119248</t>
  </si>
  <si>
    <t>0119248</t>
  </si>
  <si>
    <t>1067</t>
  </si>
  <si>
    <t>C1067</t>
  </si>
  <si>
    <t>Golden Oak Montessori of Hayward</t>
  </si>
  <si>
    <t>01612590120188</t>
  </si>
  <si>
    <t>0120188</t>
  </si>
  <si>
    <t>1115</t>
  </si>
  <si>
    <t>C1115</t>
  </si>
  <si>
    <t>Aspire ERES Academy</t>
  </si>
  <si>
    <t>01611190122085</t>
  </si>
  <si>
    <t>0122085</t>
  </si>
  <si>
    <t>1181</t>
  </si>
  <si>
    <t>C1181</t>
  </si>
  <si>
    <t>The Academy of Alameda</t>
  </si>
  <si>
    <t>01611430138552</t>
  </si>
  <si>
    <t>0138552</t>
  </si>
  <si>
    <t>1255</t>
  </si>
  <si>
    <t>C1255</t>
  </si>
  <si>
    <t>REALM Charter</t>
  </si>
  <si>
    <t>01612590123711</t>
  </si>
  <si>
    <t>0123711</t>
  </si>
  <si>
    <t>1271</t>
  </si>
  <si>
    <t>C1271</t>
  </si>
  <si>
    <t>Vincent Academy</t>
  </si>
  <si>
    <t>01100170123968</t>
  </si>
  <si>
    <t>0123968</t>
  </si>
  <si>
    <t>1284</t>
  </si>
  <si>
    <t>C1284</t>
  </si>
  <si>
    <t>Community School for Creative Education</t>
  </si>
  <si>
    <t>01100170124172</t>
  </si>
  <si>
    <t>0124172</t>
  </si>
  <si>
    <t>1296</t>
  </si>
  <si>
    <t>C1296</t>
  </si>
  <si>
    <t>Yu Ming Charter</t>
  </si>
  <si>
    <t>01100170125567</t>
  </si>
  <si>
    <t>0125567</t>
  </si>
  <si>
    <t>1383</t>
  </si>
  <si>
    <t>C1383</t>
  </si>
  <si>
    <t>Urban Montessori Charter</t>
  </si>
  <si>
    <t>01612590115592</t>
  </si>
  <si>
    <t>0115592</t>
  </si>
  <si>
    <t>1442</t>
  </si>
  <si>
    <t>C1442</t>
  </si>
  <si>
    <t>Learning Without Limits</t>
  </si>
  <si>
    <t>01612596118608</t>
  </si>
  <si>
    <t>6118608</t>
  </si>
  <si>
    <t>1443</t>
  </si>
  <si>
    <t>C1443</t>
  </si>
  <si>
    <t>ASCEND</t>
  </si>
  <si>
    <t>01612590126748</t>
  </si>
  <si>
    <t>0126748</t>
  </si>
  <si>
    <t>1449</t>
  </si>
  <si>
    <t>C1449</t>
  </si>
  <si>
    <t>LPS Oakland R &amp; D Campus</t>
  </si>
  <si>
    <t>01100176002000</t>
  </si>
  <si>
    <t>6002000</t>
  </si>
  <si>
    <t>1464</t>
  </si>
  <si>
    <t>C1464</t>
  </si>
  <si>
    <t>Lazear Charter Academy</t>
  </si>
  <si>
    <t>01611920127696</t>
  </si>
  <si>
    <t>0127696</t>
  </si>
  <si>
    <t>1514</t>
  </si>
  <si>
    <t>C1514</t>
  </si>
  <si>
    <t>Knowledge Enlightens You (KEY) Academy</t>
  </si>
  <si>
    <t>01611920127944</t>
  </si>
  <si>
    <t>0127944</t>
  </si>
  <si>
    <t>1543</t>
  </si>
  <si>
    <t>C1543</t>
  </si>
  <si>
    <t>Silver Oak High Public Montessori Charter</t>
  </si>
  <si>
    <t>01612590128413</t>
  </si>
  <si>
    <t>0128413</t>
  </si>
  <si>
    <t>1577</t>
  </si>
  <si>
    <t>C1577</t>
  </si>
  <si>
    <t>Aspire College Academy</t>
  </si>
  <si>
    <t>01612590129932</t>
  </si>
  <si>
    <t>0129932</t>
  </si>
  <si>
    <t>1620</t>
  </si>
  <si>
    <t>C1620</t>
  </si>
  <si>
    <t>East Bay Innovation Academy</t>
  </si>
  <si>
    <t>01612590129403</t>
  </si>
  <si>
    <t>0129403</t>
  </si>
  <si>
    <t>1632</t>
  </si>
  <si>
    <t>C1632</t>
  </si>
  <si>
    <t>Epic Charter</t>
  </si>
  <si>
    <t>01612590129635</t>
  </si>
  <si>
    <t>0129635</t>
  </si>
  <si>
    <t>1661</t>
  </si>
  <si>
    <t>C1661</t>
  </si>
  <si>
    <t>Downtown Charter Academy</t>
  </si>
  <si>
    <t>01612590130732</t>
  </si>
  <si>
    <t>0130732</t>
  </si>
  <si>
    <t>1663</t>
  </si>
  <si>
    <t>C1663</t>
  </si>
  <si>
    <t>Aspire Triumph Technology Academy</t>
  </si>
  <si>
    <t>01100170131581</t>
  </si>
  <si>
    <t>0131581</t>
  </si>
  <si>
    <t>1707</t>
  </si>
  <si>
    <t>C1707</t>
  </si>
  <si>
    <t>Oakland Unity Middle</t>
  </si>
  <si>
    <t>01612590132514</t>
  </si>
  <si>
    <t>0132514</t>
  </si>
  <si>
    <t>1708</t>
  </si>
  <si>
    <t>C1708</t>
  </si>
  <si>
    <t>Francophone Charter School of Oakland</t>
  </si>
  <si>
    <t>01612590131896</t>
  </si>
  <si>
    <t>0131896</t>
  </si>
  <si>
    <t>1713</t>
  </si>
  <si>
    <t>C1713</t>
  </si>
  <si>
    <t>Roses in Concrete</t>
  </si>
  <si>
    <t>01611190131805</t>
  </si>
  <si>
    <t>0131805</t>
  </si>
  <si>
    <t>1718</t>
  </si>
  <si>
    <t>C1718</t>
  </si>
  <si>
    <t>The Academy of Alameda Elementary</t>
  </si>
  <si>
    <t>01612590132555</t>
  </si>
  <si>
    <t>0132555</t>
  </si>
  <si>
    <t>1745</t>
  </si>
  <si>
    <t>C1745</t>
  </si>
  <si>
    <t>Conservatory of Vocal/Instrumental Arts High</t>
  </si>
  <si>
    <t>01612590134015</t>
  </si>
  <si>
    <t>0134015</t>
  </si>
  <si>
    <t>1783</t>
  </si>
  <si>
    <t>C1783</t>
  </si>
  <si>
    <t>Lodestar: A Lighthouse Community Charter Public</t>
  </si>
  <si>
    <t>01100170136101</t>
  </si>
  <si>
    <t>0136101</t>
  </si>
  <si>
    <t>1881</t>
  </si>
  <si>
    <t>C1881</t>
  </si>
  <si>
    <t>Connecting Waters Charter - East Bay</t>
  </si>
  <si>
    <t>01100170137448</t>
  </si>
  <si>
    <t>0137448</t>
  </si>
  <si>
    <t>1908</t>
  </si>
  <si>
    <t>C1908</t>
  </si>
  <si>
    <t>Aurum Preparatory Academy</t>
  </si>
  <si>
    <t>01771800138289</t>
  </si>
  <si>
    <t>77180</t>
  </si>
  <si>
    <t>0138289</t>
  </si>
  <si>
    <t>2015</t>
  </si>
  <si>
    <t>C2015</t>
  </si>
  <si>
    <t>Latitude 37.8 High</t>
  </si>
  <si>
    <t>Alpine</t>
  </si>
  <si>
    <t>02100250000000</t>
  </si>
  <si>
    <t>02</t>
  </si>
  <si>
    <t>10025</t>
  </si>
  <si>
    <t>Alpine County Office of Education</t>
  </si>
  <si>
    <t>02613330000000</t>
  </si>
  <si>
    <t>61333</t>
  </si>
  <si>
    <t>Alpine County Unified</t>
  </si>
  <si>
    <t>Amador</t>
  </si>
  <si>
    <t>03100330000000</t>
  </si>
  <si>
    <t>03</t>
  </si>
  <si>
    <t>10033</t>
  </si>
  <si>
    <t>Amador County Office of Education</t>
  </si>
  <si>
    <t>03739810000000</t>
  </si>
  <si>
    <t>73981</t>
  </si>
  <si>
    <t>Amador County Unified</t>
  </si>
  <si>
    <t>Butte</t>
  </si>
  <si>
    <t>04100410000000</t>
  </si>
  <si>
    <t>04</t>
  </si>
  <si>
    <t>10041</t>
  </si>
  <si>
    <t>Butte County Office of Education</t>
  </si>
  <si>
    <t>04613820000000</t>
  </si>
  <si>
    <t>61382</t>
  </si>
  <si>
    <t>Bangor Union Elementary</t>
  </si>
  <si>
    <t>04614080000000</t>
  </si>
  <si>
    <t>61408</t>
  </si>
  <si>
    <t>Biggs Unified</t>
  </si>
  <si>
    <t>04614240000000</t>
  </si>
  <si>
    <t>61424</t>
  </si>
  <si>
    <t>Chico Unified</t>
  </si>
  <si>
    <t>04614320000000</t>
  </si>
  <si>
    <t>61432</t>
  </si>
  <si>
    <t>Durham Unified</t>
  </si>
  <si>
    <t>04614400000000</t>
  </si>
  <si>
    <t>61440</t>
  </si>
  <si>
    <t>Feather Falls Union Elementary</t>
  </si>
  <si>
    <t>04614570000000</t>
  </si>
  <si>
    <t>61457</t>
  </si>
  <si>
    <t>Golden Feather Union Elementary</t>
  </si>
  <si>
    <t>04614990000000</t>
  </si>
  <si>
    <t>61499</t>
  </si>
  <si>
    <t>Manzanita Elementary</t>
  </si>
  <si>
    <t>04615070000000</t>
  </si>
  <si>
    <t>61507</t>
  </si>
  <si>
    <t>Oroville City Elementary</t>
  </si>
  <si>
    <t>04615150000000</t>
  </si>
  <si>
    <t>61515</t>
  </si>
  <si>
    <t>Oroville Union High</t>
  </si>
  <si>
    <t>04615230000000</t>
  </si>
  <si>
    <t>61523</t>
  </si>
  <si>
    <t>Palermo Union Elementary</t>
  </si>
  <si>
    <t>04615310000000</t>
  </si>
  <si>
    <t>61531</t>
  </si>
  <si>
    <t>Paradise Unified</t>
  </si>
  <si>
    <t>04615490000000</t>
  </si>
  <si>
    <t>61549</t>
  </si>
  <si>
    <t>Thermalito Union Elementary</t>
  </si>
  <si>
    <t>04733790000000</t>
  </si>
  <si>
    <t>73379</t>
  </si>
  <si>
    <t>Pioneer Union Elementary</t>
  </si>
  <si>
    <t>04755070000000</t>
  </si>
  <si>
    <t>75507</t>
  </si>
  <si>
    <t>Gridley Unified</t>
  </si>
  <si>
    <t>04615316112585</t>
  </si>
  <si>
    <t>6112585</t>
  </si>
  <si>
    <t>0067</t>
  </si>
  <si>
    <t>C0067</t>
  </si>
  <si>
    <t>HomeTech Charter</t>
  </si>
  <si>
    <t>04615316112999</t>
  </si>
  <si>
    <t>6112999</t>
  </si>
  <si>
    <t>0079</t>
  </si>
  <si>
    <t>C0079</t>
  </si>
  <si>
    <t>Paradise Charter Middle</t>
  </si>
  <si>
    <t>04615316113765</t>
  </si>
  <si>
    <t>6113765</t>
  </si>
  <si>
    <t>0094</t>
  </si>
  <si>
    <t>C0094</t>
  </si>
  <si>
    <t>Children's Community Charter</t>
  </si>
  <si>
    <t>04614246113773</t>
  </si>
  <si>
    <t>6113773</t>
  </si>
  <si>
    <t>0112</t>
  </si>
  <si>
    <t>C0112</t>
  </si>
  <si>
    <t>Chico Country Day</t>
  </si>
  <si>
    <t>04614246119523</t>
  </si>
  <si>
    <t>6119523</t>
  </si>
  <si>
    <t>0415</t>
  </si>
  <si>
    <t>C0415</t>
  </si>
  <si>
    <t>Blue Oak Charter</t>
  </si>
  <si>
    <t>04614240110551</t>
  </si>
  <si>
    <t>0110551</t>
  </si>
  <si>
    <t>0729</t>
  </si>
  <si>
    <t>C0729</t>
  </si>
  <si>
    <t>Nord Country</t>
  </si>
  <si>
    <t>04615310110338</t>
  </si>
  <si>
    <t>0110338</t>
  </si>
  <si>
    <t>0751</t>
  </si>
  <si>
    <t>C0751</t>
  </si>
  <si>
    <t>Achieve Charter School of Paradise Inc.</t>
  </si>
  <si>
    <t>04100410114991</t>
  </si>
  <si>
    <t>0114991</t>
  </si>
  <si>
    <t>0945</t>
  </si>
  <si>
    <t>C0945</t>
  </si>
  <si>
    <t>CORE Butte Charter</t>
  </si>
  <si>
    <t>04614240118042</t>
  </si>
  <si>
    <t>0118042</t>
  </si>
  <si>
    <t>1019</t>
  </si>
  <si>
    <t>C1019</t>
  </si>
  <si>
    <t>Forest Ranch Charter</t>
  </si>
  <si>
    <t>04614240120394</t>
  </si>
  <si>
    <t>0120394</t>
  </si>
  <si>
    <t>1114</t>
  </si>
  <si>
    <t>C1114</t>
  </si>
  <si>
    <t>Inspire School of Arts and Sciences</t>
  </si>
  <si>
    <t>04614240121475</t>
  </si>
  <si>
    <t>0121475</t>
  </si>
  <si>
    <t>1166</t>
  </si>
  <si>
    <t>C1166</t>
  </si>
  <si>
    <t>Sherwood Montessori</t>
  </si>
  <si>
    <t>04614400121509</t>
  </si>
  <si>
    <t>0121509</t>
  </si>
  <si>
    <t>1170</t>
  </si>
  <si>
    <t>C1170</t>
  </si>
  <si>
    <t>Ipakanni Early College Charter</t>
  </si>
  <si>
    <t>04614240123810</t>
  </si>
  <si>
    <t>0123810</t>
  </si>
  <si>
    <t>1280</t>
  </si>
  <si>
    <t>C1280</t>
  </si>
  <si>
    <t>Wildflower Open Classroom</t>
  </si>
  <si>
    <t>04615070129577</t>
  </si>
  <si>
    <t>0129577</t>
  </si>
  <si>
    <t>1616</t>
  </si>
  <si>
    <t>C1616</t>
  </si>
  <si>
    <t>STREAM Charter</t>
  </si>
  <si>
    <t>04100410136820</t>
  </si>
  <si>
    <t>0136820</t>
  </si>
  <si>
    <t>1916</t>
  </si>
  <si>
    <t>C1916</t>
  </si>
  <si>
    <t>Achieve Charter High</t>
  </si>
  <si>
    <t>04614240137828</t>
  </si>
  <si>
    <t>0137828</t>
  </si>
  <si>
    <t>1982</t>
  </si>
  <si>
    <t>C1982</t>
  </si>
  <si>
    <t>Pivot Charter School North Valley II</t>
  </si>
  <si>
    <t>Calaveras</t>
  </si>
  <si>
    <t>05100580000000</t>
  </si>
  <si>
    <t>05</t>
  </si>
  <si>
    <t>10058</t>
  </si>
  <si>
    <t>Calaveras County Office of Education</t>
  </si>
  <si>
    <t>05615560000000</t>
  </si>
  <si>
    <t>61556</t>
  </si>
  <si>
    <t>Bret Harte Union High</t>
  </si>
  <si>
    <t>05615640000000</t>
  </si>
  <si>
    <t>61564</t>
  </si>
  <si>
    <t>Calaveras Unified</t>
  </si>
  <si>
    <t>05615720000000</t>
  </si>
  <si>
    <t>61572</t>
  </si>
  <si>
    <t>Mark Twain Union Elementary</t>
  </si>
  <si>
    <t>05615800000000</t>
  </si>
  <si>
    <t>61580</t>
  </si>
  <si>
    <t>Vallecito Union</t>
  </si>
  <si>
    <t>Colusa</t>
  </si>
  <si>
    <t>06100660000000</t>
  </si>
  <si>
    <t>06</t>
  </si>
  <si>
    <t>10066</t>
  </si>
  <si>
    <t>Colusa County Office of Education</t>
  </si>
  <si>
    <t>06615980000000</t>
  </si>
  <si>
    <t>61598</t>
  </si>
  <si>
    <t>Colusa Unified</t>
  </si>
  <si>
    <t>06616060000000</t>
  </si>
  <si>
    <t>61606</t>
  </si>
  <si>
    <t>Maxwell Unified</t>
  </si>
  <si>
    <t>06616140000000</t>
  </si>
  <si>
    <t>61614</t>
  </si>
  <si>
    <t>Pierce Joint Unified</t>
  </si>
  <si>
    <t>06616220000000</t>
  </si>
  <si>
    <t>61622</t>
  </si>
  <si>
    <t>Williams Unified</t>
  </si>
  <si>
    <t>Contra Costa</t>
  </si>
  <si>
    <t>07100740000000</t>
  </si>
  <si>
    <t>07</t>
  </si>
  <si>
    <t>10074</t>
  </si>
  <si>
    <t>Contra Costa County Office of Education</t>
  </si>
  <si>
    <t>07616300000000</t>
  </si>
  <si>
    <t>61630</t>
  </si>
  <si>
    <t>Acalanes Union High</t>
  </si>
  <si>
    <t>07616480000000</t>
  </si>
  <si>
    <t>61648</t>
  </si>
  <si>
    <t>Antioch Unified</t>
  </si>
  <si>
    <t>07616550000000</t>
  </si>
  <si>
    <t>61655</t>
  </si>
  <si>
    <t>Brentwood Union Elementary</t>
  </si>
  <si>
    <t>07616630000000</t>
  </si>
  <si>
    <t>61663</t>
  </si>
  <si>
    <t>Byron Union Elementary</t>
  </si>
  <si>
    <t>07616710000000</t>
  </si>
  <si>
    <t>61671</t>
  </si>
  <si>
    <t>Canyon Elementary</t>
  </si>
  <si>
    <t>07616970000000</t>
  </si>
  <si>
    <t>61697</t>
  </si>
  <si>
    <t>John Swett Unified</t>
  </si>
  <si>
    <t>07617050000000</t>
  </si>
  <si>
    <t>61705</t>
  </si>
  <si>
    <t>Knightsen Elementary</t>
  </si>
  <si>
    <t>07617130000000</t>
  </si>
  <si>
    <t>61713</t>
  </si>
  <si>
    <t>Lafayette Elementary</t>
  </si>
  <si>
    <t>07617210000000</t>
  </si>
  <si>
    <t>61721</t>
  </si>
  <si>
    <t>Liberty Union High</t>
  </si>
  <si>
    <t>07617390000000</t>
  </si>
  <si>
    <t>61739</t>
  </si>
  <si>
    <t>Martinez Unified</t>
  </si>
  <si>
    <t>07617470000000</t>
  </si>
  <si>
    <t>61747</t>
  </si>
  <si>
    <t>Moraga Elementary</t>
  </si>
  <si>
    <t>07617540000000</t>
  </si>
  <si>
    <t>61754</t>
  </si>
  <si>
    <t>Mt. Diablo Unified</t>
  </si>
  <si>
    <t>07617620000000</t>
  </si>
  <si>
    <t>61762</t>
  </si>
  <si>
    <t>Oakley Union Elementary</t>
  </si>
  <si>
    <t>07617700000000</t>
  </si>
  <si>
    <t>61770</t>
  </si>
  <si>
    <t>Orinda Union Elementary</t>
  </si>
  <si>
    <t>07617880000000</t>
  </si>
  <si>
    <t>61788</t>
  </si>
  <si>
    <t>Pittsburg Unified</t>
  </si>
  <si>
    <t>07617960000000</t>
  </si>
  <si>
    <t>61796</t>
  </si>
  <si>
    <t>West Contra Costa Unified</t>
  </si>
  <si>
    <t>07618040000000</t>
  </si>
  <si>
    <t>61804</t>
  </si>
  <si>
    <t>San Ramon Valley Unified</t>
  </si>
  <si>
    <t>07618120000000</t>
  </si>
  <si>
    <t>61812</t>
  </si>
  <si>
    <t>Walnut Creek Elementary</t>
  </si>
  <si>
    <t>07616486115703</t>
  </si>
  <si>
    <t>6115703</t>
  </si>
  <si>
    <t>0143</t>
  </si>
  <si>
    <t>C0143</t>
  </si>
  <si>
    <t>Antioch Charter Academy</t>
  </si>
  <si>
    <t>07617966118368</t>
  </si>
  <si>
    <t>6118368</t>
  </si>
  <si>
    <t>0333</t>
  </si>
  <si>
    <t>C0333</t>
  </si>
  <si>
    <t>Manzanita Middle</t>
  </si>
  <si>
    <t>07617960101477</t>
  </si>
  <si>
    <t>0101477</t>
  </si>
  <si>
    <t>0557</t>
  </si>
  <si>
    <t>C0557</t>
  </si>
  <si>
    <t>Leadership Public Schools: Richmond</t>
  </si>
  <si>
    <t>07617960110973</t>
  </si>
  <si>
    <t>0110973</t>
  </si>
  <si>
    <t>0755</t>
  </si>
  <si>
    <t>C0755</t>
  </si>
  <si>
    <t>Richmond College Preparatory</t>
  </si>
  <si>
    <t>07100740114470</t>
  </si>
  <si>
    <t>0114470</t>
  </si>
  <si>
    <t>0868</t>
  </si>
  <si>
    <t>C0868</t>
  </si>
  <si>
    <t>Making Waves Academy</t>
  </si>
  <si>
    <t>07616480115063</t>
  </si>
  <si>
    <t>0115063</t>
  </si>
  <si>
    <t>0909</t>
  </si>
  <si>
    <t>C0909</t>
  </si>
  <si>
    <t>Antioch Charter Academy II</t>
  </si>
  <si>
    <t>07100740731380</t>
  </si>
  <si>
    <t>0731380</t>
  </si>
  <si>
    <t>1400</t>
  </si>
  <si>
    <t>C1400</t>
  </si>
  <si>
    <t>Clayton Valley Charter High</t>
  </si>
  <si>
    <t>07617960126805</t>
  </si>
  <si>
    <t>0126805</t>
  </si>
  <si>
    <t>1441</t>
  </si>
  <si>
    <t>C1441</t>
  </si>
  <si>
    <t>Richmond Charter Academy</t>
  </si>
  <si>
    <t>07100740129528</t>
  </si>
  <si>
    <t>0129528</t>
  </si>
  <si>
    <t>1622</t>
  </si>
  <si>
    <t>C1622</t>
  </si>
  <si>
    <t>Caliber: Beta Academy</t>
  </si>
  <si>
    <t>07100740129684</t>
  </si>
  <si>
    <t>0129684</t>
  </si>
  <si>
    <t>1650</t>
  </si>
  <si>
    <t>C1650</t>
  </si>
  <si>
    <t>Summit Public School K2</t>
  </si>
  <si>
    <t>07617960129643</t>
  </si>
  <si>
    <t>0129643</t>
  </si>
  <si>
    <t>1660</t>
  </si>
  <si>
    <t>C1660</t>
  </si>
  <si>
    <t>Richmond Charter Elementary-Benito Juarez</t>
  </si>
  <si>
    <t>07616630130930</t>
  </si>
  <si>
    <t>0130930</t>
  </si>
  <si>
    <t>1684</t>
  </si>
  <si>
    <t>C1684</t>
  </si>
  <si>
    <t>Vista Oaks Charter</t>
  </si>
  <si>
    <t>07617960132100</t>
  </si>
  <si>
    <t>0132100</t>
  </si>
  <si>
    <t>1739</t>
  </si>
  <si>
    <t>C1739</t>
  </si>
  <si>
    <t>Aspire Richmond Ca. College Preparatory Academy</t>
  </si>
  <si>
    <t>07617960132118</t>
  </si>
  <si>
    <t>0132118</t>
  </si>
  <si>
    <t>1740</t>
  </si>
  <si>
    <t>C1740</t>
  </si>
  <si>
    <t>Aspire Richmond Technology Academy</t>
  </si>
  <si>
    <t>07617960132233</t>
  </si>
  <si>
    <t>0132233</t>
  </si>
  <si>
    <t>1741</t>
  </si>
  <si>
    <t>C1741</t>
  </si>
  <si>
    <t>John Henry High</t>
  </si>
  <si>
    <t>07100740134114</t>
  </si>
  <si>
    <t>0134114</t>
  </si>
  <si>
    <t>1773</t>
  </si>
  <si>
    <t>C1773</t>
  </si>
  <si>
    <t>Contra Costa School of Performing Arts</t>
  </si>
  <si>
    <t>07617960133637</t>
  </si>
  <si>
    <t>0133637</t>
  </si>
  <si>
    <t>1774</t>
  </si>
  <si>
    <t>C1774</t>
  </si>
  <si>
    <t>Summit Public School: Tamalpais</t>
  </si>
  <si>
    <t>07770240134072</t>
  </si>
  <si>
    <t>77024</t>
  </si>
  <si>
    <t>0134072</t>
  </si>
  <si>
    <t>1805</t>
  </si>
  <si>
    <t>C1805</t>
  </si>
  <si>
    <t>Rocketship Futuro Academy</t>
  </si>
  <si>
    <t>07100740730614</t>
  </si>
  <si>
    <t>0730614</t>
  </si>
  <si>
    <t>1887</t>
  </si>
  <si>
    <t>C1887</t>
  </si>
  <si>
    <t>Golden Gate Community Charter</t>
  </si>
  <si>
    <t>07617960136903</t>
  </si>
  <si>
    <t>0136903</t>
  </si>
  <si>
    <t>1906</t>
  </si>
  <si>
    <t>C1906</t>
  </si>
  <si>
    <t>Voices College-Bound Language Academy at West Contra Costa County</t>
  </si>
  <si>
    <t>07100740137026</t>
  </si>
  <si>
    <t>0137026</t>
  </si>
  <si>
    <t>1933</t>
  </si>
  <si>
    <t>C1933</t>
  </si>
  <si>
    <t>Invictus Academy of Richmond</t>
  </si>
  <si>
    <t>07616480137430</t>
  </si>
  <si>
    <t>0137430</t>
  </si>
  <si>
    <t>1965</t>
  </si>
  <si>
    <t>C1965</t>
  </si>
  <si>
    <t>Rocketship Delta Prep</t>
  </si>
  <si>
    <t>Del Norte</t>
  </si>
  <si>
    <t>08100820000000</t>
  </si>
  <si>
    <t>08</t>
  </si>
  <si>
    <t>10082</t>
  </si>
  <si>
    <t>Del Norte County Office of Education</t>
  </si>
  <si>
    <t>08618200000000</t>
  </si>
  <si>
    <t>61820</t>
  </si>
  <si>
    <t>Del Norte County Unified</t>
  </si>
  <si>
    <t>08618200137729</t>
  </si>
  <si>
    <t>0137729</t>
  </si>
  <si>
    <t>0859</t>
  </si>
  <si>
    <t>C0859</t>
  </si>
  <si>
    <t>Uncharted Shores Academy</t>
  </si>
  <si>
    <t>El Dorado</t>
  </si>
  <si>
    <t>09100900000000</t>
  </si>
  <si>
    <t>09</t>
  </si>
  <si>
    <t>10090</t>
  </si>
  <si>
    <t>El Dorado County Office of Education</t>
  </si>
  <si>
    <t>09618380000000</t>
  </si>
  <si>
    <t>61838</t>
  </si>
  <si>
    <t>Buckeye Union Elementary</t>
  </si>
  <si>
    <t>09618460000000</t>
  </si>
  <si>
    <t>61846</t>
  </si>
  <si>
    <t>Camino Union Elementary</t>
  </si>
  <si>
    <t>09618530000000</t>
  </si>
  <si>
    <t>61853</t>
  </si>
  <si>
    <t>El Dorado Union High</t>
  </si>
  <si>
    <t>09618790000000</t>
  </si>
  <si>
    <t>61879</t>
  </si>
  <si>
    <t>Gold Oak Union Elementary</t>
  </si>
  <si>
    <t>09618870000000</t>
  </si>
  <si>
    <t>61887</t>
  </si>
  <si>
    <t>Gold Trail Union Elementary</t>
  </si>
  <si>
    <t>09618950000000</t>
  </si>
  <si>
    <t>61895</t>
  </si>
  <si>
    <t>Indian Diggings Elementary</t>
  </si>
  <si>
    <t>09619030000000</t>
  </si>
  <si>
    <t>61903</t>
  </si>
  <si>
    <t>Lake Tahoe Unified</t>
  </si>
  <si>
    <t>09619110000000</t>
  </si>
  <si>
    <t>61911</t>
  </si>
  <si>
    <t>Latrobe</t>
  </si>
  <si>
    <t>09619290000000</t>
  </si>
  <si>
    <t>61929</t>
  </si>
  <si>
    <t>Mother Lode Union Elementary</t>
  </si>
  <si>
    <t>09619450000000</t>
  </si>
  <si>
    <t>61945</t>
  </si>
  <si>
    <t>09619520000000</t>
  </si>
  <si>
    <t>61952</t>
  </si>
  <si>
    <t>Placerville Union Elementary</t>
  </si>
  <si>
    <t>09619600000000</t>
  </si>
  <si>
    <t>61960</t>
  </si>
  <si>
    <t>Pollock Pines Elementary</t>
  </si>
  <si>
    <t>09619780000000</t>
  </si>
  <si>
    <t>61978</t>
  </si>
  <si>
    <t>Rescue Union Elementary</t>
  </si>
  <si>
    <t>09619860000000</t>
  </si>
  <si>
    <t>61986</t>
  </si>
  <si>
    <t>Silver Fork Elementary</t>
  </si>
  <si>
    <t>09737830000000</t>
  </si>
  <si>
    <t>73783</t>
  </si>
  <si>
    <t>Black Oak Mine Unified</t>
  </si>
  <si>
    <t>09618380111724</t>
  </si>
  <si>
    <t>0111724</t>
  </si>
  <si>
    <t>0774</t>
  </si>
  <si>
    <t>C0774</t>
  </si>
  <si>
    <t>California Montessori Project-Shingle Springs Campus</t>
  </si>
  <si>
    <t>09618460123125</t>
  </si>
  <si>
    <t>0123125</t>
  </si>
  <si>
    <t>1150</t>
  </si>
  <si>
    <t>C1150</t>
  </si>
  <si>
    <t>Camino Polytechnic</t>
  </si>
  <si>
    <t>09618380129965</t>
  </si>
  <si>
    <t>0129965</t>
  </si>
  <si>
    <t>1655</t>
  </si>
  <si>
    <t>C1655</t>
  </si>
  <si>
    <t>Rising Sun Montessori</t>
  </si>
  <si>
    <t>09100900136036</t>
  </si>
  <si>
    <t>0136036</t>
  </si>
  <si>
    <t>1880</t>
  </si>
  <si>
    <t>C1880</t>
  </si>
  <si>
    <t>John Adams Academy - El Dorado Hills</t>
  </si>
  <si>
    <t>09618380136200</t>
  </si>
  <si>
    <t>0136200</t>
  </si>
  <si>
    <t>1891</t>
  </si>
  <si>
    <t>C1891</t>
  </si>
  <si>
    <t>Clarksville Charter</t>
  </si>
  <si>
    <t>Fresno</t>
  </si>
  <si>
    <t>10101080000000</t>
  </si>
  <si>
    <t>10</t>
  </si>
  <si>
    <t>10108</t>
  </si>
  <si>
    <t>Fresno County Office of Education</t>
  </si>
  <si>
    <t>10619940000000</t>
  </si>
  <si>
    <t>61994</t>
  </si>
  <si>
    <t>Alvina Elementary</t>
  </si>
  <si>
    <t>10620260000000</t>
  </si>
  <si>
    <t>62026</t>
  </si>
  <si>
    <t>Big Creek Elementary</t>
  </si>
  <si>
    <t>10620420000000</t>
  </si>
  <si>
    <t>62042</t>
  </si>
  <si>
    <t>Burrel Union Elementary</t>
  </si>
  <si>
    <t>10621090000000</t>
  </si>
  <si>
    <t>62109</t>
  </si>
  <si>
    <t>Clay Joint Elementary</t>
  </si>
  <si>
    <t>10621170000000</t>
  </si>
  <si>
    <t>62117</t>
  </si>
  <si>
    <t>Clovis Unified</t>
  </si>
  <si>
    <t>10621250000000</t>
  </si>
  <si>
    <t>62125</t>
  </si>
  <si>
    <t>Coalinga-Huron Unified</t>
  </si>
  <si>
    <t>10621580000000</t>
  </si>
  <si>
    <t>62158</t>
  </si>
  <si>
    <t>Fowler Unified</t>
  </si>
  <si>
    <t>10621660000000</t>
  </si>
  <si>
    <t>62166</t>
  </si>
  <si>
    <t>Fresno Unified</t>
  </si>
  <si>
    <t>10622400000000</t>
  </si>
  <si>
    <t>62240</t>
  </si>
  <si>
    <t>Kingsburg Elementary Charter</t>
  </si>
  <si>
    <t>10622570000000</t>
  </si>
  <si>
    <t>62257</t>
  </si>
  <si>
    <t>Kingsburg Joint Union High</t>
  </si>
  <si>
    <t>10622650000000</t>
  </si>
  <si>
    <t>62265</t>
  </si>
  <si>
    <t>Kings Canyon Joint Unified</t>
  </si>
  <si>
    <t>10622810000000</t>
  </si>
  <si>
    <t>62281</t>
  </si>
  <si>
    <t>Laton Joint Unified</t>
  </si>
  <si>
    <t>10623230000000</t>
  </si>
  <si>
    <t>62323</t>
  </si>
  <si>
    <t>Monroe Elementary</t>
  </si>
  <si>
    <t>10623310000000</t>
  </si>
  <si>
    <t>62331</t>
  </si>
  <si>
    <t>Orange Center</t>
  </si>
  <si>
    <t>10623560000000</t>
  </si>
  <si>
    <t>62356</t>
  </si>
  <si>
    <t>Pacific Union Elementary</t>
  </si>
  <si>
    <t>10623640000000</t>
  </si>
  <si>
    <t>62364</t>
  </si>
  <si>
    <t>Parlier Unified</t>
  </si>
  <si>
    <t>10623720000000</t>
  </si>
  <si>
    <t>62372</t>
  </si>
  <si>
    <t>Pine Ridge Elementary</t>
  </si>
  <si>
    <t>10623800000000</t>
  </si>
  <si>
    <t>62380</t>
  </si>
  <si>
    <t>Raisin City Elementary</t>
  </si>
  <si>
    <t>10624140000000</t>
  </si>
  <si>
    <t>62414</t>
  </si>
  <si>
    <t>Sanger Unified</t>
  </si>
  <si>
    <t>10624300000000</t>
  </si>
  <si>
    <t>62430</t>
  </si>
  <si>
    <t>Selma Unified</t>
  </si>
  <si>
    <t>10625130000000</t>
  </si>
  <si>
    <t>62513</t>
  </si>
  <si>
    <t>Washington Colony Elementary</t>
  </si>
  <si>
    <t>10625390000000</t>
  </si>
  <si>
    <t>62539</t>
  </si>
  <si>
    <t>West Park Elementary</t>
  </si>
  <si>
    <t>10625470000000</t>
  </si>
  <si>
    <t>62547</t>
  </si>
  <si>
    <t>Westside Elementary</t>
  </si>
  <si>
    <t>10738090000000</t>
  </si>
  <si>
    <t>73809</t>
  </si>
  <si>
    <t>Firebaugh-Las Deltas Unified</t>
  </si>
  <si>
    <t>10739650000000</t>
  </si>
  <si>
    <t>73965</t>
  </si>
  <si>
    <t>Central Unified</t>
  </si>
  <si>
    <t>10739990000000</t>
  </si>
  <si>
    <t>73999</t>
  </si>
  <si>
    <t>Kerman Unified</t>
  </si>
  <si>
    <t>10751270000000</t>
  </si>
  <si>
    <t>75127</t>
  </si>
  <si>
    <t>Mendota Unified</t>
  </si>
  <si>
    <t>10752340000000</t>
  </si>
  <si>
    <t>75234</t>
  </si>
  <si>
    <t>Golden Plains Unified</t>
  </si>
  <si>
    <t>10752750000000</t>
  </si>
  <si>
    <t>75275</t>
  </si>
  <si>
    <t>Sierra Unified</t>
  </si>
  <si>
    <t>10754080000000</t>
  </si>
  <si>
    <t>75408</t>
  </si>
  <si>
    <t>Riverdale Joint Unified</t>
  </si>
  <si>
    <t>10755980000000</t>
  </si>
  <si>
    <t>75598</t>
  </si>
  <si>
    <t>Caruthers Unified</t>
  </si>
  <si>
    <t>10767780000000</t>
  </si>
  <si>
    <t>76778</t>
  </si>
  <si>
    <t>Washington Unified</t>
  </si>
  <si>
    <t>10621661030642</t>
  </si>
  <si>
    <t>1030642</t>
  </si>
  <si>
    <t>0149</t>
  </si>
  <si>
    <t>C0149</t>
  </si>
  <si>
    <t>School of Unlimited Learning</t>
  </si>
  <si>
    <t>10101086085112</t>
  </si>
  <si>
    <t>6085112</t>
  </si>
  <si>
    <t>0195</t>
  </si>
  <si>
    <t>C0195</t>
  </si>
  <si>
    <t>Edison-Bethune Charter Academy</t>
  </si>
  <si>
    <t>10767781030774</t>
  </si>
  <si>
    <t>1030774</t>
  </si>
  <si>
    <t>0270</t>
  </si>
  <si>
    <t>C0270</t>
  </si>
  <si>
    <t>W.E.B. DuBois Public Charter</t>
  </si>
  <si>
    <t>10621661030840</t>
  </si>
  <si>
    <t>1030840</t>
  </si>
  <si>
    <t>0378</t>
  </si>
  <si>
    <t>C0378</t>
  </si>
  <si>
    <t>Carter G. Woodson Public Charter</t>
  </si>
  <si>
    <t>10621660106740</t>
  </si>
  <si>
    <t>0106740</t>
  </si>
  <si>
    <t>0662</t>
  </si>
  <si>
    <t>C0662</t>
  </si>
  <si>
    <t>Aspen Valley Prep Academy</t>
  </si>
  <si>
    <t>10101080109991</t>
  </si>
  <si>
    <t>0109991</t>
  </si>
  <si>
    <t>0746</t>
  </si>
  <si>
    <t>C0746</t>
  </si>
  <si>
    <t>Crescent View West Public Charter</t>
  </si>
  <si>
    <t>10101080111682</t>
  </si>
  <si>
    <t>0111682</t>
  </si>
  <si>
    <t>0787</t>
  </si>
  <si>
    <t>C0787</t>
  </si>
  <si>
    <t>Hume Lake Charter</t>
  </si>
  <si>
    <t>10621660114553</t>
  </si>
  <si>
    <t>0114553</t>
  </si>
  <si>
    <t>0890</t>
  </si>
  <si>
    <t>C0890</t>
  </si>
  <si>
    <t>University High</t>
  </si>
  <si>
    <t>10621660114355</t>
  </si>
  <si>
    <t>0114355</t>
  </si>
  <si>
    <t>0898</t>
  </si>
  <si>
    <t>C0898</t>
  </si>
  <si>
    <t>Sierra Charter</t>
  </si>
  <si>
    <t>10101080119628</t>
  </si>
  <si>
    <t>0119628</t>
  </si>
  <si>
    <t>1085</t>
  </si>
  <si>
    <t>C1085</t>
  </si>
  <si>
    <t>Big Picture Educational Academy</t>
  </si>
  <si>
    <t>10623310137661</t>
  </si>
  <si>
    <t>0137661</t>
  </si>
  <si>
    <t>1492</t>
  </si>
  <si>
    <t>C1492</t>
  </si>
  <si>
    <t>California Virtual Academy at Fresno</t>
  </si>
  <si>
    <t>10101080127514</t>
  </si>
  <si>
    <t>0127514</t>
  </si>
  <si>
    <t>1503</t>
  </si>
  <si>
    <t>C1503</t>
  </si>
  <si>
    <t>Kepler Neighborhood</t>
  </si>
  <si>
    <t>10623310130880</t>
  </si>
  <si>
    <t>0130880</t>
  </si>
  <si>
    <t>1631</t>
  </si>
  <si>
    <t>C1631</t>
  </si>
  <si>
    <t>Compass Charter Schools of Fresno</t>
  </si>
  <si>
    <t>10621660133942</t>
  </si>
  <si>
    <t>0133942</t>
  </si>
  <si>
    <t>1792</t>
  </si>
  <si>
    <t>C1792</t>
  </si>
  <si>
    <t>Aspen Meadow Public</t>
  </si>
  <si>
    <t>10625470135103</t>
  </si>
  <si>
    <t>0135103</t>
  </si>
  <si>
    <t>1841</t>
  </si>
  <si>
    <t>C1841</t>
  </si>
  <si>
    <t>Inspire Charter School - Central</t>
  </si>
  <si>
    <t>10101080136291</t>
  </si>
  <si>
    <t>0136291</t>
  </si>
  <si>
    <t>1850</t>
  </si>
  <si>
    <t>C1850</t>
  </si>
  <si>
    <t>Career Technical Education Charter</t>
  </si>
  <si>
    <t>10625470136523</t>
  </si>
  <si>
    <t>0136523</t>
  </si>
  <si>
    <t>1893</t>
  </si>
  <si>
    <t>C1893</t>
  </si>
  <si>
    <t>Crescent View South II</t>
  </si>
  <si>
    <t>10623800136499</t>
  </si>
  <si>
    <t>0136499</t>
  </si>
  <si>
    <t>1905</t>
  </si>
  <si>
    <t>C1905</t>
  </si>
  <si>
    <t>Ambassador Phillip V. Sanchez II Public Charter</t>
  </si>
  <si>
    <t>10623800136754</t>
  </si>
  <si>
    <t>0136754</t>
  </si>
  <si>
    <t>1913</t>
  </si>
  <si>
    <t>C1913</t>
  </si>
  <si>
    <t>California Academy of Sports Science Fresno</t>
  </si>
  <si>
    <t>10623800138347</t>
  </si>
  <si>
    <t>0138347</t>
  </si>
  <si>
    <t>2009</t>
  </si>
  <si>
    <t>C2009</t>
  </si>
  <si>
    <t>University Prep -  Fresno</t>
  </si>
  <si>
    <t>10623800138354</t>
  </si>
  <si>
    <t>0138354</t>
  </si>
  <si>
    <t>2010</t>
  </si>
  <si>
    <t>C2010</t>
  </si>
  <si>
    <t>California Vanguard Academy - Fresno</t>
  </si>
  <si>
    <t>Glenn</t>
  </si>
  <si>
    <t>11101160000000</t>
  </si>
  <si>
    <t>11</t>
  </si>
  <si>
    <t>10116</t>
  </si>
  <si>
    <t>Glenn County Office of Education</t>
  </si>
  <si>
    <t>11625540000000</t>
  </si>
  <si>
    <t>62554</t>
  </si>
  <si>
    <t>Capay Joint Union Elementary</t>
  </si>
  <si>
    <t>11625960000000</t>
  </si>
  <si>
    <t>62596</t>
  </si>
  <si>
    <t>Lake Elementary</t>
  </si>
  <si>
    <t>11626380000000</t>
  </si>
  <si>
    <t>62638</t>
  </si>
  <si>
    <t>Plaza Elementary</t>
  </si>
  <si>
    <t>11626460000000</t>
  </si>
  <si>
    <t>62646</t>
  </si>
  <si>
    <t>Princeton Joint Unified</t>
  </si>
  <si>
    <t>11626530000000</t>
  </si>
  <si>
    <t>62653</t>
  </si>
  <si>
    <t>Stony Creek Joint Unified</t>
  </si>
  <si>
    <t>11626610000000</t>
  </si>
  <si>
    <t>62661</t>
  </si>
  <si>
    <t>Willows Unified</t>
  </si>
  <si>
    <t>11754810000000</t>
  </si>
  <si>
    <t>75481</t>
  </si>
  <si>
    <t>Orland Joint Unified</t>
  </si>
  <si>
    <t>11765620000000</t>
  </si>
  <si>
    <t>76562</t>
  </si>
  <si>
    <t>Hamilton Unified</t>
  </si>
  <si>
    <t>11101160124909</t>
  </si>
  <si>
    <t>0124909</t>
  </si>
  <si>
    <t>1350</t>
  </si>
  <si>
    <t>C1350</t>
  </si>
  <si>
    <t>Walden Academy</t>
  </si>
  <si>
    <t>Humboldt</t>
  </si>
  <si>
    <t>12101240000000</t>
  </si>
  <si>
    <t>12</t>
  </si>
  <si>
    <t>10124</t>
  </si>
  <si>
    <t>Humboldt County Office of Education</t>
  </si>
  <si>
    <t>12626790000000</t>
  </si>
  <si>
    <t>62679</t>
  </si>
  <si>
    <t>Arcata Elementary</t>
  </si>
  <si>
    <t>12626870000000</t>
  </si>
  <si>
    <t>62687</t>
  </si>
  <si>
    <t>Northern Humboldt Union High</t>
  </si>
  <si>
    <t>12626950000000</t>
  </si>
  <si>
    <t>62695</t>
  </si>
  <si>
    <t>Big Lagoon Union Elementary</t>
  </si>
  <si>
    <t>12627030000000</t>
  </si>
  <si>
    <t>62703</t>
  </si>
  <si>
    <t>Blue Lake Union Elementary</t>
  </si>
  <si>
    <t>12627290000000</t>
  </si>
  <si>
    <t>62729</t>
  </si>
  <si>
    <t>Bridgeville Elementary</t>
  </si>
  <si>
    <t>12627370000000</t>
  </si>
  <si>
    <t>62737</t>
  </si>
  <si>
    <t>Cuddeback Union Elementary</t>
  </si>
  <si>
    <t>12627450000000</t>
  </si>
  <si>
    <t>62745</t>
  </si>
  <si>
    <t>Cutten Elementary</t>
  </si>
  <si>
    <t>12627940000000</t>
  </si>
  <si>
    <t>62794</t>
  </si>
  <si>
    <t>Fieldbrook Elementary</t>
  </si>
  <si>
    <t>12628100000000</t>
  </si>
  <si>
    <t>62810</t>
  </si>
  <si>
    <t>Fortuna Union High</t>
  </si>
  <si>
    <t>12628280000000</t>
  </si>
  <si>
    <t>62828</t>
  </si>
  <si>
    <t>Freshwater Elementary</t>
  </si>
  <si>
    <t>12628360000000</t>
  </si>
  <si>
    <t>62836</t>
  </si>
  <si>
    <t>Garfield Elementary</t>
  </si>
  <si>
    <t>12628510000000</t>
  </si>
  <si>
    <t>62851</t>
  </si>
  <si>
    <t>Green Point Elementary</t>
  </si>
  <si>
    <t>12628850000000</t>
  </si>
  <si>
    <t>62885</t>
  </si>
  <si>
    <t>Hydesville Elementary</t>
  </si>
  <si>
    <t>12628930000000</t>
  </si>
  <si>
    <t>62893</t>
  </si>
  <si>
    <t>Jacoby Creek Elementary</t>
  </si>
  <si>
    <t>12629010000000</t>
  </si>
  <si>
    <t>62901</t>
  </si>
  <si>
    <t>Klamath-Trinity Joint Unified</t>
  </si>
  <si>
    <t>12629190000000</t>
  </si>
  <si>
    <t>62919</t>
  </si>
  <si>
    <t>Kneeland Elementary</t>
  </si>
  <si>
    <t>12629270000000</t>
  </si>
  <si>
    <t>62927</t>
  </si>
  <si>
    <t>Loleta Union Elementary</t>
  </si>
  <si>
    <t>12629350000000</t>
  </si>
  <si>
    <t>62935</t>
  </si>
  <si>
    <t>Maple Creek Elementary</t>
  </si>
  <si>
    <t>12629500000000</t>
  </si>
  <si>
    <t>62950</t>
  </si>
  <si>
    <t>McKinleyville Union Elementary</t>
  </si>
  <si>
    <t>12629680000000</t>
  </si>
  <si>
    <t>62968</t>
  </si>
  <si>
    <t>Orick Elementary</t>
  </si>
  <si>
    <t>12629760000000</t>
  </si>
  <si>
    <t>62976</t>
  </si>
  <si>
    <t>12629840000000</t>
  </si>
  <si>
    <t>62984</t>
  </si>
  <si>
    <t>Peninsula Union</t>
  </si>
  <si>
    <t>12630080000000</t>
  </si>
  <si>
    <t>63008</t>
  </si>
  <si>
    <t>Rio Dell Elementary</t>
  </si>
  <si>
    <t>12630240000000</t>
  </si>
  <si>
    <t>63024</t>
  </si>
  <si>
    <t>Scotia Union Elementary</t>
  </si>
  <si>
    <t>12630320000000</t>
  </si>
  <si>
    <t>63032</t>
  </si>
  <si>
    <t>South Bay Union Elementary</t>
  </si>
  <si>
    <t>12630400000000</t>
  </si>
  <si>
    <t>63040</t>
  </si>
  <si>
    <t>Southern Humboldt Joint Unified</t>
  </si>
  <si>
    <t>12630570000000</t>
  </si>
  <si>
    <t>63057</t>
  </si>
  <si>
    <t>Trinidad Union Elementary</t>
  </si>
  <si>
    <t>12753740000000</t>
  </si>
  <si>
    <t>75374</t>
  </si>
  <si>
    <t>Ferndale Unified</t>
  </si>
  <si>
    <t>12753820000000</t>
  </si>
  <si>
    <t>75382</t>
  </si>
  <si>
    <t>Mattole Unified</t>
  </si>
  <si>
    <t>12755150000000</t>
  </si>
  <si>
    <t>75515</t>
  </si>
  <si>
    <t>Eureka City Schools</t>
  </si>
  <si>
    <t>12768020000000</t>
  </si>
  <si>
    <t>76802</t>
  </si>
  <si>
    <t>Fortuna Elementary</t>
  </si>
  <si>
    <t>12626796120562</t>
  </si>
  <si>
    <t>6120562</t>
  </si>
  <si>
    <t>0466</t>
  </si>
  <si>
    <t>C0466</t>
  </si>
  <si>
    <t>Coastal Grove Charter</t>
  </si>
  <si>
    <t>12626790109975</t>
  </si>
  <si>
    <t>0109975</t>
  </si>
  <si>
    <t>0744</t>
  </si>
  <si>
    <t>C0744</t>
  </si>
  <si>
    <t>Fuente Nueva Charter</t>
  </si>
  <si>
    <t>12626790111708</t>
  </si>
  <si>
    <t>0111708</t>
  </si>
  <si>
    <t>0769</t>
  </si>
  <si>
    <t>C0769</t>
  </si>
  <si>
    <t>Union Street Charter</t>
  </si>
  <si>
    <t>12101240134163</t>
  </si>
  <si>
    <t>0134163</t>
  </si>
  <si>
    <t>0930</t>
  </si>
  <si>
    <t>C0930</t>
  </si>
  <si>
    <t>Northcoast Preparatory and Performing Arts Academy</t>
  </si>
  <si>
    <t>12768020124164</t>
  </si>
  <si>
    <t>0124164</t>
  </si>
  <si>
    <t>1304</t>
  </si>
  <si>
    <t>C1304</t>
  </si>
  <si>
    <t>Redwood Preparatory Charter</t>
  </si>
  <si>
    <t>12626870124263</t>
  </si>
  <si>
    <t>0124263</t>
  </si>
  <si>
    <t>1320</t>
  </si>
  <si>
    <t>C1320</t>
  </si>
  <si>
    <t>Laurel Tree Charter</t>
  </si>
  <si>
    <t>12626790137653</t>
  </si>
  <si>
    <t>0137653</t>
  </si>
  <si>
    <t>1496</t>
  </si>
  <si>
    <t>C1496</t>
  </si>
  <si>
    <t>Redwood Coast Montessori</t>
  </si>
  <si>
    <t>12755151230150</t>
  </si>
  <si>
    <t>1230150</t>
  </si>
  <si>
    <t>1884</t>
  </si>
  <si>
    <t>C1884</t>
  </si>
  <si>
    <t>Pacific View Charter 2.0</t>
  </si>
  <si>
    <t>12101240137364</t>
  </si>
  <si>
    <t>0137364</t>
  </si>
  <si>
    <t>1957</t>
  </si>
  <si>
    <t>C1957</t>
  </si>
  <si>
    <t>Northern United - Humboldt Charter</t>
  </si>
  <si>
    <t>12630320111203</t>
  </si>
  <si>
    <t>0111203</t>
  </si>
  <si>
    <t>1962</t>
  </si>
  <si>
    <t>C1962</t>
  </si>
  <si>
    <t>Alder Grove Charter School 2</t>
  </si>
  <si>
    <t>Imperial</t>
  </si>
  <si>
    <t>13101320000000</t>
  </si>
  <si>
    <t>13</t>
  </si>
  <si>
    <t>10132</t>
  </si>
  <si>
    <t>Imperial County Office of Education</t>
  </si>
  <si>
    <t>13630730000000</t>
  </si>
  <si>
    <t>63073</t>
  </si>
  <si>
    <t>Brawley Elementary</t>
  </si>
  <si>
    <t>13630810000000</t>
  </si>
  <si>
    <t>63081</t>
  </si>
  <si>
    <t>Brawley Union High</t>
  </si>
  <si>
    <t>13630990000000</t>
  </si>
  <si>
    <t>63099</t>
  </si>
  <si>
    <t>Calexico Unified</t>
  </si>
  <si>
    <t>13631070000000</t>
  </si>
  <si>
    <t>63107</t>
  </si>
  <si>
    <t>Calipatria Unified</t>
  </si>
  <si>
    <t>13631150000000</t>
  </si>
  <si>
    <t>63115</t>
  </si>
  <si>
    <t>Central Union High</t>
  </si>
  <si>
    <t>13631230000000</t>
  </si>
  <si>
    <t>63123</t>
  </si>
  <si>
    <t>El Centro Elementary</t>
  </si>
  <si>
    <t>13631310000000</t>
  </si>
  <si>
    <t>63131</t>
  </si>
  <si>
    <t>Heber Elementary</t>
  </si>
  <si>
    <t>13631490000000</t>
  </si>
  <si>
    <t>63149</t>
  </si>
  <si>
    <t>Holtville Unified</t>
  </si>
  <si>
    <t>13631640000000</t>
  </si>
  <si>
    <t>63164</t>
  </si>
  <si>
    <t>Imperial Unified</t>
  </si>
  <si>
    <t>13631720000000</t>
  </si>
  <si>
    <t>63172</t>
  </si>
  <si>
    <t>Magnolia Union Elementary</t>
  </si>
  <si>
    <t>13631800000000</t>
  </si>
  <si>
    <t>63180</t>
  </si>
  <si>
    <t>McCabe Union Elementary</t>
  </si>
  <si>
    <t>13631980000000</t>
  </si>
  <si>
    <t>63198</t>
  </si>
  <si>
    <t>Meadows Union Elementary</t>
  </si>
  <si>
    <t>13632060000000</t>
  </si>
  <si>
    <t>63206</t>
  </si>
  <si>
    <t>Mulberry Elementary</t>
  </si>
  <si>
    <t>13632140000000</t>
  </si>
  <si>
    <t>63214</t>
  </si>
  <si>
    <t>San Pasqual Valley Unified</t>
  </si>
  <si>
    <t>13632220000000</t>
  </si>
  <si>
    <t>63222</t>
  </si>
  <si>
    <t>Seeley Union Elementary</t>
  </si>
  <si>
    <t>13632300000000</t>
  </si>
  <si>
    <t>63230</t>
  </si>
  <si>
    <t>Westmorland Union Elementary</t>
  </si>
  <si>
    <t>13631230118455</t>
  </si>
  <si>
    <t>0118455</t>
  </si>
  <si>
    <t>1030</t>
  </si>
  <si>
    <t>C1030</t>
  </si>
  <si>
    <t>Ballington Academy for the Arts and Sciences</t>
  </si>
  <si>
    <t>Inyo</t>
  </si>
  <si>
    <t>14101400000000</t>
  </si>
  <si>
    <t>14</t>
  </si>
  <si>
    <t>10140</t>
  </si>
  <si>
    <t>Inyo County Office of Education</t>
  </si>
  <si>
    <t>14632480000000</t>
  </si>
  <si>
    <t>63248</t>
  </si>
  <si>
    <t>Big Pine Unified</t>
  </si>
  <si>
    <t>14632710000000</t>
  </si>
  <si>
    <t>63271</t>
  </si>
  <si>
    <t>Death Valley Unified</t>
  </si>
  <si>
    <t>14632890000000</t>
  </si>
  <si>
    <t>63289</t>
  </si>
  <si>
    <t>Lone Pine Unified</t>
  </si>
  <si>
    <t>14632970000000</t>
  </si>
  <si>
    <t>63297</t>
  </si>
  <si>
    <t>Owens Valley Unified</t>
  </si>
  <si>
    <t>14633050000000</t>
  </si>
  <si>
    <t>63305</t>
  </si>
  <si>
    <t>Round Valley Joint Elementary</t>
  </si>
  <si>
    <t>14766870000000</t>
  </si>
  <si>
    <t>76687</t>
  </si>
  <si>
    <t>Bishop Unified</t>
  </si>
  <si>
    <t>14101400117994</t>
  </si>
  <si>
    <t>0117994</t>
  </si>
  <si>
    <t>1012</t>
  </si>
  <si>
    <t>C1012</t>
  </si>
  <si>
    <t>YouthBuild Charter School of California</t>
  </si>
  <si>
    <t>14101400128454</t>
  </si>
  <si>
    <t>0128454</t>
  </si>
  <si>
    <t>1593</t>
  </si>
  <si>
    <t>C1593</t>
  </si>
  <si>
    <t>College Bridge Academy</t>
  </si>
  <si>
    <t>14101400128447</t>
  </si>
  <si>
    <t>0128447</t>
  </si>
  <si>
    <t>1594</t>
  </si>
  <si>
    <t>C1594</t>
  </si>
  <si>
    <t>The Education Corps</t>
  </si>
  <si>
    <t>Kern</t>
  </si>
  <si>
    <t>15101570000000</t>
  </si>
  <si>
    <t>15</t>
  </si>
  <si>
    <t>10157</t>
  </si>
  <si>
    <t>Kern County Office of Education</t>
  </si>
  <si>
    <t>15633130000000</t>
  </si>
  <si>
    <t>63313</t>
  </si>
  <si>
    <t>Arvin Union</t>
  </si>
  <si>
    <t>15633210000000</t>
  </si>
  <si>
    <t>63321</t>
  </si>
  <si>
    <t>Bakersfield City</t>
  </si>
  <si>
    <t>15633390000000</t>
  </si>
  <si>
    <t>63339</t>
  </si>
  <si>
    <t>Beardsley Elementary</t>
  </si>
  <si>
    <t>15633470000000</t>
  </si>
  <si>
    <t>63347</t>
  </si>
  <si>
    <t>Belridge Elementary</t>
  </si>
  <si>
    <t>15633540000000</t>
  </si>
  <si>
    <t>63354</t>
  </si>
  <si>
    <t>Blake Elementary</t>
  </si>
  <si>
    <t>15633620000000</t>
  </si>
  <si>
    <t>63362</t>
  </si>
  <si>
    <t>Panama-Buena Vista Union</t>
  </si>
  <si>
    <t>15633700000000</t>
  </si>
  <si>
    <t>63370</t>
  </si>
  <si>
    <t>Buttonwillow Union Elementary</t>
  </si>
  <si>
    <t>15633880000000</t>
  </si>
  <si>
    <t>63388</t>
  </si>
  <si>
    <t>Caliente Union Elementary</t>
  </si>
  <si>
    <t>15634040000000</t>
  </si>
  <si>
    <t>63404</t>
  </si>
  <si>
    <t>Delano Union Elementary</t>
  </si>
  <si>
    <t>15634120000000</t>
  </si>
  <si>
    <t>63412</t>
  </si>
  <si>
    <t>Delano Joint Union High</t>
  </si>
  <si>
    <t>15634200000000</t>
  </si>
  <si>
    <t>63420</t>
  </si>
  <si>
    <t>Di Giorgio Elementary</t>
  </si>
  <si>
    <t>15634380000000</t>
  </si>
  <si>
    <t>63438</t>
  </si>
  <si>
    <t>Edison Elementary</t>
  </si>
  <si>
    <t>15634460000000</t>
  </si>
  <si>
    <t>63446</t>
  </si>
  <si>
    <t>Elk Hills Elementary</t>
  </si>
  <si>
    <t>15634610000000</t>
  </si>
  <si>
    <t>63461</t>
  </si>
  <si>
    <t>Fairfax Elementary</t>
  </si>
  <si>
    <t>15634790000000</t>
  </si>
  <si>
    <t>63479</t>
  </si>
  <si>
    <t>Fruitvale Elementary</t>
  </si>
  <si>
    <t>15634870000000</t>
  </si>
  <si>
    <t>63487</t>
  </si>
  <si>
    <t>General Shafter Elementary</t>
  </si>
  <si>
    <t>15635030000000</t>
  </si>
  <si>
    <t>63503</t>
  </si>
  <si>
    <t>Greenfield Union</t>
  </si>
  <si>
    <t>15635290000000</t>
  </si>
  <si>
    <t>63529</t>
  </si>
  <si>
    <t>Kern High</t>
  </si>
  <si>
    <t>15635450000000</t>
  </si>
  <si>
    <t>63545</t>
  </si>
  <si>
    <t>Kernville Union Elementary</t>
  </si>
  <si>
    <t>15635520000000</t>
  </si>
  <si>
    <t>63552</t>
  </si>
  <si>
    <t>Lakeside Union</t>
  </si>
  <si>
    <t>15635600000000</t>
  </si>
  <si>
    <t>63560</t>
  </si>
  <si>
    <t>Lamont Elementary</t>
  </si>
  <si>
    <t>15635780000000</t>
  </si>
  <si>
    <t>63578</t>
  </si>
  <si>
    <t>Richland Union Elementary</t>
  </si>
  <si>
    <t>15635860000000</t>
  </si>
  <si>
    <t>63586</t>
  </si>
  <si>
    <t>Linns Valley-Poso Flat Union</t>
  </si>
  <si>
    <t>15635940000000</t>
  </si>
  <si>
    <t>63594</t>
  </si>
  <si>
    <t>Lost Hills Union Elementary</t>
  </si>
  <si>
    <t>15636100000000</t>
  </si>
  <si>
    <t>63610</t>
  </si>
  <si>
    <t>Maple Elementary</t>
  </si>
  <si>
    <t>15636280000000</t>
  </si>
  <si>
    <t>63628</t>
  </si>
  <si>
    <t>Maricopa Unified</t>
  </si>
  <si>
    <t>15636510000000</t>
  </si>
  <si>
    <t>63651</t>
  </si>
  <si>
    <t>McKittrick Elementary</t>
  </si>
  <si>
    <t>15636690000000</t>
  </si>
  <si>
    <t>63669</t>
  </si>
  <si>
    <t>Midway Elementary</t>
  </si>
  <si>
    <t>15636770000000</t>
  </si>
  <si>
    <t>63677</t>
  </si>
  <si>
    <t>Mojave Unified</t>
  </si>
  <si>
    <t>15636850000000</t>
  </si>
  <si>
    <t>63685</t>
  </si>
  <si>
    <t>Muroc Joint Unified</t>
  </si>
  <si>
    <t>15636930000000</t>
  </si>
  <si>
    <t>63693</t>
  </si>
  <si>
    <t>Norris Elementary</t>
  </si>
  <si>
    <t>15637190000000</t>
  </si>
  <si>
    <t>63719</t>
  </si>
  <si>
    <t>Pond Union Elementary</t>
  </si>
  <si>
    <t>15637500000000</t>
  </si>
  <si>
    <t>63750</t>
  </si>
  <si>
    <t>Rosedale Union Elementary</t>
  </si>
  <si>
    <t>15637680000000</t>
  </si>
  <si>
    <t>63768</t>
  </si>
  <si>
    <t>Semitropic Elementary</t>
  </si>
  <si>
    <t>15637760000000</t>
  </si>
  <si>
    <t>63776</t>
  </si>
  <si>
    <t>Southern Kern Unified</t>
  </si>
  <si>
    <t>15637840000000</t>
  </si>
  <si>
    <t>63784</t>
  </si>
  <si>
    <t>South Fork Union</t>
  </si>
  <si>
    <t>15637920000000</t>
  </si>
  <si>
    <t>63792</t>
  </si>
  <si>
    <t>Standard Elementary</t>
  </si>
  <si>
    <t>15638000000000</t>
  </si>
  <si>
    <t>63800</t>
  </si>
  <si>
    <t>Taft City</t>
  </si>
  <si>
    <t>15638180000000</t>
  </si>
  <si>
    <t>63818</t>
  </si>
  <si>
    <t>Taft Union High</t>
  </si>
  <si>
    <t>15638260000000</t>
  </si>
  <si>
    <t>63826</t>
  </si>
  <si>
    <t>Tehachapi Unified</t>
  </si>
  <si>
    <t>15638340000000</t>
  </si>
  <si>
    <t>63834</t>
  </si>
  <si>
    <t>Vineland Elementary</t>
  </si>
  <si>
    <t>15638420000000</t>
  </si>
  <si>
    <t>63842</t>
  </si>
  <si>
    <t>Wasco Union Elementary</t>
  </si>
  <si>
    <t>15638590000000</t>
  </si>
  <si>
    <t>63859</t>
  </si>
  <si>
    <t>Wasco Union High</t>
  </si>
  <si>
    <t>15735440000000</t>
  </si>
  <si>
    <t>73544</t>
  </si>
  <si>
    <t>Rio Bravo-Greeley Union Elementary</t>
  </si>
  <si>
    <t>15737420000000</t>
  </si>
  <si>
    <t>73742</t>
  </si>
  <si>
    <t>Sierra Sands Unified</t>
  </si>
  <si>
    <t>15739080000000</t>
  </si>
  <si>
    <t>73908</t>
  </si>
  <si>
    <t>McFarland Unified</t>
  </si>
  <si>
    <t>15751680000000</t>
  </si>
  <si>
    <t>75168</t>
  </si>
  <si>
    <t>El Tejon Unified</t>
  </si>
  <si>
    <t>15756301530500</t>
  </si>
  <si>
    <t>75630</t>
  </si>
  <si>
    <t>1530500</t>
  </si>
  <si>
    <t>0350</t>
  </si>
  <si>
    <t>C0350</t>
  </si>
  <si>
    <t>Ridgecrest Charter</t>
  </si>
  <si>
    <t>15101570119669</t>
  </si>
  <si>
    <t>0119669</t>
  </si>
  <si>
    <t>1078</t>
  </si>
  <si>
    <t>C1078</t>
  </si>
  <si>
    <t>Wonderful College Prep Academy</t>
  </si>
  <si>
    <t>15101570124040</t>
  </si>
  <si>
    <t>0124040</t>
  </si>
  <si>
    <t>1292</t>
  </si>
  <si>
    <t>C1292</t>
  </si>
  <si>
    <t>Grimmway Academy</t>
  </si>
  <si>
    <t>15636280137687</t>
  </si>
  <si>
    <t>0137687</t>
  </si>
  <si>
    <t>1490</t>
  </si>
  <si>
    <t>C1490</t>
  </si>
  <si>
    <t>California Virtual Academy at Maricopa</t>
  </si>
  <si>
    <t>15636280127209</t>
  </si>
  <si>
    <t>0127209</t>
  </si>
  <si>
    <t>1491</t>
  </si>
  <si>
    <t>C1491</t>
  </si>
  <si>
    <t>Insight School of California</t>
  </si>
  <si>
    <t>15636280128504</t>
  </si>
  <si>
    <t>0128504</t>
  </si>
  <si>
    <t>1575</t>
  </si>
  <si>
    <t>C1575</t>
  </si>
  <si>
    <t>Peak to Peak Mountain Charter</t>
  </si>
  <si>
    <t>15636280134312</t>
  </si>
  <si>
    <t>0134312</t>
  </si>
  <si>
    <t>1816</t>
  </si>
  <si>
    <t>C1816</t>
  </si>
  <si>
    <t>Inspire Charter School - Kern</t>
  </si>
  <si>
    <t>15635780135186</t>
  </si>
  <si>
    <t>0135186</t>
  </si>
  <si>
    <t>1847</t>
  </si>
  <si>
    <t>C1847</t>
  </si>
  <si>
    <t>Grimmway Academy Shafter</t>
  </si>
  <si>
    <t>15101570135467</t>
  </si>
  <si>
    <t>0135467</t>
  </si>
  <si>
    <t>1851</t>
  </si>
  <si>
    <t>C1851</t>
  </si>
  <si>
    <t>Wonderful College Prep Academy - Lost Hills</t>
  </si>
  <si>
    <t>15636280138131</t>
  </si>
  <si>
    <t>0138131</t>
  </si>
  <si>
    <t>1998</t>
  </si>
  <si>
    <t>C1998</t>
  </si>
  <si>
    <t>Heartland Charter</t>
  </si>
  <si>
    <t>Kings</t>
  </si>
  <si>
    <t>16101650000000</t>
  </si>
  <si>
    <t>16</t>
  </si>
  <si>
    <t>10165</t>
  </si>
  <si>
    <t>Kings County Office of Education</t>
  </si>
  <si>
    <t>16638750000000</t>
  </si>
  <si>
    <t>63875</t>
  </si>
  <si>
    <t>Armona Union Elementary</t>
  </si>
  <si>
    <t>16638830000000</t>
  </si>
  <si>
    <t>63883</t>
  </si>
  <si>
    <t>Central Union Elementary</t>
  </si>
  <si>
    <t>16638910000000</t>
  </si>
  <si>
    <t>63891</t>
  </si>
  <si>
    <t>Corcoran Joint Unified</t>
  </si>
  <si>
    <t>16639170000000</t>
  </si>
  <si>
    <t>63917</t>
  </si>
  <si>
    <t>Hanford Elementary</t>
  </si>
  <si>
    <t>16639250000000</t>
  </si>
  <si>
    <t>63925</t>
  </si>
  <si>
    <t>Hanford Joint Union High</t>
  </si>
  <si>
    <t>16639330000000</t>
  </si>
  <si>
    <t>63933</t>
  </si>
  <si>
    <t>Island Union Elementary</t>
  </si>
  <si>
    <t>16639410000000</t>
  </si>
  <si>
    <t>63941</t>
  </si>
  <si>
    <t>Kings River-Hardwick Union Elementary</t>
  </si>
  <si>
    <t>16639580000000</t>
  </si>
  <si>
    <t>63958</t>
  </si>
  <si>
    <t>Kit Carson Union Elementary</t>
  </si>
  <si>
    <t>16639660000000</t>
  </si>
  <si>
    <t>63966</t>
  </si>
  <si>
    <t>Lakeside Union Elementary</t>
  </si>
  <si>
    <t>16639740000000</t>
  </si>
  <si>
    <t>63974</t>
  </si>
  <si>
    <t>Lemoore Union Elementary</t>
  </si>
  <si>
    <t>16639820000000</t>
  </si>
  <si>
    <t>63982</t>
  </si>
  <si>
    <t>Lemoore Union High</t>
  </si>
  <si>
    <t>16639900000000</t>
  </si>
  <si>
    <t>63990</t>
  </si>
  <si>
    <t>16739320000000</t>
  </si>
  <si>
    <t>73932</t>
  </si>
  <si>
    <t>Reef-Sunset Unified</t>
  </si>
  <si>
    <t>16638750112698</t>
  </si>
  <si>
    <t>0112698</t>
  </si>
  <si>
    <t>0840</t>
  </si>
  <si>
    <t>C0840</t>
  </si>
  <si>
    <t>California Virtual Academy at Kings</t>
  </si>
  <si>
    <t>16639820110205</t>
  </si>
  <si>
    <t>0110205</t>
  </si>
  <si>
    <t>1068</t>
  </si>
  <si>
    <t>C1068</t>
  </si>
  <si>
    <t>Lemoore Middle College High</t>
  </si>
  <si>
    <t>16639820136234</t>
  </si>
  <si>
    <t>0136234</t>
  </si>
  <si>
    <t>1877</t>
  </si>
  <si>
    <t>C1877</t>
  </si>
  <si>
    <t>Lemoore Online College Preparatory High</t>
  </si>
  <si>
    <t>16639580136556</t>
  </si>
  <si>
    <t>0136556</t>
  </si>
  <si>
    <t>1896</t>
  </si>
  <si>
    <t>C1896</t>
  </si>
  <si>
    <t>Kings Valley Academy II</t>
  </si>
  <si>
    <t>Lake</t>
  </si>
  <si>
    <t>17101730000000</t>
  </si>
  <si>
    <t>17</t>
  </si>
  <si>
    <t>10173</t>
  </si>
  <si>
    <t>Lake County Office of Education</t>
  </si>
  <si>
    <t>17640140000000</t>
  </si>
  <si>
    <t>64014</t>
  </si>
  <si>
    <t>Kelseyville Unified</t>
  </si>
  <si>
    <t>17640220000000</t>
  </si>
  <si>
    <t>64022</t>
  </si>
  <si>
    <t>Konocti Unified</t>
  </si>
  <si>
    <t>17640300000000</t>
  </si>
  <si>
    <t>64030</t>
  </si>
  <si>
    <t>Lakeport Unified</t>
  </si>
  <si>
    <t>17640480000000</t>
  </si>
  <si>
    <t>64048</t>
  </si>
  <si>
    <t>Lucerne Elementary</t>
  </si>
  <si>
    <t>17640550000000</t>
  </si>
  <si>
    <t>64055</t>
  </si>
  <si>
    <t>Middletown Unified</t>
  </si>
  <si>
    <t>17769760000000</t>
  </si>
  <si>
    <t>76976</t>
  </si>
  <si>
    <t>Upper Lake Unified</t>
  </si>
  <si>
    <t>17640550108340</t>
  </si>
  <si>
    <t>0108340</t>
  </si>
  <si>
    <t>0681</t>
  </si>
  <si>
    <t>C0681</t>
  </si>
  <si>
    <t>Lake County International Charter</t>
  </si>
  <si>
    <t>17640550129601</t>
  </si>
  <si>
    <t>0129601</t>
  </si>
  <si>
    <t>1653</t>
  </si>
  <si>
    <t>C1653</t>
  </si>
  <si>
    <t>California Connections Academy @ North Bay</t>
  </si>
  <si>
    <t>Lassen</t>
  </si>
  <si>
    <t>18101810000000</t>
  </si>
  <si>
    <t>18</t>
  </si>
  <si>
    <t>10181</t>
  </si>
  <si>
    <t>Lassen County Office of Education</t>
  </si>
  <si>
    <t>18640890000000</t>
  </si>
  <si>
    <t>64089</t>
  </si>
  <si>
    <t>Big Valley Joint Unified</t>
  </si>
  <si>
    <t>18641050000000</t>
  </si>
  <si>
    <t>64105</t>
  </si>
  <si>
    <t>Janesville Union Elementary</t>
  </si>
  <si>
    <t>18641130000000</t>
  </si>
  <si>
    <t>64113</t>
  </si>
  <si>
    <t>Johnstonville Elementary</t>
  </si>
  <si>
    <t>18641390000000</t>
  </si>
  <si>
    <t>64139</t>
  </si>
  <si>
    <t>Lassen Union High</t>
  </si>
  <si>
    <t>18641620000000</t>
  </si>
  <si>
    <t>64162</t>
  </si>
  <si>
    <t>Ravendale-Termo Elementary</t>
  </si>
  <si>
    <t>18641700000000</t>
  </si>
  <si>
    <t>64170</t>
  </si>
  <si>
    <t>Richmond Elementary</t>
  </si>
  <si>
    <t>18641880000000</t>
  </si>
  <si>
    <t>64188</t>
  </si>
  <si>
    <t>Shaffer Union Elementary</t>
  </si>
  <si>
    <t>18641960000000</t>
  </si>
  <si>
    <t>64196</t>
  </si>
  <si>
    <t>Susanville Elementary</t>
  </si>
  <si>
    <t>18642040000000</t>
  </si>
  <si>
    <t>64204</t>
  </si>
  <si>
    <t>Westwood Unified</t>
  </si>
  <si>
    <t>18750360000000</t>
  </si>
  <si>
    <t>75036</t>
  </si>
  <si>
    <t>Fort Sage Unified</t>
  </si>
  <si>
    <t>18641626010763</t>
  </si>
  <si>
    <t>6010763</t>
  </si>
  <si>
    <t>1549</t>
  </si>
  <si>
    <t>C1549</t>
  </si>
  <si>
    <t>Long Valley Charter</t>
  </si>
  <si>
    <t>18641620135756</t>
  </si>
  <si>
    <t>0135756</t>
  </si>
  <si>
    <t>1871</t>
  </si>
  <si>
    <t>C1871</t>
  </si>
  <si>
    <t>Long Valley Charter - Susanville</t>
  </si>
  <si>
    <t>Los Angeles</t>
  </si>
  <si>
    <t>19101990000000</t>
  </si>
  <si>
    <t>19</t>
  </si>
  <si>
    <t>10199</t>
  </si>
  <si>
    <t>Los Angeles County Office of Education</t>
  </si>
  <si>
    <t>19642120000000</t>
  </si>
  <si>
    <t>64212</t>
  </si>
  <si>
    <t>ABC Unified</t>
  </si>
  <si>
    <t>19642460000000</t>
  </si>
  <si>
    <t>64246</t>
  </si>
  <si>
    <t>Antelope Valley Union High</t>
  </si>
  <si>
    <t>19642610000000</t>
  </si>
  <si>
    <t>64261</t>
  </si>
  <si>
    <t>Arcadia Unified</t>
  </si>
  <si>
    <t>19642790000000</t>
  </si>
  <si>
    <t>64279</t>
  </si>
  <si>
    <t>Azusa Unified</t>
  </si>
  <si>
    <t>19642870000000</t>
  </si>
  <si>
    <t>64287</t>
  </si>
  <si>
    <t>Baldwin Park Unified</t>
  </si>
  <si>
    <t>19642950000000</t>
  </si>
  <si>
    <t>64295</t>
  </si>
  <si>
    <t>Bassett Unified</t>
  </si>
  <si>
    <t>19643030000000</t>
  </si>
  <si>
    <t>64303</t>
  </si>
  <si>
    <t>Bellflower Unified</t>
  </si>
  <si>
    <t>19643110000000</t>
  </si>
  <si>
    <t>64311</t>
  </si>
  <si>
    <t>Beverly Hills Unified</t>
  </si>
  <si>
    <t>19643290000000</t>
  </si>
  <si>
    <t>64329</t>
  </si>
  <si>
    <t>Bonita Unified</t>
  </si>
  <si>
    <t>19643370000000</t>
  </si>
  <si>
    <t>64337</t>
  </si>
  <si>
    <t>Burbank Unified</t>
  </si>
  <si>
    <t>19643450000000</t>
  </si>
  <si>
    <t>64345</t>
  </si>
  <si>
    <t>Castaic Union</t>
  </si>
  <si>
    <t>19643520000000</t>
  </si>
  <si>
    <t>64352</t>
  </si>
  <si>
    <t>Centinela Valley Union High</t>
  </si>
  <si>
    <t>19643780000000</t>
  </si>
  <si>
    <t>64378</t>
  </si>
  <si>
    <t>Charter Oak Unified</t>
  </si>
  <si>
    <t>19643940000000</t>
  </si>
  <si>
    <t>64394</t>
  </si>
  <si>
    <t>Claremont Unified</t>
  </si>
  <si>
    <t>19644360000000</t>
  </si>
  <si>
    <t>64436</t>
  </si>
  <si>
    <t>Covina-Valley Unified</t>
  </si>
  <si>
    <t>19644440000000</t>
  </si>
  <si>
    <t>64444</t>
  </si>
  <si>
    <t>Culver City Unified</t>
  </si>
  <si>
    <t>19644510000000</t>
  </si>
  <si>
    <t>64451</t>
  </si>
  <si>
    <t>Downey Unified</t>
  </si>
  <si>
    <t>19644690000000</t>
  </si>
  <si>
    <t>64469</t>
  </si>
  <si>
    <t>Duarte Unified</t>
  </si>
  <si>
    <t>19644770000000</t>
  </si>
  <si>
    <t>64477</t>
  </si>
  <si>
    <t>Eastside Union Elementary</t>
  </si>
  <si>
    <t>19644850000000</t>
  </si>
  <si>
    <t>64485</t>
  </si>
  <si>
    <t>East Whittier City Elementary</t>
  </si>
  <si>
    <t>19645010000000</t>
  </si>
  <si>
    <t>64501</t>
  </si>
  <si>
    <t>El Monte City</t>
  </si>
  <si>
    <t>19645190000000</t>
  </si>
  <si>
    <t>64519</t>
  </si>
  <si>
    <t>El Monte Union High</t>
  </si>
  <si>
    <t>19645270000000</t>
  </si>
  <si>
    <t>64527</t>
  </si>
  <si>
    <t>El Rancho Unified</t>
  </si>
  <si>
    <t>19645350000000</t>
  </si>
  <si>
    <t>64535</t>
  </si>
  <si>
    <t>El Segundo Unified</t>
  </si>
  <si>
    <t>19645500000000</t>
  </si>
  <si>
    <t>64550</t>
  </si>
  <si>
    <t>Garvey Elementary</t>
  </si>
  <si>
    <t>19645680000000</t>
  </si>
  <si>
    <t>64568</t>
  </si>
  <si>
    <t>Glendale Unified</t>
  </si>
  <si>
    <t>19645760000000</t>
  </si>
  <si>
    <t>64576</t>
  </si>
  <si>
    <t>Glendora Unified</t>
  </si>
  <si>
    <t>19645840000000</t>
  </si>
  <si>
    <t>64584</t>
  </si>
  <si>
    <t>Gorman Joint</t>
  </si>
  <si>
    <t>19645920000000</t>
  </si>
  <si>
    <t>64592</t>
  </si>
  <si>
    <t>Hawthorne</t>
  </si>
  <si>
    <t>19646000000000</t>
  </si>
  <si>
    <t>64600</t>
  </si>
  <si>
    <t>Hermosa Beach City Elementary</t>
  </si>
  <si>
    <t>19646260000000</t>
  </si>
  <si>
    <t>64626</t>
  </si>
  <si>
    <t>Hughes-Elizabeth Lakes Union Elementary</t>
  </si>
  <si>
    <t>19646340000000</t>
  </si>
  <si>
    <t>64634</t>
  </si>
  <si>
    <t>Inglewood Unified</t>
  </si>
  <si>
    <t>19646420000000</t>
  </si>
  <si>
    <t>64642</t>
  </si>
  <si>
    <t>Keppel Union Elementary</t>
  </si>
  <si>
    <t>19646590000000</t>
  </si>
  <si>
    <t>64659</t>
  </si>
  <si>
    <t>La Canada Unified</t>
  </si>
  <si>
    <t>19646670000000</t>
  </si>
  <si>
    <t>64667</t>
  </si>
  <si>
    <t>Lancaster Elementary</t>
  </si>
  <si>
    <t>19646830000000</t>
  </si>
  <si>
    <t>64683</t>
  </si>
  <si>
    <t>Las Virgenes Unified</t>
  </si>
  <si>
    <t>19646910000000</t>
  </si>
  <si>
    <t>64691</t>
  </si>
  <si>
    <t>Lawndale Elementary</t>
  </si>
  <si>
    <t>19647090000000</t>
  </si>
  <si>
    <t>64709</t>
  </si>
  <si>
    <t>Lennox</t>
  </si>
  <si>
    <t>19647170000000</t>
  </si>
  <si>
    <t>64717</t>
  </si>
  <si>
    <t>Little Lake City Elementary</t>
  </si>
  <si>
    <t>19647250000000</t>
  </si>
  <si>
    <t>64725</t>
  </si>
  <si>
    <t>Long Beach Unified</t>
  </si>
  <si>
    <t>19647330000000</t>
  </si>
  <si>
    <t>64733</t>
  </si>
  <si>
    <t>Los Angeles Unified</t>
  </si>
  <si>
    <t>19647580000000</t>
  </si>
  <si>
    <t>64758</t>
  </si>
  <si>
    <t>Los Nietos</t>
  </si>
  <si>
    <t>19647660000000</t>
  </si>
  <si>
    <t>64766</t>
  </si>
  <si>
    <t>Lowell Joint</t>
  </si>
  <si>
    <t>19647740000000</t>
  </si>
  <si>
    <t>64774</t>
  </si>
  <si>
    <t>Lynwood Unified</t>
  </si>
  <si>
    <t>19647900000000</t>
  </si>
  <si>
    <t>64790</t>
  </si>
  <si>
    <t>Monrovia Unified</t>
  </si>
  <si>
    <t>19648080000000</t>
  </si>
  <si>
    <t>64808</t>
  </si>
  <si>
    <t>Montebello Unified</t>
  </si>
  <si>
    <t>19648160000000</t>
  </si>
  <si>
    <t>64816</t>
  </si>
  <si>
    <t>Mountain View Elementary</t>
  </si>
  <si>
    <t>19648320000000</t>
  </si>
  <si>
    <t>64832</t>
  </si>
  <si>
    <t>Newhall</t>
  </si>
  <si>
    <t>19648400000000</t>
  </si>
  <si>
    <t>64840</t>
  </si>
  <si>
    <t>Norwalk-La Mirada Unified</t>
  </si>
  <si>
    <t>19648570000000</t>
  </si>
  <si>
    <t>64857</t>
  </si>
  <si>
    <t>Palmdale Elementary</t>
  </si>
  <si>
    <t>19648650000000</t>
  </si>
  <si>
    <t>64865</t>
  </si>
  <si>
    <t>Palos Verdes Peninsula Unified</t>
  </si>
  <si>
    <t>19648730000000</t>
  </si>
  <si>
    <t>64873</t>
  </si>
  <si>
    <t>Paramount Unified</t>
  </si>
  <si>
    <t>19648810000000</t>
  </si>
  <si>
    <t>64881</t>
  </si>
  <si>
    <t>Pasadena Unified</t>
  </si>
  <si>
    <t>19649070000000</t>
  </si>
  <si>
    <t>64907</t>
  </si>
  <si>
    <t>Pomona Unified</t>
  </si>
  <si>
    <t>19649310000000</t>
  </si>
  <si>
    <t>64931</t>
  </si>
  <si>
    <t>Rosemead Elementary</t>
  </si>
  <si>
    <t>19649640000000</t>
  </si>
  <si>
    <t>64964</t>
  </si>
  <si>
    <t>San Marino Unified</t>
  </si>
  <si>
    <t>19649800000000</t>
  </si>
  <si>
    <t>64980</t>
  </si>
  <si>
    <t>Santa Monica-Malibu Unified</t>
  </si>
  <si>
    <t>19649980000000</t>
  </si>
  <si>
    <t>64998</t>
  </si>
  <si>
    <t>Saugus Union</t>
  </si>
  <si>
    <t>19650290000000</t>
  </si>
  <si>
    <t>65029</t>
  </si>
  <si>
    <t>South Pasadena Unified</t>
  </si>
  <si>
    <t>19650370000000</t>
  </si>
  <si>
    <t>65037</t>
  </si>
  <si>
    <t>South Whittier Elementary</t>
  </si>
  <si>
    <t>19650450000000</t>
  </si>
  <si>
    <t>65045</t>
  </si>
  <si>
    <t>Sulphur Springs Union</t>
  </si>
  <si>
    <t>19650520000000</t>
  </si>
  <si>
    <t>65052</t>
  </si>
  <si>
    <t>Temple City Unified</t>
  </si>
  <si>
    <t>19650600000000</t>
  </si>
  <si>
    <t>65060</t>
  </si>
  <si>
    <t>Torrance Unified</t>
  </si>
  <si>
    <t>19650780000000</t>
  </si>
  <si>
    <t>65078</t>
  </si>
  <si>
    <t>Valle Lindo Elementary</t>
  </si>
  <si>
    <t>19650940000000</t>
  </si>
  <si>
    <t>65094</t>
  </si>
  <si>
    <t>West Covina Unified</t>
  </si>
  <si>
    <t>19651020000000</t>
  </si>
  <si>
    <t>65102</t>
  </si>
  <si>
    <t>Westside Union Elementary</t>
  </si>
  <si>
    <t>19651100000000</t>
  </si>
  <si>
    <t>65110</t>
  </si>
  <si>
    <t>Whittier City Elementary</t>
  </si>
  <si>
    <t>19651280000000</t>
  </si>
  <si>
    <t>65128</t>
  </si>
  <si>
    <t>Whittier Union High</t>
  </si>
  <si>
    <t>19651360000000</t>
  </si>
  <si>
    <t>65136</t>
  </si>
  <si>
    <t>William S. Hart Union High</t>
  </si>
  <si>
    <t>19651510000000</t>
  </si>
  <si>
    <t>65151</t>
  </si>
  <si>
    <t>Wilsona Elementary</t>
  </si>
  <si>
    <t>19734370000000</t>
  </si>
  <si>
    <t>73437</t>
  </si>
  <si>
    <t>Compton Unified</t>
  </si>
  <si>
    <t>19734450000000</t>
  </si>
  <si>
    <t>73445</t>
  </si>
  <si>
    <t>Hacienda la Puente Unified</t>
  </si>
  <si>
    <t>19734520000000</t>
  </si>
  <si>
    <t>73452</t>
  </si>
  <si>
    <t>Rowland Unified</t>
  </si>
  <si>
    <t>19734600000000</t>
  </si>
  <si>
    <t>73460</t>
  </si>
  <si>
    <t>Walnut Valley Unified</t>
  </si>
  <si>
    <t>19752910000000</t>
  </si>
  <si>
    <t>75291</t>
  </si>
  <si>
    <t>San Gabriel Unified</t>
  </si>
  <si>
    <t>19753090000000</t>
  </si>
  <si>
    <t>75309</t>
  </si>
  <si>
    <t>Acton-Agua Dulce Unified</t>
  </si>
  <si>
    <t>19753330000000</t>
  </si>
  <si>
    <t>75333</t>
  </si>
  <si>
    <t>Manhattan Beach Unified</t>
  </si>
  <si>
    <t>19753410000000</t>
  </si>
  <si>
    <t>75341</t>
  </si>
  <si>
    <t>Redondo Beach Unified</t>
  </si>
  <si>
    <t>19757130000000</t>
  </si>
  <si>
    <t>75713</t>
  </si>
  <si>
    <t>Alhambra Unified</t>
  </si>
  <si>
    <t>19768690000000</t>
  </si>
  <si>
    <t>76869</t>
  </si>
  <si>
    <t>Wiseburn Unified</t>
  </si>
  <si>
    <t>19753090138297</t>
  </si>
  <si>
    <t>0138297</t>
  </si>
  <si>
    <t>C2003</t>
  </si>
  <si>
    <t>iLead Agua Dulce</t>
  </si>
  <si>
    <t>19647330138305</t>
  </si>
  <si>
    <t>0138305</t>
  </si>
  <si>
    <t>C2004</t>
  </si>
  <si>
    <t>TEACH Preparatory Mildred S. Cunningham &amp; Edith H. Morris Elementary</t>
  </si>
  <si>
    <t>19101990138669</t>
  </si>
  <si>
    <t>0138669</t>
  </si>
  <si>
    <t>C2017</t>
  </si>
  <si>
    <t>Da Vinci Rise High</t>
  </si>
  <si>
    <t>19647336019715</t>
  </si>
  <si>
    <t>6019715</t>
  </si>
  <si>
    <t>0016</t>
  </si>
  <si>
    <t>C0016</t>
  </si>
  <si>
    <t>Vaughn Next Century Learning Center</t>
  </si>
  <si>
    <t>19647336017016</t>
  </si>
  <si>
    <t>6017016</t>
  </si>
  <si>
    <t>0030</t>
  </si>
  <si>
    <t>C0030</t>
  </si>
  <si>
    <t>Fenton Avenue Charter</t>
  </si>
  <si>
    <t>19647331995836</t>
  </si>
  <si>
    <t>1995836</t>
  </si>
  <si>
    <t>0037</t>
  </si>
  <si>
    <t>C0037</t>
  </si>
  <si>
    <t>Palisades Charter High</t>
  </si>
  <si>
    <t>19647336112536</t>
  </si>
  <si>
    <t>6112536</t>
  </si>
  <si>
    <t>0045</t>
  </si>
  <si>
    <t>C0045</t>
  </si>
  <si>
    <t>Accelerated</t>
  </si>
  <si>
    <t>19647336018204</t>
  </si>
  <si>
    <t>6018204</t>
  </si>
  <si>
    <t>0115</t>
  </si>
  <si>
    <t>C0115</t>
  </si>
  <si>
    <t>Montague Charter Academy</t>
  </si>
  <si>
    <t>19752911996016</t>
  </si>
  <si>
    <t>1996016</t>
  </si>
  <si>
    <t>0117</t>
  </si>
  <si>
    <t>C0117</t>
  </si>
  <si>
    <t>Options for Youth San Gabriel</t>
  </si>
  <si>
    <t>19647336114912</t>
  </si>
  <si>
    <t>6114912</t>
  </si>
  <si>
    <t>0131</t>
  </si>
  <si>
    <t>C0131</t>
  </si>
  <si>
    <t>Watts Learning Center</t>
  </si>
  <si>
    <t>19650946023527</t>
  </si>
  <si>
    <t>6023527</t>
  </si>
  <si>
    <t>0142</t>
  </si>
  <si>
    <t>C0142</t>
  </si>
  <si>
    <t>San Jose Charter Academy</t>
  </si>
  <si>
    <t>19647336117048</t>
  </si>
  <si>
    <t>6117048</t>
  </si>
  <si>
    <t>0190</t>
  </si>
  <si>
    <t>C0190</t>
  </si>
  <si>
    <t>ICEF View Park Preparatory Charter</t>
  </si>
  <si>
    <t>19647336116750</t>
  </si>
  <si>
    <t>6116750</t>
  </si>
  <si>
    <t>0213</t>
  </si>
  <si>
    <t>C0213</t>
  </si>
  <si>
    <t>PUC Community Charter Middle and PUC Community Charter Early College High</t>
  </si>
  <si>
    <t>19651361996263</t>
  </si>
  <si>
    <t>1996263</t>
  </si>
  <si>
    <t>0214</t>
  </si>
  <si>
    <t>C0214</t>
  </si>
  <si>
    <t>Opportunities for Learning - Santa Clarita</t>
  </si>
  <si>
    <t>19101996116883</t>
  </si>
  <si>
    <t>6116883</t>
  </si>
  <si>
    <t>0249</t>
  </si>
  <si>
    <t>C0249</t>
  </si>
  <si>
    <t>Odyssey Charter</t>
  </si>
  <si>
    <t>19647091996313</t>
  </si>
  <si>
    <t>1996313</t>
  </si>
  <si>
    <t>0281</t>
  </si>
  <si>
    <t>C0281</t>
  </si>
  <si>
    <t>Animo Leadership High</t>
  </si>
  <si>
    <t>19645841996305</t>
  </si>
  <si>
    <t>1996305</t>
  </si>
  <si>
    <t>0285</t>
  </si>
  <si>
    <t>C0285</t>
  </si>
  <si>
    <t>Gorman Learning Center</t>
  </si>
  <si>
    <t>19647336117667</t>
  </si>
  <si>
    <t>6117667</t>
  </si>
  <si>
    <t>0293</t>
  </si>
  <si>
    <t>C0293</t>
  </si>
  <si>
    <t>Camino Nuevo Charter Academy</t>
  </si>
  <si>
    <t>19647330133298</t>
  </si>
  <si>
    <t>0133298</t>
  </si>
  <si>
    <t>0331</t>
  </si>
  <si>
    <t>C0331</t>
  </si>
  <si>
    <t>PUC CALS Middle School and Early College High</t>
  </si>
  <si>
    <t>19646911996438</t>
  </si>
  <si>
    <t>1996438</t>
  </si>
  <si>
    <t>0353</t>
  </si>
  <si>
    <t>C0353</t>
  </si>
  <si>
    <t>Environmental Charter High</t>
  </si>
  <si>
    <t>19647336119044</t>
  </si>
  <si>
    <t>6119044</t>
  </si>
  <si>
    <t>0388</t>
  </si>
  <si>
    <t>C0388</t>
  </si>
  <si>
    <t>Multicultural Learning Center</t>
  </si>
  <si>
    <t>19642871996479</t>
  </si>
  <si>
    <t>1996479</t>
  </si>
  <si>
    <t>0402</t>
  </si>
  <si>
    <t>C0402</t>
  </si>
  <si>
    <t>Opportunities for Learning - Baldwin Park</t>
  </si>
  <si>
    <t>19642461996537</t>
  </si>
  <si>
    <t>1996537</t>
  </si>
  <si>
    <t>0411</t>
  </si>
  <si>
    <t>C0411</t>
  </si>
  <si>
    <t>Desert Sands Charter</t>
  </si>
  <si>
    <t>19647336119531</t>
  </si>
  <si>
    <t>6119531</t>
  </si>
  <si>
    <t>0417</t>
  </si>
  <si>
    <t>C0417</t>
  </si>
  <si>
    <t>CHIME Institute's Schwarzenegger Community</t>
  </si>
  <si>
    <t>19756636120158</t>
  </si>
  <si>
    <t>75663</t>
  </si>
  <si>
    <t>6120158</t>
  </si>
  <si>
    <t>0431</t>
  </si>
  <si>
    <t>C0431</t>
  </si>
  <si>
    <t>New West Charter</t>
  </si>
  <si>
    <t>19646341996586</t>
  </si>
  <si>
    <t>1996586</t>
  </si>
  <si>
    <t>0432</t>
  </si>
  <si>
    <t>C0432</t>
  </si>
  <si>
    <t>Animo Inglewood Charter High</t>
  </si>
  <si>
    <t>19101996119945</t>
  </si>
  <si>
    <t>6119945</t>
  </si>
  <si>
    <t>0438</t>
  </si>
  <si>
    <t>C0438</t>
  </si>
  <si>
    <t>Magnolia Science Academy</t>
  </si>
  <si>
    <t>19647336019079</t>
  </si>
  <si>
    <t>6019079</t>
  </si>
  <si>
    <t>0446</t>
  </si>
  <si>
    <t>C0446</t>
  </si>
  <si>
    <t>Santa Monica Boulevard Community Charter</t>
  </si>
  <si>
    <t>19647336119903</t>
  </si>
  <si>
    <t>6119903</t>
  </si>
  <si>
    <t>0448</t>
  </si>
  <si>
    <t>C0448</t>
  </si>
  <si>
    <t>Downtown Value</t>
  </si>
  <si>
    <t>19647331996610</t>
  </si>
  <si>
    <t>1996610</t>
  </si>
  <si>
    <t>0461</t>
  </si>
  <si>
    <t>C0461</t>
  </si>
  <si>
    <t>Los Angeles Leadership Academy</t>
  </si>
  <si>
    <t>19647336120471</t>
  </si>
  <si>
    <t>6120471</t>
  </si>
  <si>
    <t>0473</t>
  </si>
  <si>
    <t>C0473</t>
  </si>
  <si>
    <t>Puente Charter</t>
  </si>
  <si>
    <t>19647336120489</t>
  </si>
  <si>
    <t>6120489</t>
  </si>
  <si>
    <t>0475</t>
  </si>
  <si>
    <t>C0475</t>
  </si>
  <si>
    <t>Para Los Niños Charter</t>
  </si>
  <si>
    <t>19756971996693</t>
  </si>
  <si>
    <t>75697</t>
  </si>
  <si>
    <t>1996693</t>
  </si>
  <si>
    <t>0505</t>
  </si>
  <si>
    <t>C0505</t>
  </si>
  <si>
    <t>School of Arts and Enterprise</t>
  </si>
  <si>
    <t>19647336121081</t>
  </si>
  <si>
    <t>6121081</t>
  </si>
  <si>
    <t>0506</t>
  </si>
  <si>
    <t>C0506</t>
  </si>
  <si>
    <t>ICEF View Park Preparatory Charter Middle</t>
  </si>
  <si>
    <t>19647090100602</t>
  </si>
  <si>
    <t>0100602</t>
  </si>
  <si>
    <t>0509</t>
  </si>
  <si>
    <t>C0509</t>
  </si>
  <si>
    <t>Lennox Mathematics, Science and Technology Academy</t>
  </si>
  <si>
    <t>19647330100289</t>
  </si>
  <si>
    <t>0100289</t>
  </si>
  <si>
    <t>0521</t>
  </si>
  <si>
    <t>C0521</t>
  </si>
  <si>
    <t>N.E.W. Academy of Science and Arts</t>
  </si>
  <si>
    <t>19647330101444</t>
  </si>
  <si>
    <t>0101444</t>
  </si>
  <si>
    <t>0530</t>
  </si>
  <si>
    <t>C0530</t>
  </si>
  <si>
    <t>KIPP Academy of Opportunity</t>
  </si>
  <si>
    <t>19647330100867</t>
  </si>
  <si>
    <t>0100867</t>
  </si>
  <si>
    <t>0531</t>
  </si>
  <si>
    <t>C0531</t>
  </si>
  <si>
    <t>KIPP Los Angeles College Preparatory</t>
  </si>
  <si>
    <t>19647330100800</t>
  </si>
  <si>
    <t>0100800</t>
  </si>
  <si>
    <t>0534</t>
  </si>
  <si>
    <t>C0534</t>
  </si>
  <si>
    <t>Central City Value</t>
  </si>
  <si>
    <t>19647330100669</t>
  </si>
  <si>
    <t>0100669</t>
  </si>
  <si>
    <t>0535</t>
  </si>
  <si>
    <t>C0535</t>
  </si>
  <si>
    <t>Stella Middle Charter Academy</t>
  </si>
  <si>
    <t>19647330100677</t>
  </si>
  <si>
    <t>0100677</t>
  </si>
  <si>
    <t>0537</t>
  </si>
  <si>
    <t>C0537</t>
  </si>
  <si>
    <t>High Tech LA</t>
  </si>
  <si>
    <t>19647330100750</t>
  </si>
  <si>
    <t>0100750</t>
  </si>
  <si>
    <t>0538</t>
  </si>
  <si>
    <t>C0538</t>
  </si>
  <si>
    <t>Wallis Annenberg High</t>
  </si>
  <si>
    <t>19647330100743</t>
  </si>
  <si>
    <t>0100743</t>
  </si>
  <si>
    <t>0539</t>
  </si>
  <si>
    <t>C0539</t>
  </si>
  <si>
    <t>Accelerated Charter Elementary</t>
  </si>
  <si>
    <t>19101990100776</t>
  </si>
  <si>
    <t>0100776</t>
  </si>
  <si>
    <t>0540</t>
  </si>
  <si>
    <t>C0540</t>
  </si>
  <si>
    <t>North Valley Military Institute College Preparatory Academy</t>
  </si>
  <si>
    <t>19647330107755</t>
  </si>
  <si>
    <t>0107755</t>
  </si>
  <si>
    <t>0542</t>
  </si>
  <si>
    <t>C0542</t>
  </si>
  <si>
    <t>Port of Los Angeles High</t>
  </si>
  <si>
    <t>19647330101196</t>
  </si>
  <si>
    <t>0101196</t>
  </si>
  <si>
    <t>0543</t>
  </si>
  <si>
    <t>C0543</t>
  </si>
  <si>
    <t>ICEF View Park Preparatory Charter High</t>
  </si>
  <si>
    <t>19647330102335</t>
  </si>
  <si>
    <t>0102335</t>
  </si>
  <si>
    <t>0569</t>
  </si>
  <si>
    <t>C0569</t>
  </si>
  <si>
    <t>Ocean Charter</t>
  </si>
  <si>
    <t>19647330101659</t>
  </si>
  <si>
    <t>0101659</t>
  </si>
  <si>
    <t>0570</t>
  </si>
  <si>
    <t>C0570</t>
  </si>
  <si>
    <t>CATCH Prep Charter High, Inc.</t>
  </si>
  <si>
    <t>19647331933746</t>
  </si>
  <si>
    <t>1933746</t>
  </si>
  <si>
    <t>0572</t>
  </si>
  <si>
    <t>C0572</t>
  </si>
  <si>
    <t>Granada Hills Charter High</t>
  </si>
  <si>
    <t>19647330101683</t>
  </si>
  <si>
    <t>0101683</t>
  </si>
  <si>
    <t>0579</t>
  </si>
  <si>
    <t>C0579</t>
  </si>
  <si>
    <t>Renaissance Arts Academy</t>
  </si>
  <si>
    <t>19647330101675</t>
  </si>
  <si>
    <t>0101675</t>
  </si>
  <si>
    <t>0581</t>
  </si>
  <si>
    <t>C0581</t>
  </si>
  <si>
    <t>Oscar De La Hoya Animo Charter High</t>
  </si>
  <si>
    <t>19646340101667</t>
  </si>
  <si>
    <t>0101667</t>
  </si>
  <si>
    <t>0582</t>
  </si>
  <si>
    <t>C0582</t>
  </si>
  <si>
    <t>Wilder's Preparatory Academy Charter</t>
  </si>
  <si>
    <t>19647336018642</t>
  </si>
  <si>
    <t>6018642</t>
  </si>
  <si>
    <t>0583</t>
  </si>
  <si>
    <t>C0583</t>
  </si>
  <si>
    <t>Pacoima Charter Elementary</t>
  </si>
  <si>
    <t>19647330102483</t>
  </si>
  <si>
    <t>0102483</t>
  </si>
  <si>
    <t>0592</t>
  </si>
  <si>
    <t>C0592</t>
  </si>
  <si>
    <t>N.E.W. Academy Canoga Park</t>
  </si>
  <si>
    <t>19647330102426</t>
  </si>
  <si>
    <t>0102426</t>
  </si>
  <si>
    <t>0600</t>
  </si>
  <si>
    <t>C0600</t>
  </si>
  <si>
    <t>PUC Milagro Charter</t>
  </si>
  <si>
    <t>19647330102541</t>
  </si>
  <si>
    <t>0102541</t>
  </si>
  <si>
    <t>0601</t>
  </si>
  <si>
    <t>C0601</t>
  </si>
  <si>
    <t>New Designs Charter</t>
  </si>
  <si>
    <t>19647330102434</t>
  </si>
  <si>
    <t>0102434</t>
  </si>
  <si>
    <t>0602</t>
  </si>
  <si>
    <t>C0602</t>
  </si>
  <si>
    <t>Animo South Los Angeles Charter</t>
  </si>
  <si>
    <t>19647330102442</t>
  </si>
  <si>
    <t>0102442</t>
  </si>
  <si>
    <t>0603</t>
  </si>
  <si>
    <t>C0603</t>
  </si>
  <si>
    <t>PUC Lakeview Charter Academy</t>
  </si>
  <si>
    <t>19647330106351</t>
  </si>
  <si>
    <t>0106351</t>
  </si>
  <si>
    <t>0619</t>
  </si>
  <si>
    <t>C0619</t>
  </si>
  <si>
    <t>Ivy Academia</t>
  </si>
  <si>
    <t>19647330106435</t>
  </si>
  <si>
    <t>0106435</t>
  </si>
  <si>
    <t>0635</t>
  </si>
  <si>
    <t>C0635</t>
  </si>
  <si>
    <t>Camino Nuevo Charter High</t>
  </si>
  <si>
    <t>19647330106427</t>
  </si>
  <si>
    <t>0106427</t>
  </si>
  <si>
    <t>0636</t>
  </si>
  <si>
    <t>C0636</t>
  </si>
  <si>
    <t>Synergy Charter Academy</t>
  </si>
  <si>
    <t>19647330106864</t>
  </si>
  <si>
    <t>0106864</t>
  </si>
  <si>
    <t>0645</t>
  </si>
  <si>
    <t>C0645</t>
  </si>
  <si>
    <t>Alliance Gertz-Ressler Richard Merkin 6-12 Complex</t>
  </si>
  <si>
    <t>19647330106831</t>
  </si>
  <si>
    <t>0106831</t>
  </si>
  <si>
    <t>0648</t>
  </si>
  <si>
    <t>C0648</t>
  </si>
  <si>
    <t>Animo Venice Charter High</t>
  </si>
  <si>
    <t>19647330106849</t>
  </si>
  <si>
    <t>0106849</t>
  </si>
  <si>
    <t>0649</t>
  </si>
  <si>
    <t>C0649</t>
  </si>
  <si>
    <t>Animo Pat Brown</t>
  </si>
  <si>
    <t>19647330106872</t>
  </si>
  <si>
    <t>0106872</t>
  </si>
  <si>
    <t>0654</t>
  </si>
  <si>
    <t>C0654</t>
  </si>
  <si>
    <t>Bert Corona Charter</t>
  </si>
  <si>
    <t>19101990106880</t>
  </si>
  <si>
    <t>0106880</t>
  </si>
  <si>
    <t>0663</t>
  </si>
  <si>
    <t>C0663</t>
  </si>
  <si>
    <t>Jardin de la Infancia</t>
  </si>
  <si>
    <t>19647090107508</t>
  </si>
  <si>
    <t>0107508</t>
  </si>
  <si>
    <t>0672</t>
  </si>
  <si>
    <t>C0672</t>
  </si>
  <si>
    <t>Century Community Charter</t>
  </si>
  <si>
    <t>19647330110304</t>
  </si>
  <si>
    <t>0110304</t>
  </si>
  <si>
    <t>0675</t>
  </si>
  <si>
    <t>C0675</t>
  </si>
  <si>
    <t>Los Angeles Academy of Arts and Enterprise</t>
  </si>
  <si>
    <t>19101990112128</t>
  </si>
  <si>
    <t>0112128</t>
  </si>
  <si>
    <t>0693</t>
  </si>
  <si>
    <t>C0693</t>
  </si>
  <si>
    <t>Aspire Ollin University Preparatory Academy</t>
  </si>
  <si>
    <t>19101990109660</t>
  </si>
  <si>
    <t>0109660</t>
  </si>
  <si>
    <t>0694</t>
  </si>
  <si>
    <t>C0694</t>
  </si>
  <si>
    <t>Aspire Antonio Maria Lugo Academy</t>
  </si>
  <si>
    <t>19647330108878</t>
  </si>
  <si>
    <t>0108878</t>
  </si>
  <si>
    <t>0712</t>
  </si>
  <si>
    <t>C0712</t>
  </si>
  <si>
    <t>CHAMPS - Charter HS of Arts-Multimedia &amp; Performing</t>
  </si>
  <si>
    <t>19647330108886</t>
  </si>
  <si>
    <t>0108886</t>
  </si>
  <si>
    <t>0713</t>
  </si>
  <si>
    <t>C0713</t>
  </si>
  <si>
    <t>Gabriella Charter</t>
  </si>
  <si>
    <t>19647330108894</t>
  </si>
  <si>
    <t>0108894</t>
  </si>
  <si>
    <t>0714</t>
  </si>
  <si>
    <t>C0714</t>
  </si>
  <si>
    <t>Alliance Judy Ivie Burton Technology Academy High</t>
  </si>
  <si>
    <t>19647330108910</t>
  </si>
  <si>
    <t>0108910</t>
  </si>
  <si>
    <t>0716</t>
  </si>
  <si>
    <t>C0716</t>
  </si>
  <si>
    <t>ISANA Nascent Academy</t>
  </si>
  <si>
    <t>19647330108928</t>
  </si>
  <si>
    <t>0108928</t>
  </si>
  <si>
    <t>0717</t>
  </si>
  <si>
    <t>C0717</t>
  </si>
  <si>
    <t>Larchmont Charter</t>
  </si>
  <si>
    <t>19647330108936</t>
  </si>
  <si>
    <t>0108936</t>
  </si>
  <si>
    <t>0718</t>
  </si>
  <si>
    <t>C0718</t>
  </si>
  <si>
    <t>Alliance Collins Family College-Ready High</t>
  </si>
  <si>
    <t>19647330109884</t>
  </si>
  <si>
    <t>0109884</t>
  </si>
  <si>
    <t>0734</t>
  </si>
  <si>
    <t>C0734</t>
  </si>
  <si>
    <t>James Jordan Middle</t>
  </si>
  <si>
    <t>19769680109926</t>
  </si>
  <si>
    <t>76968</t>
  </si>
  <si>
    <t>0109926</t>
  </si>
  <si>
    <t>0738</t>
  </si>
  <si>
    <t>C0738</t>
  </si>
  <si>
    <t>Academia Avance Charter</t>
  </si>
  <si>
    <t>19647330109934</t>
  </si>
  <si>
    <t>0109934</t>
  </si>
  <si>
    <t>0739</t>
  </si>
  <si>
    <t>C0739</t>
  </si>
  <si>
    <t>Our Community Charter</t>
  </si>
  <si>
    <t>19101990109942</t>
  </si>
  <si>
    <t>0109942</t>
  </si>
  <si>
    <t>0741</t>
  </si>
  <si>
    <t>C0741</t>
  </si>
  <si>
    <t>Los Angeles International Charter High</t>
  </si>
  <si>
    <t>19647330111211</t>
  </si>
  <si>
    <t>0111211</t>
  </si>
  <si>
    <t>0761</t>
  </si>
  <si>
    <t>C0761</t>
  </si>
  <si>
    <t>New Heights Charter</t>
  </si>
  <si>
    <t>19647330111518</t>
  </si>
  <si>
    <t>0111518</t>
  </si>
  <si>
    <t>0779</t>
  </si>
  <si>
    <t>C0779</t>
  </si>
  <si>
    <t>Alliance Jack H. Skirball Middle</t>
  </si>
  <si>
    <t>19647330111575</t>
  </si>
  <si>
    <t>0111575</t>
  </si>
  <si>
    <t>0781</t>
  </si>
  <si>
    <t>C0781</t>
  </si>
  <si>
    <t>Animo Ralph Bunche Charter High</t>
  </si>
  <si>
    <t>19647330111625</t>
  </si>
  <si>
    <t>0111625</t>
  </si>
  <si>
    <t>0783</t>
  </si>
  <si>
    <t>C0783</t>
  </si>
  <si>
    <t>Animo Watts College Preparatory Academy</t>
  </si>
  <si>
    <t>19647330111641</t>
  </si>
  <si>
    <t>0111641</t>
  </si>
  <si>
    <t>0784</t>
  </si>
  <si>
    <t>C0784</t>
  </si>
  <si>
    <t>Alliance Ouchi-O'Donovan 6-12 Complex</t>
  </si>
  <si>
    <t>19647330111658</t>
  </si>
  <si>
    <t>0111658</t>
  </si>
  <si>
    <t>0788</t>
  </si>
  <si>
    <t>C0788</t>
  </si>
  <si>
    <t>Alliance Marc &amp; Eva Stern Math and Science</t>
  </si>
  <si>
    <t>19647330111492</t>
  </si>
  <si>
    <t>0111492</t>
  </si>
  <si>
    <t>0789</t>
  </si>
  <si>
    <t>C0789</t>
  </si>
  <si>
    <t>Alliance Patti And Peter Neuwirth Leadership Academy</t>
  </si>
  <si>
    <t>19647330111500</t>
  </si>
  <si>
    <t>0111500</t>
  </si>
  <si>
    <t>0790</t>
  </si>
  <si>
    <t>C0790</t>
  </si>
  <si>
    <t>Alliance Dr. Olga Mohan High</t>
  </si>
  <si>
    <t>19647330111484</t>
  </si>
  <si>
    <t>0111484</t>
  </si>
  <si>
    <t>0791</t>
  </si>
  <si>
    <t>C0791</t>
  </si>
  <si>
    <t>New Village Girls Academy</t>
  </si>
  <si>
    <t>19647330111583</t>
  </si>
  <si>
    <t>0111583</t>
  </si>
  <si>
    <t>0793</t>
  </si>
  <si>
    <t>C0793</t>
  </si>
  <si>
    <t>Animo Jackie Robinson High</t>
  </si>
  <si>
    <t>19647330133272</t>
  </si>
  <si>
    <t>0133272</t>
  </si>
  <si>
    <t>0797</t>
  </si>
  <si>
    <t>C0797</t>
  </si>
  <si>
    <t>PUC Triumph Charter Academy and PUC Triumph Charter High</t>
  </si>
  <si>
    <t>19647330112201</t>
  </si>
  <si>
    <t>0112201</t>
  </si>
  <si>
    <t>0798</t>
  </si>
  <si>
    <t>C0798</t>
  </si>
  <si>
    <t>PUC Excel Charter Academy</t>
  </si>
  <si>
    <t>19647090112250</t>
  </si>
  <si>
    <t>0112250</t>
  </si>
  <si>
    <t>0809</t>
  </si>
  <si>
    <t>C0809</t>
  </si>
  <si>
    <t>Century Academy for Excellence</t>
  </si>
  <si>
    <t>19647330112508</t>
  </si>
  <si>
    <t>0112508</t>
  </si>
  <si>
    <t>0826</t>
  </si>
  <si>
    <t>C0826</t>
  </si>
  <si>
    <t>Bright Star Secondary Charter Academy</t>
  </si>
  <si>
    <t>19647330112235</t>
  </si>
  <si>
    <t>0112235</t>
  </si>
  <si>
    <t>0827</t>
  </si>
  <si>
    <t>C0827</t>
  </si>
  <si>
    <t>Los Feliz Charter School for the Arts</t>
  </si>
  <si>
    <t>19650940112706</t>
  </si>
  <si>
    <t>0112706</t>
  </si>
  <si>
    <t>0838</t>
  </si>
  <si>
    <t>C0838</t>
  </si>
  <si>
    <t>California Virtual Academy @ Los Angeles</t>
  </si>
  <si>
    <t>19648570112714</t>
  </si>
  <si>
    <t>0112714</t>
  </si>
  <si>
    <t>0841</t>
  </si>
  <si>
    <t>C0841</t>
  </si>
  <si>
    <t>Antelope Valley Learning Academy</t>
  </si>
  <si>
    <t>19648810113464</t>
  </si>
  <si>
    <t>0113464</t>
  </si>
  <si>
    <t>0847</t>
  </si>
  <si>
    <t>C0847</t>
  </si>
  <si>
    <t>Aveson Global Leadership Academy</t>
  </si>
  <si>
    <t>19648810113472</t>
  </si>
  <si>
    <t>0113472</t>
  </si>
  <si>
    <t>0848</t>
  </si>
  <si>
    <t>C0848</t>
  </si>
  <si>
    <t>Aveson School of Leaders</t>
  </si>
  <si>
    <t>19648810113894</t>
  </si>
  <si>
    <t>0113894</t>
  </si>
  <si>
    <t>0857</t>
  </si>
  <si>
    <t>C0857</t>
  </si>
  <si>
    <t>Pasadena Rosebud Academy</t>
  </si>
  <si>
    <t>19651360114439</t>
  </si>
  <si>
    <t>0114439</t>
  </si>
  <si>
    <t>0888</t>
  </si>
  <si>
    <t>C0888</t>
  </si>
  <si>
    <t>Mission View Public</t>
  </si>
  <si>
    <t>19101990115212</t>
  </si>
  <si>
    <t>0115212</t>
  </si>
  <si>
    <t>0906</t>
  </si>
  <si>
    <t>C0906</t>
  </si>
  <si>
    <t>Magnolia Science Academy 2</t>
  </si>
  <si>
    <t>19647330115048</t>
  </si>
  <si>
    <t>0115048</t>
  </si>
  <si>
    <t>0911</t>
  </si>
  <si>
    <t>C0911</t>
  </si>
  <si>
    <t>Fenton Primary Center</t>
  </si>
  <si>
    <t>19101990115030</t>
  </si>
  <si>
    <t>0115030</t>
  </si>
  <si>
    <t>0917</t>
  </si>
  <si>
    <t>C0917</t>
  </si>
  <si>
    <t>Magnolia Science Academy 3</t>
  </si>
  <si>
    <t>19647330117598</t>
  </si>
  <si>
    <t>0117598</t>
  </si>
  <si>
    <t>0927</t>
  </si>
  <si>
    <t>C0927</t>
  </si>
  <si>
    <t>Alliance Piera Barbaglia Shaheen Health Services Academy</t>
  </si>
  <si>
    <t>19647330116509</t>
  </si>
  <si>
    <t>0116509</t>
  </si>
  <si>
    <t>0928</t>
  </si>
  <si>
    <t>C0928</t>
  </si>
  <si>
    <t>Alliance Morgan McKinzie High</t>
  </si>
  <si>
    <t>19647330117606</t>
  </si>
  <si>
    <t>0117606</t>
  </si>
  <si>
    <t>0929</t>
  </si>
  <si>
    <t>C0929</t>
  </si>
  <si>
    <t>Alliance Leichtman-Levine Family Foundation Environmental Science High</t>
  </si>
  <si>
    <t>19647330114959</t>
  </si>
  <si>
    <t>0114959</t>
  </si>
  <si>
    <t>0931</t>
  </si>
  <si>
    <t>C0931</t>
  </si>
  <si>
    <t>Monsenor Oscar Romero Charter Middle</t>
  </si>
  <si>
    <t>19647330114967</t>
  </si>
  <si>
    <t>0114967</t>
  </si>
  <si>
    <t>0934</t>
  </si>
  <si>
    <t>C0934</t>
  </si>
  <si>
    <t>Global Education Academy</t>
  </si>
  <si>
    <t>19647330115113</t>
  </si>
  <si>
    <t>0115113</t>
  </si>
  <si>
    <t>0936</t>
  </si>
  <si>
    <t>C0936</t>
  </si>
  <si>
    <t>Ivy Bound Academy of Math, Science, and Technology Charter Middle</t>
  </si>
  <si>
    <t>19647330115139</t>
  </si>
  <si>
    <t>0115139</t>
  </si>
  <si>
    <t>0937</t>
  </si>
  <si>
    <t>C0937</t>
  </si>
  <si>
    <t>Center for Advanced Learning</t>
  </si>
  <si>
    <t>19647330115253</t>
  </si>
  <si>
    <t>0115253</t>
  </si>
  <si>
    <t>0949</t>
  </si>
  <si>
    <t>C0949</t>
  </si>
  <si>
    <t>Discovery Charter Preparatory School #2</t>
  </si>
  <si>
    <t>19647330115287</t>
  </si>
  <si>
    <t>0115287</t>
  </si>
  <si>
    <t>0953</t>
  </si>
  <si>
    <t>C0953</t>
  </si>
  <si>
    <t>ICEF Vista Middle Academy</t>
  </si>
  <si>
    <t>19734370115725</t>
  </si>
  <si>
    <t>0115725</t>
  </si>
  <si>
    <t>0963</t>
  </si>
  <si>
    <t>C0963</t>
  </si>
  <si>
    <t>Lifeline Education Charter</t>
  </si>
  <si>
    <t>19646340116822</t>
  </si>
  <si>
    <t>0116822</t>
  </si>
  <si>
    <t>0977</t>
  </si>
  <si>
    <t>C0977</t>
  </si>
  <si>
    <t>Wilder's Preparatory Academy Charter Middle</t>
  </si>
  <si>
    <t>19651360117234</t>
  </si>
  <si>
    <t>0117234</t>
  </si>
  <si>
    <t>0981</t>
  </si>
  <si>
    <t>C0981</t>
  </si>
  <si>
    <t>Santa Clarita Valley International</t>
  </si>
  <si>
    <t>19647330117622</t>
  </si>
  <si>
    <t>0117622</t>
  </si>
  <si>
    <t>0986</t>
  </si>
  <si>
    <t>C0986</t>
  </si>
  <si>
    <t>Magnolia Science Academy 4</t>
  </si>
  <si>
    <t>19101990137679</t>
  </si>
  <si>
    <t>0137679</t>
  </si>
  <si>
    <t>0987</t>
  </si>
  <si>
    <t>C0987</t>
  </si>
  <si>
    <t>Magnolia Science Academy 5</t>
  </si>
  <si>
    <t>19647330117648</t>
  </si>
  <si>
    <t>0117648</t>
  </si>
  <si>
    <t>0988</t>
  </si>
  <si>
    <t>C0988</t>
  </si>
  <si>
    <t>Magnolia Science Academy 6</t>
  </si>
  <si>
    <t>19647330117655</t>
  </si>
  <si>
    <t>0117655</t>
  </si>
  <si>
    <t>0989</t>
  </si>
  <si>
    <t>C0989</t>
  </si>
  <si>
    <t>Magnolia Science Academy 7</t>
  </si>
  <si>
    <t>19647330117614</t>
  </si>
  <si>
    <t>0117614</t>
  </si>
  <si>
    <t>0998</t>
  </si>
  <si>
    <t>C0998</t>
  </si>
  <si>
    <t>New Los Angeles Charter</t>
  </si>
  <si>
    <t>19647330117846</t>
  </si>
  <si>
    <t>0117846</t>
  </si>
  <si>
    <t>1007</t>
  </si>
  <si>
    <t>C1007</t>
  </si>
  <si>
    <t>Para Los Niños Middle</t>
  </si>
  <si>
    <t>19647330117903</t>
  </si>
  <si>
    <t>0117903</t>
  </si>
  <si>
    <t>1010</t>
  </si>
  <si>
    <t>C1010</t>
  </si>
  <si>
    <t>KIPP Raices Academy</t>
  </si>
  <si>
    <t>19647330117895</t>
  </si>
  <si>
    <t>0117895</t>
  </si>
  <si>
    <t>1014</t>
  </si>
  <si>
    <t>C1014</t>
  </si>
  <si>
    <t>Synergy Kinetic Academy</t>
  </si>
  <si>
    <t>19647330117911</t>
  </si>
  <si>
    <t>0117911</t>
  </si>
  <si>
    <t>1020</t>
  </si>
  <si>
    <t>C1020</t>
  </si>
  <si>
    <t>New Millennium Secondary</t>
  </si>
  <si>
    <t>19648810118075</t>
  </si>
  <si>
    <t>0118075</t>
  </si>
  <si>
    <t>1031</t>
  </si>
  <si>
    <t>C1031</t>
  </si>
  <si>
    <t>Learning Works</t>
  </si>
  <si>
    <t>19647330117978</t>
  </si>
  <si>
    <t>0117978</t>
  </si>
  <si>
    <t>1036</t>
  </si>
  <si>
    <t>C1036</t>
  </si>
  <si>
    <t>Goethe International Charter</t>
  </si>
  <si>
    <t>19647330117952</t>
  </si>
  <si>
    <t>0117952</t>
  </si>
  <si>
    <t>1037</t>
  </si>
  <si>
    <t>C1037</t>
  </si>
  <si>
    <t>ICEF Innovation Los Angeles Charter</t>
  </si>
  <si>
    <t>19647330117937</t>
  </si>
  <si>
    <t>0117937</t>
  </si>
  <si>
    <t>1039</t>
  </si>
  <si>
    <t>C1039</t>
  </si>
  <si>
    <t>ICEF Vista Elementary Academy</t>
  </si>
  <si>
    <t>19647330118588</t>
  </si>
  <si>
    <t>0118588</t>
  </si>
  <si>
    <t>1050</t>
  </si>
  <si>
    <t>C1050</t>
  </si>
  <si>
    <t>Alain Leroy Locke College Preparatory Academy</t>
  </si>
  <si>
    <t>19768690119016</t>
  </si>
  <si>
    <t>0119016</t>
  </si>
  <si>
    <t>1060</t>
  </si>
  <si>
    <t>C1060</t>
  </si>
  <si>
    <t>Da Vinci Science</t>
  </si>
  <si>
    <t>19765470118760</t>
  </si>
  <si>
    <t>76547</t>
  </si>
  <si>
    <t>0118760</t>
  </si>
  <si>
    <t>1062</t>
  </si>
  <si>
    <t>C1062</t>
  </si>
  <si>
    <t>Barack Obama Charter</t>
  </si>
  <si>
    <t>19646340119552</t>
  </si>
  <si>
    <t>0119552</t>
  </si>
  <si>
    <t>1075</t>
  </si>
  <si>
    <t>C1075</t>
  </si>
  <si>
    <t>Today's Fresh Start Charter School Inglewood</t>
  </si>
  <si>
    <t>19768690119636</t>
  </si>
  <si>
    <t>0119636</t>
  </si>
  <si>
    <t>1081</t>
  </si>
  <si>
    <t>C1081</t>
  </si>
  <si>
    <t>Da Vinci Design</t>
  </si>
  <si>
    <t>19647330119974</t>
  </si>
  <si>
    <t>0119974</t>
  </si>
  <si>
    <t>1091</t>
  </si>
  <si>
    <t>C1091</t>
  </si>
  <si>
    <t>PUC Santa Rosa Charter Academy</t>
  </si>
  <si>
    <t>19647330133280</t>
  </si>
  <si>
    <t>0133280</t>
  </si>
  <si>
    <t>1092</t>
  </si>
  <si>
    <t>C1092</t>
  </si>
  <si>
    <t>PUC Nueva Esperanza Charter Academy</t>
  </si>
  <si>
    <t>19647330119982</t>
  </si>
  <si>
    <t>0119982</t>
  </si>
  <si>
    <t>1093</t>
  </si>
  <si>
    <t>C1093</t>
  </si>
  <si>
    <t>Equitas Academy Charter</t>
  </si>
  <si>
    <t>19647330120014</t>
  </si>
  <si>
    <t>0120014</t>
  </si>
  <si>
    <t>1094</t>
  </si>
  <si>
    <t>C1094</t>
  </si>
  <si>
    <t>Endeavor College Preparatory Charter</t>
  </si>
  <si>
    <t>19647330120022</t>
  </si>
  <si>
    <t>0120022</t>
  </si>
  <si>
    <t>1095</t>
  </si>
  <si>
    <t>C1095</t>
  </si>
  <si>
    <t>Valor Academy Middle</t>
  </si>
  <si>
    <t>19647330120030</t>
  </si>
  <si>
    <t>0120030</t>
  </si>
  <si>
    <t>1096</t>
  </si>
  <si>
    <t>C1096</t>
  </si>
  <si>
    <t>Alliance College-Ready Middle Academy 4</t>
  </si>
  <si>
    <t>19647330120048</t>
  </si>
  <si>
    <t>0120048</t>
  </si>
  <si>
    <t>1097</t>
  </si>
  <si>
    <t>C1097</t>
  </si>
  <si>
    <t>Alliance College-Ready Middle Academy 5</t>
  </si>
  <si>
    <t>19647330120097</t>
  </si>
  <si>
    <t>0120097</t>
  </si>
  <si>
    <t>1101</t>
  </si>
  <si>
    <t>C1101</t>
  </si>
  <si>
    <t>Academia Moderna</t>
  </si>
  <si>
    <t>19647331931047</t>
  </si>
  <si>
    <t>1931047</t>
  </si>
  <si>
    <t>1119</t>
  </si>
  <si>
    <t>C1119</t>
  </si>
  <si>
    <t>Birmingham Community Charter High</t>
  </si>
  <si>
    <t>19647330120071</t>
  </si>
  <si>
    <t>0120071</t>
  </si>
  <si>
    <t>1120</t>
  </si>
  <si>
    <t>C1120</t>
  </si>
  <si>
    <t>New Designs Charter School-Watts</t>
  </si>
  <si>
    <t>19646340120303</t>
  </si>
  <si>
    <t>0120303</t>
  </si>
  <si>
    <t>1121</t>
  </si>
  <si>
    <t>C1121</t>
  </si>
  <si>
    <t>ICEF Inglewood Elementary Charter Academy</t>
  </si>
  <si>
    <t>19646340120311</t>
  </si>
  <si>
    <t>0120311</t>
  </si>
  <si>
    <t>1122</t>
  </si>
  <si>
    <t>C1122</t>
  </si>
  <si>
    <t>ICEF Inglewood Middle Charter Academy</t>
  </si>
  <si>
    <t>19734520120600</t>
  </si>
  <si>
    <t>0120600</t>
  </si>
  <si>
    <t>1135</t>
  </si>
  <si>
    <t>C1135</t>
  </si>
  <si>
    <t>iQ Academy California-Los Angeles</t>
  </si>
  <si>
    <t>19646340121186</t>
  </si>
  <si>
    <t>0121186</t>
  </si>
  <si>
    <t>1137</t>
  </si>
  <si>
    <t>C1137</t>
  </si>
  <si>
    <t>Children of Promise Preparatory Academy</t>
  </si>
  <si>
    <t>19647330120527</t>
  </si>
  <si>
    <t>0120527</t>
  </si>
  <si>
    <t>1141</t>
  </si>
  <si>
    <t>C1141</t>
  </si>
  <si>
    <t>Watts Learning Center Charter Middle</t>
  </si>
  <si>
    <t>19647330121079</t>
  </si>
  <si>
    <t>0121079</t>
  </si>
  <si>
    <t>1156</t>
  </si>
  <si>
    <t>C1156</t>
  </si>
  <si>
    <t>Ararat Charter</t>
  </si>
  <si>
    <t>19647330121137</t>
  </si>
  <si>
    <t>0121137</t>
  </si>
  <si>
    <t>1157</t>
  </si>
  <si>
    <t>C1157</t>
  </si>
  <si>
    <t>Ingenium Charter</t>
  </si>
  <si>
    <t>19647330121285</t>
  </si>
  <si>
    <t>0121285</t>
  </si>
  <si>
    <t>1161</t>
  </si>
  <si>
    <t>C1161</t>
  </si>
  <si>
    <t>Alliance Cindy and Bill Simon Technology Academy High</t>
  </si>
  <si>
    <t>19647330121293</t>
  </si>
  <si>
    <t>0121293</t>
  </si>
  <si>
    <t>1162</t>
  </si>
  <si>
    <t>C1162</t>
  </si>
  <si>
    <t>Alliance Tennenbaum Family Technology High</t>
  </si>
  <si>
    <t>19647330123133</t>
  </si>
  <si>
    <t>0123133</t>
  </si>
  <si>
    <t>1163</t>
  </si>
  <si>
    <t>C1163</t>
  </si>
  <si>
    <t>Alliance Susan and Eric Smidt Technology High</t>
  </si>
  <si>
    <t>19647330123141</t>
  </si>
  <si>
    <t>0123141</t>
  </si>
  <si>
    <t>1164</t>
  </si>
  <si>
    <t>C1164</t>
  </si>
  <si>
    <t>Alliance Ted K. Tajima High</t>
  </si>
  <si>
    <t>19647330121848</t>
  </si>
  <si>
    <t>0121848</t>
  </si>
  <si>
    <t>1187</t>
  </si>
  <si>
    <t>C1187</t>
  </si>
  <si>
    <t>Crown Preparatory Academy</t>
  </si>
  <si>
    <t>19647330121699</t>
  </si>
  <si>
    <t>0121699</t>
  </si>
  <si>
    <t>1195</t>
  </si>
  <si>
    <t>C1195</t>
  </si>
  <si>
    <t>KIPP Empower Academy</t>
  </si>
  <si>
    <t>19647330121707</t>
  </si>
  <si>
    <t>0121707</t>
  </si>
  <si>
    <t>1196</t>
  </si>
  <si>
    <t>C1196</t>
  </si>
  <si>
    <t>KIPP Comienza Community Prep</t>
  </si>
  <si>
    <t>19647330122556</t>
  </si>
  <si>
    <t>0122556</t>
  </si>
  <si>
    <t>1200</t>
  </si>
  <si>
    <t>C1200</t>
  </si>
  <si>
    <t>Citizens of the World Charter School Hollywood</t>
  </si>
  <si>
    <t>19101990121772</t>
  </si>
  <si>
    <t>0121772</t>
  </si>
  <si>
    <t>1204</t>
  </si>
  <si>
    <t>C1204</t>
  </si>
  <si>
    <t>Environmental Charter Middle</t>
  </si>
  <si>
    <t>19647330122242</t>
  </si>
  <si>
    <t>0122242</t>
  </si>
  <si>
    <t>1206</t>
  </si>
  <si>
    <t>C1206</t>
  </si>
  <si>
    <t>TEACH Academy of Technologies</t>
  </si>
  <si>
    <t>19647330122564</t>
  </si>
  <si>
    <t>0122564</t>
  </si>
  <si>
    <t>1212</t>
  </si>
  <si>
    <t>C1212</t>
  </si>
  <si>
    <t>Camino Nuevo Elementary #3</t>
  </si>
  <si>
    <t>19647330122614</t>
  </si>
  <si>
    <t>0122614</t>
  </si>
  <si>
    <t>1213</t>
  </si>
  <si>
    <t>C1213</t>
  </si>
  <si>
    <t>Aspire Gateway Academy Charter</t>
  </si>
  <si>
    <t>19647330122622</t>
  </si>
  <si>
    <t>0122622</t>
  </si>
  <si>
    <t>1214</t>
  </si>
  <si>
    <t>C1214</t>
  </si>
  <si>
    <t>Aspire Firestone Academy Charter</t>
  </si>
  <si>
    <t>19647330122630</t>
  </si>
  <si>
    <t>0122630</t>
  </si>
  <si>
    <t>1215</t>
  </si>
  <si>
    <t>C1215</t>
  </si>
  <si>
    <t>Para Los Niños - Evelyn Thurman Gratts Primary</t>
  </si>
  <si>
    <t>19647330122481</t>
  </si>
  <si>
    <t>0122481</t>
  </si>
  <si>
    <t>1216</t>
  </si>
  <si>
    <t>C1216</t>
  </si>
  <si>
    <t>Animo Jefferson Charter Middle</t>
  </si>
  <si>
    <t>19647330122499</t>
  </si>
  <si>
    <t>0122499</t>
  </si>
  <si>
    <t>1217</t>
  </si>
  <si>
    <t>C1217</t>
  </si>
  <si>
    <t>Animo Westside Charter Middle</t>
  </si>
  <si>
    <t>19647330123158</t>
  </si>
  <si>
    <t>0123158</t>
  </si>
  <si>
    <t>1218</t>
  </si>
  <si>
    <t>C1218</t>
  </si>
  <si>
    <t>Arts In Action Community Charter</t>
  </si>
  <si>
    <t>19646670123174</t>
  </si>
  <si>
    <t>0123174</t>
  </si>
  <si>
    <t>1225</t>
  </si>
  <si>
    <t>C1225</t>
  </si>
  <si>
    <t>Life Source International Charter</t>
  </si>
  <si>
    <t>19647330122721</t>
  </si>
  <si>
    <t>0122721</t>
  </si>
  <si>
    <t>1230</t>
  </si>
  <si>
    <t>C1230</t>
  </si>
  <si>
    <t>Aspire Pacific Academy</t>
  </si>
  <si>
    <t>19647330122861</t>
  </si>
  <si>
    <t>0122861</t>
  </si>
  <si>
    <t>1231</t>
  </si>
  <si>
    <t>C1231</t>
  </si>
  <si>
    <t>Camino Nuevo Academy #2</t>
  </si>
  <si>
    <t>19647330122655</t>
  </si>
  <si>
    <t>0122655</t>
  </si>
  <si>
    <t>1232</t>
  </si>
  <si>
    <t>C1232</t>
  </si>
  <si>
    <t>ISANA Octavia Academy</t>
  </si>
  <si>
    <t>19647330122739</t>
  </si>
  <si>
    <t>0122739</t>
  </si>
  <si>
    <t>1234</t>
  </si>
  <si>
    <t>C1234</t>
  </si>
  <si>
    <t>Vista Charter Middle</t>
  </si>
  <si>
    <t>19647330122747</t>
  </si>
  <si>
    <t>0122747</t>
  </si>
  <si>
    <t>1236</t>
  </si>
  <si>
    <t>C1236</t>
  </si>
  <si>
    <t>Magnolia Science Academy Bell</t>
  </si>
  <si>
    <t>19647330122754</t>
  </si>
  <si>
    <t>0122754</t>
  </si>
  <si>
    <t>1237</t>
  </si>
  <si>
    <t>C1237</t>
  </si>
  <si>
    <t>Valley Charter Elementary</t>
  </si>
  <si>
    <t>19647330122838</t>
  </si>
  <si>
    <t>0122838</t>
  </si>
  <si>
    <t>1238</t>
  </si>
  <si>
    <t>C1238</t>
  </si>
  <si>
    <t>Valley Charter Middle</t>
  </si>
  <si>
    <t>19647330122606</t>
  </si>
  <si>
    <t>0122606</t>
  </si>
  <si>
    <t>1241</t>
  </si>
  <si>
    <t>C1241</t>
  </si>
  <si>
    <t>PUC Lakeview Charter High</t>
  </si>
  <si>
    <t>19647330123166</t>
  </si>
  <si>
    <t>0123166</t>
  </si>
  <si>
    <t>1246</t>
  </si>
  <si>
    <t>C1246</t>
  </si>
  <si>
    <t>ISANA Palmati Academy</t>
  </si>
  <si>
    <t>19647330123984</t>
  </si>
  <si>
    <t>0123984</t>
  </si>
  <si>
    <t>1285</t>
  </si>
  <si>
    <t>C1285</t>
  </si>
  <si>
    <t>ISANA Cardinal Academy</t>
  </si>
  <si>
    <t>19647330123992</t>
  </si>
  <si>
    <t>0123992</t>
  </si>
  <si>
    <t>1286</t>
  </si>
  <si>
    <t>C1286</t>
  </si>
  <si>
    <t>Animo Ellen Ochoa Charter Middle</t>
  </si>
  <si>
    <t>19647330124008</t>
  </si>
  <si>
    <t>0124008</t>
  </si>
  <si>
    <t>1287</t>
  </si>
  <si>
    <t>C1287</t>
  </si>
  <si>
    <t>Animo James B. Taylor Charter Middle</t>
  </si>
  <si>
    <t>19647330124016</t>
  </si>
  <si>
    <t>0124016</t>
  </si>
  <si>
    <t>1288</t>
  </si>
  <si>
    <t>C1288</t>
  </si>
  <si>
    <t>Animo Western Charter Middle</t>
  </si>
  <si>
    <t>19647330124024</t>
  </si>
  <si>
    <t>0124024</t>
  </si>
  <si>
    <t>1289</t>
  </si>
  <si>
    <t>C1289</t>
  </si>
  <si>
    <t>Animo Phillis Wheatley Charter Middle</t>
  </si>
  <si>
    <t>19647330124560</t>
  </si>
  <si>
    <t>0124560</t>
  </si>
  <si>
    <t>1299</t>
  </si>
  <si>
    <t>C1299</t>
  </si>
  <si>
    <t>Synergy Quantum Academy</t>
  </si>
  <si>
    <t>19647330124198</t>
  </si>
  <si>
    <t>0124198</t>
  </si>
  <si>
    <t>1300</t>
  </si>
  <si>
    <t>C1300</t>
  </si>
  <si>
    <t>Extera Public</t>
  </si>
  <si>
    <t>19647331932623</t>
  </si>
  <si>
    <t>1932623</t>
  </si>
  <si>
    <t>1314</t>
  </si>
  <si>
    <t>C1314</t>
  </si>
  <si>
    <t>El Camino Real Charter High</t>
  </si>
  <si>
    <t>19647330124222</t>
  </si>
  <si>
    <t>0124222</t>
  </si>
  <si>
    <t>1315</t>
  </si>
  <si>
    <t>C1315</t>
  </si>
  <si>
    <t>Rise Kohyang Middle</t>
  </si>
  <si>
    <t>19647330124784</t>
  </si>
  <si>
    <t>0124784</t>
  </si>
  <si>
    <t>1330</t>
  </si>
  <si>
    <t>C1330</t>
  </si>
  <si>
    <t>Aspire Slauson Academy Charter</t>
  </si>
  <si>
    <t>19647330124792</t>
  </si>
  <si>
    <t>0124792</t>
  </si>
  <si>
    <t>1331</t>
  </si>
  <si>
    <t>C1331</t>
  </si>
  <si>
    <t>Aspire Juanita Tate Academy Charter</t>
  </si>
  <si>
    <t>19647330124800</t>
  </si>
  <si>
    <t>0124800</t>
  </si>
  <si>
    <t>1332</t>
  </si>
  <si>
    <t>C1332</t>
  </si>
  <si>
    <t>Aspire Inskeep Academy Charter</t>
  </si>
  <si>
    <t>19647330124818</t>
  </si>
  <si>
    <t>0124818</t>
  </si>
  <si>
    <t>1333</t>
  </si>
  <si>
    <t>C1333</t>
  </si>
  <si>
    <t>Los Angeles Leadership Primary Academy</t>
  </si>
  <si>
    <t>19647330124826</t>
  </si>
  <si>
    <t>0124826</t>
  </si>
  <si>
    <t>1334</t>
  </si>
  <si>
    <t>C1334</t>
  </si>
  <si>
    <t>Camino Nuevo Charter Academy #4</t>
  </si>
  <si>
    <t>19647330124883</t>
  </si>
  <si>
    <t>0124883</t>
  </si>
  <si>
    <t>1342</t>
  </si>
  <si>
    <t>C1342</t>
  </si>
  <si>
    <t>Animo College Preparatory Academy</t>
  </si>
  <si>
    <t>19647330124891</t>
  </si>
  <si>
    <t>0124891</t>
  </si>
  <si>
    <t>1343</t>
  </si>
  <si>
    <t>C1343</t>
  </si>
  <si>
    <t>Alliance Renee and Meyer Luskin Academy High</t>
  </si>
  <si>
    <t>19647330124933</t>
  </si>
  <si>
    <t>0124933</t>
  </si>
  <si>
    <t>1354</t>
  </si>
  <si>
    <t>C1354</t>
  </si>
  <si>
    <t>PUC Early College Academy for Leaders and Scholars (ECALS)</t>
  </si>
  <si>
    <t>19647330124941</t>
  </si>
  <si>
    <t>0124941</t>
  </si>
  <si>
    <t>1356</t>
  </si>
  <si>
    <t>C1356</t>
  </si>
  <si>
    <t>Alliance Margaret M. Bloomfield Technology Academy High</t>
  </si>
  <si>
    <t>19648570125377</t>
  </si>
  <si>
    <t>0125377</t>
  </si>
  <si>
    <t>1367</t>
  </si>
  <si>
    <t>C1367</t>
  </si>
  <si>
    <t>Palmdale Aerospace Academy</t>
  </si>
  <si>
    <t>19646670125559</t>
  </si>
  <si>
    <t>0125559</t>
  </si>
  <si>
    <t>1376</t>
  </si>
  <si>
    <t>C1376</t>
  </si>
  <si>
    <t>iLEAD Lancaster Charter</t>
  </si>
  <si>
    <t>19647330125625</t>
  </si>
  <si>
    <t>0125625</t>
  </si>
  <si>
    <t>1377</t>
  </si>
  <si>
    <t>C1377</t>
  </si>
  <si>
    <t>KIPP Scholar Academy</t>
  </si>
  <si>
    <t>19647330125609</t>
  </si>
  <si>
    <t>0125609</t>
  </si>
  <si>
    <t>1378</t>
  </si>
  <si>
    <t>C1378</t>
  </si>
  <si>
    <t>KIPP Philosophers Academy</t>
  </si>
  <si>
    <t>19647330125641</t>
  </si>
  <si>
    <t>0125641</t>
  </si>
  <si>
    <t>1379</t>
  </si>
  <si>
    <t>C1379</t>
  </si>
  <si>
    <t>KIPP Sol Academy</t>
  </si>
  <si>
    <t>19647330125864</t>
  </si>
  <si>
    <t>0125864</t>
  </si>
  <si>
    <t>1401</t>
  </si>
  <si>
    <t>C1401</t>
  </si>
  <si>
    <t>Ednovate - USC Hybrid High College Prep</t>
  </si>
  <si>
    <t>19647330126169</t>
  </si>
  <si>
    <t>0126169</t>
  </si>
  <si>
    <t>1402</t>
  </si>
  <si>
    <t>C1402</t>
  </si>
  <si>
    <t>Equitas Academy #2</t>
  </si>
  <si>
    <t>19647330126136</t>
  </si>
  <si>
    <t>0126136</t>
  </si>
  <si>
    <t>1412</t>
  </si>
  <si>
    <t>C1412</t>
  </si>
  <si>
    <t>Math and Science College Preparatory</t>
  </si>
  <si>
    <t>19647330126177</t>
  </si>
  <si>
    <t>0126177</t>
  </si>
  <si>
    <t>1413</t>
  </si>
  <si>
    <t>C1413</t>
  </si>
  <si>
    <t>Citizens of the World Charter School Silver Lake</t>
  </si>
  <si>
    <t>19647330126193</t>
  </si>
  <si>
    <t>0126193</t>
  </si>
  <si>
    <t>1414</t>
  </si>
  <si>
    <t>C1414</t>
  </si>
  <si>
    <t>Citizens of the World Charter School Mar Vista</t>
  </si>
  <si>
    <t>19647330126797</t>
  </si>
  <si>
    <t>0126797</t>
  </si>
  <si>
    <t>1436</t>
  </si>
  <si>
    <t>C1436</t>
  </si>
  <si>
    <t>Aspire Centennial College Preparatory Academy</t>
  </si>
  <si>
    <t>19753090127100</t>
  </si>
  <si>
    <t>0127100</t>
  </si>
  <si>
    <t>1458</t>
  </si>
  <si>
    <t>C1458</t>
  </si>
  <si>
    <t>Assurance Learning Academy</t>
  </si>
  <si>
    <t>19647330117077</t>
  </si>
  <si>
    <t>0117077</t>
  </si>
  <si>
    <t>1459</t>
  </si>
  <si>
    <t>C1459</t>
  </si>
  <si>
    <t>APEX Academy</t>
  </si>
  <si>
    <t>19647330127217</t>
  </si>
  <si>
    <t>0127217</t>
  </si>
  <si>
    <t>1460</t>
  </si>
  <si>
    <t>C1460</t>
  </si>
  <si>
    <t>Alliance Alice M. Baxter College-Ready High</t>
  </si>
  <si>
    <t>19101990127498</t>
  </si>
  <si>
    <t>0127498</t>
  </si>
  <si>
    <t>1501</t>
  </si>
  <si>
    <t>C1501</t>
  </si>
  <si>
    <t>Environmental Charter Middle - Inglewood</t>
  </si>
  <si>
    <t>19647250127506</t>
  </si>
  <si>
    <t>0127506</t>
  </si>
  <si>
    <t>1504</t>
  </si>
  <si>
    <t>C1504</t>
  </si>
  <si>
    <t>Intellectual Virtues Academy of Long Beach</t>
  </si>
  <si>
    <t>19101990127522</t>
  </si>
  <si>
    <t>0127522</t>
  </si>
  <si>
    <t>1506</t>
  </si>
  <si>
    <t>C1506</t>
  </si>
  <si>
    <t>Optimist Charter</t>
  </si>
  <si>
    <t>19647330127670</t>
  </si>
  <si>
    <t>0127670</t>
  </si>
  <si>
    <t>1508</t>
  </si>
  <si>
    <t>C1508</t>
  </si>
  <si>
    <t>KIPP Iluminar Academy</t>
  </si>
  <si>
    <t>19647330128009</t>
  </si>
  <si>
    <t>0128009</t>
  </si>
  <si>
    <t>1530</t>
  </si>
  <si>
    <t>C1530</t>
  </si>
  <si>
    <t>Alliance Virgil Roberts Leadership Academy</t>
  </si>
  <si>
    <t>19647330128033</t>
  </si>
  <si>
    <t>0128033</t>
  </si>
  <si>
    <t>1531</t>
  </si>
  <si>
    <t>C1531</t>
  </si>
  <si>
    <t>Alliance College-Ready Middle Academy 8</t>
  </si>
  <si>
    <t>19647330128041</t>
  </si>
  <si>
    <t>0128041</t>
  </si>
  <si>
    <t>1532</t>
  </si>
  <si>
    <t>C1532</t>
  </si>
  <si>
    <t>Alliance Kory Hunter Middle</t>
  </si>
  <si>
    <t>19647330128058</t>
  </si>
  <si>
    <t>0128058</t>
  </si>
  <si>
    <t>1533</t>
  </si>
  <si>
    <t>C1533</t>
  </si>
  <si>
    <t>Alliance College-Ready Middle Academy 12</t>
  </si>
  <si>
    <t>19647330127977</t>
  </si>
  <si>
    <t>0127977</t>
  </si>
  <si>
    <t>1535</t>
  </si>
  <si>
    <t>C1535</t>
  </si>
  <si>
    <t>Metro Charter</t>
  </si>
  <si>
    <t>19647330127985</t>
  </si>
  <si>
    <t>0127985</t>
  </si>
  <si>
    <t>1536</t>
  </si>
  <si>
    <t>C1536</t>
  </si>
  <si>
    <t>Ingenium Charter Middle</t>
  </si>
  <si>
    <t>19647330127886</t>
  </si>
  <si>
    <t>0127886</t>
  </si>
  <si>
    <t>1538</t>
  </si>
  <si>
    <t>C1538</t>
  </si>
  <si>
    <t>City Language Immersion Charter</t>
  </si>
  <si>
    <t>19647330127894</t>
  </si>
  <si>
    <t>0127894</t>
  </si>
  <si>
    <t>1539</t>
  </si>
  <si>
    <t>C1539</t>
  </si>
  <si>
    <t>Valor Academy High</t>
  </si>
  <si>
    <t>19647330127910</t>
  </si>
  <si>
    <t>0127910</t>
  </si>
  <si>
    <t>1540</t>
  </si>
  <si>
    <t>C1540</t>
  </si>
  <si>
    <t>Camino Nuevo High #2</t>
  </si>
  <si>
    <t>19647330127936</t>
  </si>
  <si>
    <t>0127936</t>
  </si>
  <si>
    <t>1542</t>
  </si>
  <si>
    <t>C1542</t>
  </si>
  <si>
    <t>PREPA TEC - Los Angeles</t>
  </si>
  <si>
    <t>19647330120477</t>
  </si>
  <si>
    <t>0120477</t>
  </si>
  <si>
    <t>1550</t>
  </si>
  <si>
    <t>C1550</t>
  </si>
  <si>
    <t>Aspire Titan Academy</t>
  </si>
  <si>
    <t>19647330114884</t>
  </si>
  <si>
    <t>0114884</t>
  </si>
  <si>
    <t>1551</t>
  </si>
  <si>
    <t>C1551</t>
  </si>
  <si>
    <t>Aspire Junior Collegiate Academy</t>
  </si>
  <si>
    <t>19643520128496</t>
  </si>
  <si>
    <t>0128496</t>
  </si>
  <si>
    <t>1557</t>
  </si>
  <si>
    <t>C1557</t>
  </si>
  <si>
    <t>New Opportunities Charter</t>
  </si>
  <si>
    <t>19643520128488</t>
  </si>
  <si>
    <t>0128488</t>
  </si>
  <si>
    <t>1558</t>
  </si>
  <si>
    <t>C1558</t>
  </si>
  <si>
    <t>Family First Charter</t>
  </si>
  <si>
    <t>19101990128025</t>
  </si>
  <si>
    <t>0128025</t>
  </si>
  <si>
    <t>1560</t>
  </si>
  <si>
    <t>C1560</t>
  </si>
  <si>
    <t>Lashon Academy</t>
  </si>
  <si>
    <t>19647330128132</t>
  </si>
  <si>
    <t>0128132</t>
  </si>
  <si>
    <t>1562</t>
  </si>
  <si>
    <t>C1562</t>
  </si>
  <si>
    <t>Extera Public School No. 2</t>
  </si>
  <si>
    <t>19647330128371</t>
  </si>
  <si>
    <t>0128371</t>
  </si>
  <si>
    <t>1567</t>
  </si>
  <si>
    <t>C1567</t>
  </si>
  <si>
    <t>New Horizons Charter Academy</t>
  </si>
  <si>
    <t>19647330128389</t>
  </si>
  <si>
    <t>0128389</t>
  </si>
  <si>
    <t>1570</t>
  </si>
  <si>
    <t>C1570</t>
  </si>
  <si>
    <t>Ivy Bound Academy Math, Science, and Technology Charter Middle 2</t>
  </si>
  <si>
    <t>19647330128512</t>
  </si>
  <si>
    <t>0128512</t>
  </si>
  <si>
    <t>1586</t>
  </si>
  <si>
    <t>C1586</t>
  </si>
  <si>
    <t>KIPP Academy of Innovation</t>
  </si>
  <si>
    <t>19647330129460</t>
  </si>
  <si>
    <t>0129460</t>
  </si>
  <si>
    <t>1587</t>
  </si>
  <si>
    <t>C1587</t>
  </si>
  <si>
    <t>KIPP Vida Preparatory Academy</t>
  </si>
  <si>
    <t>19768690128728</t>
  </si>
  <si>
    <t>0128728</t>
  </si>
  <si>
    <t>1597</t>
  </si>
  <si>
    <t>C1597</t>
  </si>
  <si>
    <t>Da Vinci Connect</t>
  </si>
  <si>
    <t>19644690128736</t>
  </si>
  <si>
    <t>0128736</t>
  </si>
  <si>
    <t>1599</t>
  </si>
  <si>
    <t>C1599</t>
  </si>
  <si>
    <t>Opportunities for Learning - Duarte</t>
  </si>
  <si>
    <t>19647330131466</t>
  </si>
  <si>
    <t>0131466</t>
  </si>
  <si>
    <t>1605</t>
  </si>
  <si>
    <t>C1605</t>
  </si>
  <si>
    <t>Fenton STEM Academy: Elementary Center for Science Technology Engineering and Mathematics</t>
  </si>
  <si>
    <t>19646340128991</t>
  </si>
  <si>
    <t>0128991</t>
  </si>
  <si>
    <t>1612</t>
  </si>
  <si>
    <t>C1612</t>
  </si>
  <si>
    <t>Grace Hopper STEM Academy</t>
  </si>
  <si>
    <t>19647330131722</t>
  </si>
  <si>
    <t>0131722</t>
  </si>
  <si>
    <t>1613</t>
  </si>
  <si>
    <t>C1613</t>
  </si>
  <si>
    <t>Fenton Charter Leadership Academy</t>
  </si>
  <si>
    <t>19647330131839</t>
  </si>
  <si>
    <t>0131839</t>
  </si>
  <si>
    <t>1615</t>
  </si>
  <si>
    <t>C1615</t>
  </si>
  <si>
    <t>Summit Preparatory Charter</t>
  </si>
  <si>
    <t>19647330129270</t>
  </si>
  <si>
    <t>0129270</t>
  </si>
  <si>
    <t>1624</t>
  </si>
  <si>
    <t>C1624</t>
  </si>
  <si>
    <t>Animo Mae Jemison Charter Middle</t>
  </si>
  <si>
    <t>19647330129593</t>
  </si>
  <si>
    <t>0129593</t>
  </si>
  <si>
    <t>1626</t>
  </si>
  <si>
    <t>C1626</t>
  </si>
  <si>
    <t>PUC Inspire Charter Academy</t>
  </si>
  <si>
    <t>19647330135921</t>
  </si>
  <si>
    <t>0135921</t>
  </si>
  <si>
    <t>1627</t>
  </si>
  <si>
    <t>C1627</t>
  </si>
  <si>
    <t>WISH Community</t>
  </si>
  <si>
    <t>19753090129411</t>
  </si>
  <si>
    <t>0129411</t>
  </si>
  <si>
    <t>1636</t>
  </si>
  <si>
    <t>C1636</t>
  </si>
  <si>
    <t>SCALE Leadership Academy</t>
  </si>
  <si>
    <t>19647330129858</t>
  </si>
  <si>
    <t>0129858</t>
  </si>
  <si>
    <t>1638</t>
  </si>
  <si>
    <t>C1638</t>
  </si>
  <si>
    <t>Everest Value</t>
  </si>
  <si>
    <t>19647330129866</t>
  </si>
  <si>
    <t>0129866</t>
  </si>
  <si>
    <t>1639</t>
  </si>
  <si>
    <t>C1639</t>
  </si>
  <si>
    <t>Village Charter Academy</t>
  </si>
  <si>
    <t>19647330129825</t>
  </si>
  <si>
    <t>0129825</t>
  </si>
  <si>
    <t>1640</t>
  </si>
  <si>
    <t>C1640</t>
  </si>
  <si>
    <t>Clemente Charter</t>
  </si>
  <si>
    <t>19647330129833</t>
  </si>
  <si>
    <t>0129833</t>
  </si>
  <si>
    <t>1641</t>
  </si>
  <si>
    <t>C1641</t>
  </si>
  <si>
    <t>Global Education Academy 2</t>
  </si>
  <si>
    <t>19647330131870</t>
  </si>
  <si>
    <t>0131870</t>
  </si>
  <si>
    <t>1642</t>
  </si>
  <si>
    <t>C1642</t>
  </si>
  <si>
    <t>Resolute Academy Charter</t>
  </si>
  <si>
    <t>19753090135145</t>
  </si>
  <si>
    <t>0135145</t>
  </si>
  <si>
    <t>1651</t>
  </si>
  <si>
    <t>C1651</t>
  </si>
  <si>
    <t>Compass Charter Schools of Los Angeles</t>
  </si>
  <si>
    <t>19647330129874</t>
  </si>
  <si>
    <t>0129874</t>
  </si>
  <si>
    <t>1656</t>
  </si>
  <si>
    <t>C1656</t>
  </si>
  <si>
    <t>Community Preparatory Academy</t>
  </si>
  <si>
    <t>19647330129619</t>
  </si>
  <si>
    <t>0129619</t>
  </si>
  <si>
    <t>1657</t>
  </si>
  <si>
    <t>C1657</t>
  </si>
  <si>
    <t>PUC Community Charter Elementary</t>
  </si>
  <si>
    <t>19647330129627</t>
  </si>
  <si>
    <t>0129627</t>
  </si>
  <si>
    <t>1658</t>
  </si>
  <si>
    <t>C1658</t>
  </si>
  <si>
    <t>TEACH Tech Charter High</t>
  </si>
  <si>
    <t>19753090129742</t>
  </si>
  <si>
    <t>0129742</t>
  </si>
  <si>
    <t>1668</t>
  </si>
  <si>
    <t>C1668</t>
  </si>
  <si>
    <t>Inspire Charter</t>
  </si>
  <si>
    <t>19647330129650</t>
  </si>
  <si>
    <t>0129650</t>
  </si>
  <si>
    <t>1669</t>
  </si>
  <si>
    <t>C1669</t>
  </si>
  <si>
    <t>Equitas Academy #3 Charter</t>
  </si>
  <si>
    <t>19753090130955</t>
  </si>
  <si>
    <t>0130955</t>
  </si>
  <si>
    <t>1677</t>
  </si>
  <si>
    <t>C1677</t>
  </si>
  <si>
    <t>Valiant Academy of Los Angeles</t>
  </si>
  <si>
    <t>19647250131938</t>
  </si>
  <si>
    <t>0131938</t>
  </si>
  <si>
    <t>1682</t>
  </si>
  <si>
    <t>C1682</t>
  </si>
  <si>
    <t>Clear Passage Educational Center</t>
  </si>
  <si>
    <t>19768850132928</t>
  </si>
  <si>
    <t>76885</t>
  </si>
  <si>
    <t>0132928</t>
  </si>
  <si>
    <t>1685</t>
  </si>
  <si>
    <t>C1685</t>
  </si>
  <si>
    <t>Anahuacalmecac International University Preparatory of North America</t>
  </si>
  <si>
    <t>19768690131128</t>
  </si>
  <si>
    <t>0131128</t>
  </si>
  <si>
    <t>1689</t>
  </si>
  <si>
    <t>C1689</t>
  </si>
  <si>
    <t>Da Vinci Communications High</t>
  </si>
  <si>
    <t>19753090137703</t>
  </si>
  <si>
    <t>0137703</t>
  </si>
  <si>
    <t>1697</t>
  </si>
  <si>
    <t>C1697</t>
  </si>
  <si>
    <t>Method Schools, LA</t>
  </si>
  <si>
    <t>19753090131987</t>
  </si>
  <si>
    <t>0131987</t>
  </si>
  <si>
    <t>1699</t>
  </si>
  <si>
    <t>C1699</t>
  </si>
  <si>
    <t>iLEAD Hybrid</t>
  </si>
  <si>
    <t>19753090131383</t>
  </si>
  <si>
    <t>0131383</t>
  </si>
  <si>
    <t>1700</t>
  </si>
  <si>
    <t>C1700</t>
  </si>
  <si>
    <t>SIATech Academy South</t>
  </si>
  <si>
    <t>19647330132282</t>
  </si>
  <si>
    <t>0132282</t>
  </si>
  <si>
    <t>1702</t>
  </si>
  <si>
    <t>C1702</t>
  </si>
  <si>
    <t>Ednovate - East College Prep</t>
  </si>
  <si>
    <t>19647330131847</t>
  </si>
  <si>
    <t>0131847</t>
  </si>
  <si>
    <t>1703</t>
  </si>
  <si>
    <t>C1703</t>
  </si>
  <si>
    <t>Public Policy Charter</t>
  </si>
  <si>
    <t>19647330134148</t>
  </si>
  <si>
    <t>0134148</t>
  </si>
  <si>
    <t>1710</t>
  </si>
  <si>
    <t>C1710</t>
  </si>
  <si>
    <t>The City</t>
  </si>
  <si>
    <t>19647330131904</t>
  </si>
  <si>
    <t>0131904</t>
  </si>
  <si>
    <t>1711</t>
  </si>
  <si>
    <t>C1711</t>
  </si>
  <si>
    <t>Libertas College Preparatory Charter</t>
  </si>
  <si>
    <t>19647330131771</t>
  </si>
  <si>
    <t>0131771</t>
  </si>
  <si>
    <t>1720</t>
  </si>
  <si>
    <t>C1720</t>
  </si>
  <si>
    <t>KIPP Ignite Academy</t>
  </si>
  <si>
    <t>19647330131797</t>
  </si>
  <si>
    <t>0131797</t>
  </si>
  <si>
    <t>1721</t>
  </si>
  <si>
    <t>C1721</t>
  </si>
  <si>
    <t>KIPP Promesa Prep</t>
  </si>
  <si>
    <t>19647330131821</t>
  </si>
  <si>
    <t>0131821</t>
  </si>
  <si>
    <t>1722</t>
  </si>
  <si>
    <t>C1722</t>
  </si>
  <si>
    <t>Collegiate Charter High of Los Angeles</t>
  </si>
  <si>
    <t>19647330132027</t>
  </si>
  <si>
    <t>0132027</t>
  </si>
  <si>
    <t>1723</t>
  </si>
  <si>
    <t>C1723</t>
  </si>
  <si>
    <t>University Preparatory Value High</t>
  </si>
  <si>
    <t>19647330132126</t>
  </si>
  <si>
    <t>0132126</t>
  </si>
  <si>
    <t>1724</t>
  </si>
  <si>
    <t>C1724</t>
  </si>
  <si>
    <t>Bert Corona Charter High</t>
  </si>
  <si>
    <t>19647330132084</t>
  </si>
  <si>
    <t>0132084</t>
  </si>
  <si>
    <t>1738</t>
  </si>
  <si>
    <t>C1738</t>
  </si>
  <si>
    <t>Alliance Marine - Innovation and Technology 6-12 Complex</t>
  </si>
  <si>
    <t>19101990132605</t>
  </si>
  <si>
    <t>0132605</t>
  </si>
  <si>
    <t>1744</t>
  </si>
  <si>
    <t>C1744</t>
  </si>
  <si>
    <t>Valiente College Preparatory Charter</t>
  </si>
  <si>
    <t>19753090132654</t>
  </si>
  <si>
    <t>0132654</t>
  </si>
  <si>
    <t>1751</t>
  </si>
  <si>
    <t>C1751</t>
  </si>
  <si>
    <t>Community Collaborative Charter</t>
  </si>
  <si>
    <t>19647330133884</t>
  </si>
  <si>
    <t>0133884</t>
  </si>
  <si>
    <t>1771</t>
  </si>
  <si>
    <t>C1771</t>
  </si>
  <si>
    <t>California Collegiate Charter</t>
  </si>
  <si>
    <t>19734370132845</t>
  </si>
  <si>
    <t>0132845</t>
  </si>
  <si>
    <t>1772</t>
  </si>
  <si>
    <t>C1772</t>
  </si>
  <si>
    <t>Today's Fresh Start-Compton</t>
  </si>
  <si>
    <t>19647330133686</t>
  </si>
  <si>
    <t>0133686</t>
  </si>
  <si>
    <t>1785</t>
  </si>
  <si>
    <t>C1785</t>
  </si>
  <si>
    <t>Equitas Academy 4</t>
  </si>
  <si>
    <t>19647330133868</t>
  </si>
  <si>
    <t>0133868</t>
  </si>
  <si>
    <t>1786</t>
  </si>
  <si>
    <t>C1786</t>
  </si>
  <si>
    <t>Rise Kohyang High</t>
  </si>
  <si>
    <t>19647330133694</t>
  </si>
  <si>
    <t>0133694</t>
  </si>
  <si>
    <t>1787</t>
  </si>
  <si>
    <t>C1787</t>
  </si>
  <si>
    <t>Valor Academy Elementary</t>
  </si>
  <si>
    <t>19647330133702</t>
  </si>
  <si>
    <t>0133702</t>
  </si>
  <si>
    <t>1788</t>
  </si>
  <si>
    <t>C1788</t>
  </si>
  <si>
    <t>New Los Angeles Charter Elementary</t>
  </si>
  <si>
    <t>19769920133900</t>
  </si>
  <si>
    <t>76992</t>
  </si>
  <si>
    <t>0133900</t>
  </si>
  <si>
    <t>1789</t>
  </si>
  <si>
    <t>C1789</t>
  </si>
  <si>
    <t>Prepa Tec Los Angeles High</t>
  </si>
  <si>
    <t>19647330133710</t>
  </si>
  <si>
    <t>0133710</t>
  </si>
  <si>
    <t>1791</t>
  </si>
  <si>
    <t>C1791</t>
  </si>
  <si>
    <t>Girls Athletic Leadership School Los Angeles</t>
  </si>
  <si>
    <t>19647330134023</t>
  </si>
  <si>
    <t>0134023</t>
  </si>
  <si>
    <t>1794</t>
  </si>
  <si>
    <t>C1794</t>
  </si>
  <si>
    <t>Animo Florence-Firestone Charter Middle</t>
  </si>
  <si>
    <t>19647330134205</t>
  </si>
  <si>
    <t>0134205</t>
  </si>
  <si>
    <t>1806</t>
  </si>
  <si>
    <t>C1806</t>
  </si>
  <si>
    <t>Arts in Action Community Middle</t>
  </si>
  <si>
    <t>19101990134346</t>
  </si>
  <si>
    <t>0134346</t>
  </si>
  <si>
    <t>1814</t>
  </si>
  <si>
    <t>C1814</t>
  </si>
  <si>
    <t>Intellectual Virtues Academy</t>
  </si>
  <si>
    <t>19101990135582</t>
  </si>
  <si>
    <t>0135582</t>
  </si>
  <si>
    <t>1817</t>
  </si>
  <si>
    <t>C1817</t>
  </si>
  <si>
    <t>LA's Promise Charter High #1</t>
  </si>
  <si>
    <t>19101990134361</t>
  </si>
  <si>
    <t>0134361</t>
  </si>
  <si>
    <t>1818</t>
  </si>
  <si>
    <t>C1818</t>
  </si>
  <si>
    <t>LA's Promise Charter Middle #1</t>
  </si>
  <si>
    <t>19734370134338</t>
  </si>
  <si>
    <t>0134338</t>
  </si>
  <si>
    <t>1827</t>
  </si>
  <si>
    <t>C1827</t>
  </si>
  <si>
    <t>ISANA Achernar Academy</t>
  </si>
  <si>
    <t>19753090134585</t>
  </si>
  <si>
    <t>0134585</t>
  </si>
  <si>
    <t>1828</t>
  </si>
  <si>
    <t>C1828</t>
  </si>
  <si>
    <t>Pathways Academy Charter Adult Education</t>
  </si>
  <si>
    <t>19753090134619</t>
  </si>
  <si>
    <t>0134619</t>
  </si>
  <si>
    <t>1836</t>
  </si>
  <si>
    <t>C1836</t>
  </si>
  <si>
    <t>Empower Generations</t>
  </si>
  <si>
    <t>19644690134858</t>
  </si>
  <si>
    <t>0134858</t>
  </si>
  <si>
    <t>1838</t>
  </si>
  <si>
    <t>C1838</t>
  </si>
  <si>
    <t>California School of the Arts - San Gabriel Valley</t>
  </si>
  <si>
    <t>19647330135715</t>
  </si>
  <si>
    <t>0135715</t>
  </si>
  <si>
    <t>1842</t>
  </si>
  <si>
    <t>C1842</t>
  </si>
  <si>
    <t>Ednovate - Esperanza College Prep</t>
  </si>
  <si>
    <t>19647330135723</t>
  </si>
  <si>
    <t>0135723</t>
  </si>
  <si>
    <t>1843</t>
  </si>
  <si>
    <t>C1843</t>
  </si>
  <si>
    <t>Ednovate - Brio College Prep</t>
  </si>
  <si>
    <t>19647330135509</t>
  </si>
  <si>
    <t>0135509</t>
  </si>
  <si>
    <t>1853</t>
  </si>
  <si>
    <t>C1853</t>
  </si>
  <si>
    <t>Gabriella Charter 2</t>
  </si>
  <si>
    <t>19647330135616</t>
  </si>
  <si>
    <t>0135616</t>
  </si>
  <si>
    <t>1854</t>
  </si>
  <si>
    <t>C1854</t>
  </si>
  <si>
    <t>Crete Academy</t>
  </si>
  <si>
    <t>19647330135517</t>
  </si>
  <si>
    <t>0135517</t>
  </si>
  <si>
    <t>1855</t>
  </si>
  <si>
    <t>C1855</t>
  </si>
  <si>
    <t>KIPP Corazon Academy</t>
  </si>
  <si>
    <t>19770810135954</t>
  </si>
  <si>
    <t>77081</t>
  </si>
  <si>
    <t>0135954</t>
  </si>
  <si>
    <t>1858</t>
  </si>
  <si>
    <t>C1858</t>
  </si>
  <si>
    <t>ISANA Himalia Academy</t>
  </si>
  <si>
    <t>19101990135368</t>
  </si>
  <si>
    <t>0135368</t>
  </si>
  <si>
    <t>1859</t>
  </si>
  <si>
    <t>C1859</t>
  </si>
  <si>
    <t>Alma Fuerte Public</t>
  </si>
  <si>
    <t>19647330135632</t>
  </si>
  <si>
    <t>0135632</t>
  </si>
  <si>
    <t>1863</t>
  </si>
  <si>
    <t>C1863</t>
  </si>
  <si>
    <t>WISH Academy High</t>
  </si>
  <si>
    <t>19647330137604</t>
  </si>
  <si>
    <t>0137604</t>
  </si>
  <si>
    <t>1866</t>
  </si>
  <si>
    <t>C1866</t>
  </si>
  <si>
    <t>Stella Elementary Charter Academy</t>
  </si>
  <si>
    <t>19101990136119</t>
  </si>
  <si>
    <t>0136119</t>
  </si>
  <si>
    <t>1874</t>
  </si>
  <si>
    <t>C1874</t>
  </si>
  <si>
    <t>Animo City of Champions Charter High</t>
  </si>
  <si>
    <t>19646420136127</t>
  </si>
  <si>
    <t>0136127</t>
  </si>
  <si>
    <t>1886</t>
  </si>
  <si>
    <t>C1886</t>
  </si>
  <si>
    <t>Community Collaborative Virtual - Keppel Partnership Academy</t>
  </si>
  <si>
    <t>19753090136531</t>
  </si>
  <si>
    <t>0136531</t>
  </si>
  <si>
    <t>1902</t>
  </si>
  <si>
    <t>C1902</t>
  </si>
  <si>
    <t>iLEAD Online</t>
  </si>
  <si>
    <t>19753090136648</t>
  </si>
  <si>
    <t>0136648</t>
  </si>
  <si>
    <t>1911</t>
  </si>
  <si>
    <t>C1911</t>
  </si>
  <si>
    <t>Options for Youth-Acton</t>
  </si>
  <si>
    <t>19647330137521</t>
  </si>
  <si>
    <t>0137521</t>
  </si>
  <si>
    <t>1917</t>
  </si>
  <si>
    <t>C1917</t>
  </si>
  <si>
    <t>Vox Collegiate of Los Angeles</t>
  </si>
  <si>
    <t>19647330137554</t>
  </si>
  <si>
    <t>0137554</t>
  </si>
  <si>
    <t>1918</t>
  </si>
  <si>
    <t>C1918</t>
  </si>
  <si>
    <t>Excelencia Charter Academy</t>
  </si>
  <si>
    <t>19648810136945</t>
  </si>
  <si>
    <t>0136945</t>
  </si>
  <si>
    <t>1921</t>
  </si>
  <si>
    <t>C1921</t>
  </si>
  <si>
    <t>OCS - South</t>
  </si>
  <si>
    <t>19647330136986</t>
  </si>
  <si>
    <t>0136986</t>
  </si>
  <si>
    <t>1925</t>
  </si>
  <si>
    <t>C1925</t>
  </si>
  <si>
    <t>STEM Preparatory Elementary</t>
  </si>
  <si>
    <t>19647330137612</t>
  </si>
  <si>
    <t>0137612</t>
  </si>
  <si>
    <t>1926</t>
  </si>
  <si>
    <t>C1926</t>
  </si>
  <si>
    <t>Valley International Preparatory High</t>
  </si>
  <si>
    <t>19647330137471</t>
  </si>
  <si>
    <t>0137471</t>
  </si>
  <si>
    <t>1929</t>
  </si>
  <si>
    <t>C1929</t>
  </si>
  <si>
    <t>High Tech LA Middle</t>
  </si>
  <si>
    <t>19101990137166</t>
  </si>
  <si>
    <t>0137166</t>
  </si>
  <si>
    <t>1931</t>
  </si>
  <si>
    <t>C1931</t>
  </si>
  <si>
    <t>Soleil Academy Charter</t>
  </si>
  <si>
    <t>19734370137240</t>
  </si>
  <si>
    <t>0137240</t>
  </si>
  <si>
    <t>1952</t>
  </si>
  <si>
    <t>C1952</t>
  </si>
  <si>
    <t>Ingenium Clarion Charter Middle</t>
  </si>
  <si>
    <t>19734370137257</t>
  </si>
  <si>
    <t>0137257</t>
  </si>
  <si>
    <t>1953</t>
  </si>
  <si>
    <t>C1953</t>
  </si>
  <si>
    <t>Ingenium Wings Independent Study - Compton</t>
  </si>
  <si>
    <t>19647330137513</t>
  </si>
  <si>
    <t>0137513</t>
  </si>
  <si>
    <t>1959</t>
  </si>
  <si>
    <t>C1959</t>
  </si>
  <si>
    <t>Learning by Design Charter</t>
  </si>
  <si>
    <t>19647330137463</t>
  </si>
  <si>
    <t>0137463</t>
  </si>
  <si>
    <t>1960</t>
  </si>
  <si>
    <t>C1960</t>
  </si>
  <si>
    <t>Los Feliz Charter Middle School for the Arts</t>
  </si>
  <si>
    <t>19647330137562</t>
  </si>
  <si>
    <t>0137562</t>
  </si>
  <si>
    <t>1961</t>
  </si>
  <si>
    <t>C1961</t>
  </si>
  <si>
    <t>Matrix for Success Academy</t>
  </si>
  <si>
    <t>19753090137786</t>
  </si>
  <si>
    <t>0137786</t>
  </si>
  <si>
    <t>1972</t>
  </si>
  <si>
    <t>C1972</t>
  </si>
  <si>
    <t>Mission Academy</t>
  </si>
  <si>
    <t>19734370137984</t>
  </si>
  <si>
    <t>0137984</t>
  </si>
  <si>
    <t>1990</t>
  </si>
  <si>
    <t>C1990</t>
  </si>
  <si>
    <t>Ánimo Compton Charter</t>
  </si>
  <si>
    <t>19734370137893</t>
  </si>
  <si>
    <t>0137893</t>
  </si>
  <si>
    <t>1996</t>
  </si>
  <si>
    <t>C1996</t>
  </si>
  <si>
    <t>KIPP Compton Community</t>
  </si>
  <si>
    <t>Madera</t>
  </si>
  <si>
    <t>20102070000000</t>
  </si>
  <si>
    <t>20</t>
  </si>
  <si>
    <t>10207</t>
  </si>
  <si>
    <t>Madera County Superintendent of Schools</t>
  </si>
  <si>
    <t>20651770000000</t>
  </si>
  <si>
    <t>65177</t>
  </si>
  <si>
    <t>Alview-Dairyland Union Elementary</t>
  </si>
  <si>
    <t>20651850000000</t>
  </si>
  <si>
    <t>65185</t>
  </si>
  <si>
    <t>Bass Lake Joint Union Elementary</t>
  </si>
  <si>
    <t>20651930000000</t>
  </si>
  <si>
    <t>65193</t>
  </si>
  <si>
    <t>Chowchilla Elementary</t>
  </si>
  <si>
    <t>20652010000000</t>
  </si>
  <si>
    <t>65201</t>
  </si>
  <si>
    <t>Chowchilla Union High</t>
  </si>
  <si>
    <t>20652430000000</t>
  </si>
  <si>
    <t>65243</t>
  </si>
  <si>
    <t>Madera Unified</t>
  </si>
  <si>
    <t>20652760000000</t>
  </si>
  <si>
    <t>65276</t>
  </si>
  <si>
    <t>Raymond-Knowles Union Elementary</t>
  </si>
  <si>
    <t>20755800000000</t>
  </si>
  <si>
    <t>75580</t>
  </si>
  <si>
    <t>Golden Valley Unified</t>
  </si>
  <si>
    <t>20756060000000</t>
  </si>
  <si>
    <t>75606</t>
  </si>
  <si>
    <t>Chawanakee Unified</t>
  </si>
  <si>
    <t>20764140000000</t>
  </si>
  <si>
    <t>76414</t>
  </si>
  <si>
    <t>Yosemite Unified</t>
  </si>
  <si>
    <t>20764146110076</t>
  </si>
  <si>
    <t>6110076</t>
  </si>
  <si>
    <t>0063</t>
  </si>
  <si>
    <t>C0063</t>
  </si>
  <si>
    <t>Mountain Home Charter (Alternative)</t>
  </si>
  <si>
    <t>20764142030237</t>
  </si>
  <si>
    <t>2030237</t>
  </si>
  <si>
    <t>0479</t>
  </si>
  <si>
    <t>C0479</t>
  </si>
  <si>
    <t>Glacier High School Charter</t>
  </si>
  <si>
    <t>20652430100016</t>
  </si>
  <si>
    <t>0100016</t>
  </si>
  <si>
    <t>0507</t>
  </si>
  <si>
    <t>C0507</t>
  </si>
  <si>
    <t>Sherman Thomas Charter</t>
  </si>
  <si>
    <t>20652430107938</t>
  </si>
  <si>
    <t>0107938</t>
  </si>
  <si>
    <t>0676</t>
  </si>
  <si>
    <t>C0676</t>
  </si>
  <si>
    <t>Ezequiel Tafoya Alvarado Academy</t>
  </si>
  <si>
    <t>20652430118950</t>
  </si>
  <si>
    <t>0118950</t>
  </si>
  <si>
    <t>1058</t>
  </si>
  <si>
    <t>C1058</t>
  </si>
  <si>
    <t>Sherman Thomas Charter High</t>
  </si>
  <si>
    <t>20651850129015</t>
  </si>
  <si>
    <t>0129015</t>
  </si>
  <si>
    <t>1610</t>
  </si>
  <si>
    <t>C1610</t>
  </si>
  <si>
    <t>Yosemite-Wawona Elementary Charter</t>
  </si>
  <si>
    <t>20652430134510</t>
  </si>
  <si>
    <t>0134510</t>
  </si>
  <si>
    <t>1780</t>
  </si>
  <si>
    <t>C1780</t>
  </si>
  <si>
    <t>Sherman Thomas STEM Academy</t>
  </si>
  <si>
    <t>Marin</t>
  </si>
  <si>
    <t>21102150000000</t>
  </si>
  <si>
    <t>21</t>
  </si>
  <si>
    <t>10215</t>
  </si>
  <si>
    <t>Marin County Office of Education</t>
  </si>
  <si>
    <t>21653000000000</t>
  </si>
  <si>
    <t>65300</t>
  </si>
  <si>
    <t>Bolinas-Stinson Union</t>
  </si>
  <si>
    <t>21653180000000</t>
  </si>
  <si>
    <t>65318</t>
  </si>
  <si>
    <t>Dixie Elementary</t>
  </si>
  <si>
    <t>21653340000000</t>
  </si>
  <si>
    <t>65334</t>
  </si>
  <si>
    <t>Kentfield Elementary</t>
  </si>
  <si>
    <t>21653420000000</t>
  </si>
  <si>
    <t>65342</t>
  </si>
  <si>
    <t>Laguna Joint Elementary</t>
  </si>
  <si>
    <t>21653590000000</t>
  </si>
  <si>
    <t>65359</t>
  </si>
  <si>
    <t>Lagunitas Elementary</t>
  </si>
  <si>
    <t>21653670000000</t>
  </si>
  <si>
    <t>65367</t>
  </si>
  <si>
    <t>Larkspur-Corte Madera</t>
  </si>
  <si>
    <t>21653750000000</t>
  </si>
  <si>
    <t>65375</t>
  </si>
  <si>
    <t>Lincoln Elementary</t>
  </si>
  <si>
    <t>21653910000000</t>
  </si>
  <si>
    <t>65391</t>
  </si>
  <si>
    <t>Mill Valley Elementary</t>
  </si>
  <si>
    <t>21654090000000</t>
  </si>
  <si>
    <t>65409</t>
  </si>
  <si>
    <t>Nicasio</t>
  </si>
  <si>
    <t>21654170000000</t>
  </si>
  <si>
    <t>65417</t>
  </si>
  <si>
    <t>Novato Unified</t>
  </si>
  <si>
    <t>21654250000000</t>
  </si>
  <si>
    <t>65425</t>
  </si>
  <si>
    <t>Reed Union Elementary</t>
  </si>
  <si>
    <t>21654330000000</t>
  </si>
  <si>
    <t>65433</t>
  </si>
  <si>
    <t>Ross Elementary</t>
  </si>
  <si>
    <t>21654580000000</t>
  </si>
  <si>
    <t>65458</t>
  </si>
  <si>
    <t>San Rafael City Elementary</t>
  </si>
  <si>
    <t>21654660000000</t>
  </si>
  <si>
    <t>65466</t>
  </si>
  <si>
    <t>San Rafael City High</t>
  </si>
  <si>
    <t>21654740000000</t>
  </si>
  <si>
    <t>65474</t>
  </si>
  <si>
    <t>Sausalito Marin City</t>
  </si>
  <si>
    <t>21654820000000</t>
  </si>
  <si>
    <t>65482</t>
  </si>
  <si>
    <t>Tamalpais Union High</t>
  </si>
  <si>
    <t>21733610000000</t>
  </si>
  <si>
    <t>73361</t>
  </si>
  <si>
    <t>Shoreline Unified</t>
  </si>
  <si>
    <t>21750020000000</t>
  </si>
  <si>
    <t>75002</t>
  </si>
  <si>
    <t>Ross Valley Elementary</t>
  </si>
  <si>
    <t>21654176113229</t>
  </si>
  <si>
    <t>6113229</t>
  </si>
  <si>
    <t>0089</t>
  </si>
  <si>
    <t>C0089</t>
  </si>
  <si>
    <t>Novato Charter</t>
  </si>
  <si>
    <t>21654746118491</t>
  </si>
  <si>
    <t>6118491</t>
  </si>
  <si>
    <t>0351</t>
  </si>
  <si>
    <t>C0351</t>
  </si>
  <si>
    <t>Willow Creek Academy</t>
  </si>
  <si>
    <t>21770650135350</t>
  </si>
  <si>
    <t>77065</t>
  </si>
  <si>
    <t>0135350</t>
  </si>
  <si>
    <t>1790</t>
  </si>
  <si>
    <t>C1790</t>
  </si>
  <si>
    <t>Ross Valley Charter</t>
  </si>
  <si>
    <t>Mariposa</t>
  </si>
  <si>
    <t>22102230000000</t>
  </si>
  <si>
    <t>22</t>
  </si>
  <si>
    <t>10223</t>
  </si>
  <si>
    <t>Mariposa County Office of Education</t>
  </si>
  <si>
    <t>22655320000000</t>
  </si>
  <si>
    <t>65532</t>
  </si>
  <si>
    <t>Mariposa County Unified</t>
  </si>
  <si>
    <t>22655320125823</t>
  </si>
  <si>
    <t>0125823</t>
  </si>
  <si>
    <t>1396</t>
  </si>
  <si>
    <t>C1396</t>
  </si>
  <si>
    <t>Sierra Foothill Charter</t>
  </si>
  <si>
    <t>Mendocino</t>
  </si>
  <si>
    <t>23102310000000</t>
  </si>
  <si>
    <t>23</t>
  </si>
  <si>
    <t>10231</t>
  </si>
  <si>
    <t>Mendocino County Office of Education</t>
  </si>
  <si>
    <t>23655400000000</t>
  </si>
  <si>
    <t>65540</t>
  </si>
  <si>
    <t>Anderson Valley Unified</t>
  </si>
  <si>
    <t>23655570000000</t>
  </si>
  <si>
    <t>65557</t>
  </si>
  <si>
    <t>Arena Union Elementary</t>
  </si>
  <si>
    <t>23655650000000</t>
  </si>
  <si>
    <t>65565</t>
  </si>
  <si>
    <t>Fort Bragg Unified</t>
  </si>
  <si>
    <t>23655730000000</t>
  </si>
  <si>
    <t>65573</t>
  </si>
  <si>
    <t>Manchester Union Elementary</t>
  </si>
  <si>
    <t>23655810000000</t>
  </si>
  <si>
    <t>65581</t>
  </si>
  <si>
    <t>Mendocino Unified</t>
  </si>
  <si>
    <t>23655990000000</t>
  </si>
  <si>
    <t>65599</t>
  </si>
  <si>
    <t>Point Arena Joint Union High</t>
  </si>
  <si>
    <t>23656070000000</t>
  </si>
  <si>
    <t>65607</t>
  </si>
  <si>
    <t>Round Valley Unified</t>
  </si>
  <si>
    <t>23656150000000</t>
  </si>
  <si>
    <t>65615</t>
  </si>
  <si>
    <t>Ukiah Unified</t>
  </si>
  <si>
    <t>23656230000000</t>
  </si>
  <si>
    <t>65623</t>
  </si>
  <si>
    <t>Willits Unified</t>
  </si>
  <si>
    <t>23738660000000</t>
  </si>
  <si>
    <t>73866</t>
  </si>
  <si>
    <t>Potter Valley Community Unified</t>
  </si>
  <si>
    <t>23739160000000</t>
  </si>
  <si>
    <t>73916</t>
  </si>
  <si>
    <t>Laytonville Unified</t>
  </si>
  <si>
    <t>23752180000000</t>
  </si>
  <si>
    <t>75218</t>
  </si>
  <si>
    <t>Leggett Valley Unified</t>
  </si>
  <si>
    <t>23656072330272</t>
  </si>
  <si>
    <t>2330272</t>
  </si>
  <si>
    <t>0032</t>
  </si>
  <si>
    <t>C0032</t>
  </si>
  <si>
    <t>Eel River Charter</t>
  </si>
  <si>
    <t>23656232330363</t>
  </si>
  <si>
    <t>2330363</t>
  </si>
  <si>
    <t>0166</t>
  </si>
  <si>
    <t>C0166</t>
  </si>
  <si>
    <t>Willits Charter</t>
  </si>
  <si>
    <t>23655576116669</t>
  </si>
  <si>
    <t>6116669</t>
  </si>
  <si>
    <t>0192</t>
  </si>
  <si>
    <t>C0192</t>
  </si>
  <si>
    <t>Pacific Community Charter</t>
  </si>
  <si>
    <t>23656152330413</t>
  </si>
  <si>
    <t>2330413</t>
  </si>
  <si>
    <t>0271</t>
  </si>
  <si>
    <t>C0271</t>
  </si>
  <si>
    <t>Redwood Academy of Ukiah</t>
  </si>
  <si>
    <t>23656156117386</t>
  </si>
  <si>
    <t>6117386</t>
  </si>
  <si>
    <t>0276</t>
  </si>
  <si>
    <t>C0276</t>
  </si>
  <si>
    <t>Tree of Life Charter</t>
  </si>
  <si>
    <t>23656152330454</t>
  </si>
  <si>
    <t>2330454</t>
  </si>
  <si>
    <t>0439</t>
  </si>
  <si>
    <t>C0439</t>
  </si>
  <si>
    <t>Accelerated Achievement Academy</t>
  </si>
  <si>
    <t>23656230112300</t>
  </si>
  <si>
    <t>0112300</t>
  </si>
  <si>
    <t>0822</t>
  </si>
  <si>
    <t>C0822</t>
  </si>
  <si>
    <t>La Vida Charter</t>
  </si>
  <si>
    <t>23656150115055</t>
  </si>
  <si>
    <t>0115055</t>
  </si>
  <si>
    <t>0910</t>
  </si>
  <si>
    <t>C0910</t>
  </si>
  <si>
    <t>River Oak Charter</t>
  </si>
  <si>
    <t>23655650123737</t>
  </si>
  <si>
    <t>0123737</t>
  </si>
  <si>
    <t>1275</t>
  </si>
  <si>
    <t>C1275</t>
  </si>
  <si>
    <t>Three Rivers Charter</t>
  </si>
  <si>
    <t>23656230125658</t>
  </si>
  <si>
    <t>0125658</t>
  </si>
  <si>
    <t>1373</t>
  </si>
  <si>
    <t>C1373</t>
  </si>
  <si>
    <t>Willits Elementary Charter</t>
  </si>
  <si>
    <t>Merced</t>
  </si>
  <si>
    <t>24102490000000</t>
  </si>
  <si>
    <t>24</t>
  </si>
  <si>
    <t>10249</t>
  </si>
  <si>
    <t>Merced County Office of Education</t>
  </si>
  <si>
    <t>24656310000000</t>
  </si>
  <si>
    <t>65631</t>
  </si>
  <si>
    <t>Atwater Elementary</t>
  </si>
  <si>
    <t>24656490000000</t>
  </si>
  <si>
    <t>65649</t>
  </si>
  <si>
    <t>Ballico-Cressey Elementary</t>
  </si>
  <si>
    <t>24656800000000</t>
  </si>
  <si>
    <t>65680</t>
  </si>
  <si>
    <t>El Nido Elementary</t>
  </si>
  <si>
    <t>24656980000000</t>
  </si>
  <si>
    <t>65698</t>
  </si>
  <si>
    <t>Hilmar Unified</t>
  </si>
  <si>
    <t>24657220000000</t>
  </si>
  <si>
    <t>65722</t>
  </si>
  <si>
    <t>Le Grand Union Elementary</t>
  </si>
  <si>
    <t>24657300000000</t>
  </si>
  <si>
    <t>65730</t>
  </si>
  <si>
    <t>Le Grand Union High</t>
  </si>
  <si>
    <t>24657480000000</t>
  </si>
  <si>
    <t>65748</t>
  </si>
  <si>
    <t>Livingston Union</t>
  </si>
  <si>
    <t>24657550000000</t>
  </si>
  <si>
    <t>65755</t>
  </si>
  <si>
    <t>Los Banos Unified</t>
  </si>
  <si>
    <t>24657630000000</t>
  </si>
  <si>
    <t>65763</t>
  </si>
  <si>
    <t>McSwain Union Elementary</t>
  </si>
  <si>
    <t>24657710000000</t>
  </si>
  <si>
    <t>65771</t>
  </si>
  <si>
    <t>Merced City Elementary</t>
  </si>
  <si>
    <t>24657890000000</t>
  </si>
  <si>
    <t>65789</t>
  </si>
  <si>
    <t>Merced Union High</t>
  </si>
  <si>
    <t>24658130000000</t>
  </si>
  <si>
    <t>65813</t>
  </si>
  <si>
    <t>Plainsburg Union Elementary</t>
  </si>
  <si>
    <t>24658210000000</t>
  </si>
  <si>
    <t>65821</t>
  </si>
  <si>
    <t>Planada Elementary</t>
  </si>
  <si>
    <t>24658390000000</t>
  </si>
  <si>
    <t>65839</t>
  </si>
  <si>
    <t>Snelling-Merced Falls Union Elementary</t>
  </si>
  <si>
    <t>24658620000000</t>
  </si>
  <si>
    <t>65862</t>
  </si>
  <si>
    <t>Weaver Union</t>
  </si>
  <si>
    <t>24658700000000</t>
  </si>
  <si>
    <t>65870</t>
  </si>
  <si>
    <t>Winton</t>
  </si>
  <si>
    <t>24736190000000</t>
  </si>
  <si>
    <t>73619</t>
  </si>
  <si>
    <t>Gustine Unified</t>
  </si>
  <si>
    <t>24737260000000</t>
  </si>
  <si>
    <t>73726</t>
  </si>
  <si>
    <t>Merced River Union Elementary</t>
  </si>
  <si>
    <t>24753170000000</t>
  </si>
  <si>
    <t>75317</t>
  </si>
  <si>
    <t>Dos Palos Oro Loma Joint Unified</t>
  </si>
  <si>
    <t>24753660000000</t>
  </si>
  <si>
    <t>75366</t>
  </si>
  <si>
    <t>Delhi Unified</t>
  </si>
  <si>
    <t>Modoc</t>
  </si>
  <si>
    <t>25102560000000</t>
  </si>
  <si>
    <t>25</t>
  </si>
  <si>
    <t>10256</t>
  </si>
  <si>
    <t>Modoc County Office of Education</t>
  </si>
  <si>
    <t>25658960000000</t>
  </si>
  <si>
    <t>65896</t>
  </si>
  <si>
    <t>Surprise Valley Joint Unified</t>
  </si>
  <si>
    <t>25735850000000</t>
  </si>
  <si>
    <t>73585</t>
  </si>
  <si>
    <t>Modoc Joint Unified</t>
  </si>
  <si>
    <t>25735930000000</t>
  </si>
  <si>
    <t>73593</t>
  </si>
  <si>
    <t>Tulelake Basin Joint Unified</t>
  </si>
  <si>
    <t>Mono</t>
  </si>
  <si>
    <t>26102640000000</t>
  </si>
  <si>
    <t>26</t>
  </si>
  <si>
    <t>10264</t>
  </si>
  <si>
    <t>Mono County Office of Education</t>
  </si>
  <si>
    <t>26736680000000</t>
  </si>
  <si>
    <t>73668</t>
  </si>
  <si>
    <t>Eastern Sierra Unified</t>
  </si>
  <si>
    <t>26736920000000</t>
  </si>
  <si>
    <t>73692</t>
  </si>
  <si>
    <t>Mammoth Unified</t>
  </si>
  <si>
    <t>Monterey</t>
  </si>
  <si>
    <t>27102720000000</t>
  </si>
  <si>
    <t>27</t>
  </si>
  <si>
    <t>10272</t>
  </si>
  <si>
    <t>Monterey County Office of Education</t>
  </si>
  <si>
    <t>27659610000000</t>
  </si>
  <si>
    <t>65961</t>
  </si>
  <si>
    <t>Alisal Union</t>
  </si>
  <si>
    <t>27659790000000</t>
  </si>
  <si>
    <t>65979</t>
  </si>
  <si>
    <t>Bradley Union Elementary</t>
  </si>
  <si>
    <t>27659870000000</t>
  </si>
  <si>
    <t>65987</t>
  </si>
  <si>
    <t>Carmel Unified</t>
  </si>
  <si>
    <t>27659950000000</t>
  </si>
  <si>
    <t>65995</t>
  </si>
  <si>
    <t>Chualar Union</t>
  </si>
  <si>
    <t>27660270000000</t>
  </si>
  <si>
    <t>66027</t>
  </si>
  <si>
    <t>Graves Elementary</t>
  </si>
  <si>
    <t>27660350000000</t>
  </si>
  <si>
    <t>66035</t>
  </si>
  <si>
    <t>Greenfield Union Elementary</t>
  </si>
  <si>
    <t>27660500000000</t>
  </si>
  <si>
    <t>66050</t>
  </si>
  <si>
    <t>King City Union</t>
  </si>
  <si>
    <t>27660680000000</t>
  </si>
  <si>
    <t>66068</t>
  </si>
  <si>
    <t>South Monterey County Joint Union High</t>
  </si>
  <si>
    <t>27660760000000</t>
  </si>
  <si>
    <t>66076</t>
  </si>
  <si>
    <t>Lagunita Elementary</t>
  </si>
  <si>
    <t>27660840000000</t>
  </si>
  <si>
    <t>66084</t>
  </si>
  <si>
    <t>Mission Union Elementary</t>
  </si>
  <si>
    <t>27660920000000</t>
  </si>
  <si>
    <t>66092</t>
  </si>
  <si>
    <t>Monterey Peninsula Unified</t>
  </si>
  <si>
    <t>27661340000000</t>
  </si>
  <si>
    <t>66134</t>
  </si>
  <si>
    <t>Pacific Grove Unified</t>
  </si>
  <si>
    <t>27661420000000</t>
  </si>
  <si>
    <t>66142</t>
  </si>
  <si>
    <t>Salinas City Elementary</t>
  </si>
  <si>
    <t>27661590000000</t>
  </si>
  <si>
    <t>66159</t>
  </si>
  <si>
    <t>Salinas Union High</t>
  </si>
  <si>
    <t>27661670000000</t>
  </si>
  <si>
    <t>66167</t>
  </si>
  <si>
    <t>San Antonio Union Elementary</t>
  </si>
  <si>
    <t>27661750000000</t>
  </si>
  <si>
    <t>66175</t>
  </si>
  <si>
    <t>San Ardo Union Elementary</t>
  </si>
  <si>
    <t>27661830000000</t>
  </si>
  <si>
    <t>66183</t>
  </si>
  <si>
    <t>San Lucas Union Elementary</t>
  </si>
  <si>
    <t>27661910000000</t>
  </si>
  <si>
    <t>66191</t>
  </si>
  <si>
    <t>Santa Rita Union Elementary</t>
  </si>
  <si>
    <t>27662250000000</t>
  </si>
  <si>
    <t>66225</t>
  </si>
  <si>
    <t>Spreckels Union Elementary</t>
  </si>
  <si>
    <t>27662330000000</t>
  </si>
  <si>
    <t>66233</t>
  </si>
  <si>
    <t>Washington Union Elementary</t>
  </si>
  <si>
    <t>27738250000000</t>
  </si>
  <si>
    <t>73825</t>
  </si>
  <si>
    <t>North Monterey County Unified</t>
  </si>
  <si>
    <t>27751500000000</t>
  </si>
  <si>
    <t>75150</t>
  </si>
  <si>
    <t>Big Sur Unified</t>
  </si>
  <si>
    <t>27754400000000</t>
  </si>
  <si>
    <t>75440</t>
  </si>
  <si>
    <t>Soledad Unified</t>
  </si>
  <si>
    <t>27754730000000</t>
  </si>
  <si>
    <t>75473</t>
  </si>
  <si>
    <t>Gonzales Unified</t>
  </si>
  <si>
    <t>27660922730240</t>
  </si>
  <si>
    <t>2730240</t>
  </si>
  <si>
    <t>0362</t>
  </si>
  <si>
    <t>C0362</t>
  </si>
  <si>
    <t>Learning for Life Charter</t>
  </si>
  <si>
    <t>27659616119663</t>
  </si>
  <si>
    <t>6119663</t>
  </si>
  <si>
    <t>0412</t>
  </si>
  <si>
    <t>C0412</t>
  </si>
  <si>
    <t>Oasis Charter Public</t>
  </si>
  <si>
    <t>27660926118962</t>
  </si>
  <si>
    <t>6118962</t>
  </si>
  <si>
    <t>0429</t>
  </si>
  <si>
    <t>C0429</t>
  </si>
  <si>
    <t>International School of Monterey</t>
  </si>
  <si>
    <t>27102720112177</t>
  </si>
  <si>
    <t>0112177</t>
  </si>
  <si>
    <t>0799</t>
  </si>
  <si>
    <t>C0799</t>
  </si>
  <si>
    <t>Monterey Bay Charter</t>
  </si>
  <si>
    <t>27751500118349</t>
  </si>
  <si>
    <t>0118349</t>
  </si>
  <si>
    <t>1000</t>
  </si>
  <si>
    <t>C1000</t>
  </si>
  <si>
    <t>Big Sur Charter</t>
  </si>
  <si>
    <t>27102720124297</t>
  </si>
  <si>
    <t>0124297</t>
  </si>
  <si>
    <t>1306</t>
  </si>
  <si>
    <t>C1306</t>
  </si>
  <si>
    <t>Bay View Academy</t>
  </si>
  <si>
    <t>27102720125765</t>
  </si>
  <si>
    <t>0125765</t>
  </si>
  <si>
    <t>1392</t>
  </si>
  <si>
    <t>C1392</t>
  </si>
  <si>
    <t>Millennium Charter High</t>
  </si>
  <si>
    <t>27659790135111</t>
  </si>
  <si>
    <t>0135111</t>
  </si>
  <si>
    <t>1844</t>
  </si>
  <si>
    <t>C1844</t>
  </si>
  <si>
    <t>Uplift Monterey</t>
  </si>
  <si>
    <t>27659790136010</t>
  </si>
  <si>
    <t>0136010</t>
  </si>
  <si>
    <t>1875</t>
  </si>
  <si>
    <t>C1875</t>
  </si>
  <si>
    <t>Uplift California South Charter</t>
  </si>
  <si>
    <t>27659790136218</t>
  </si>
  <si>
    <t>0136218</t>
  </si>
  <si>
    <t>1876</t>
  </si>
  <si>
    <t>C1876</t>
  </si>
  <si>
    <t>Uplift California North Charter</t>
  </si>
  <si>
    <t>Napa</t>
  </si>
  <si>
    <t>28102800000000</t>
  </si>
  <si>
    <t>28</t>
  </si>
  <si>
    <t>10280</t>
  </si>
  <si>
    <t>Napa County Office of Education</t>
  </si>
  <si>
    <t>28662410000000</t>
  </si>
  <si>
    <t>66241</t>
  </si>
  <si>
    <t>Calistoga Joint Unified</t>
  </si>
  <si>
    <t>28662580000000</t>
  </si>
  <si>
    <t>66258</t>
  </si>
  <si>
    <t>Howell Mountain Elementary</t>
  </si>
  <si>
    <t>28662660000000</t>
  </si>
  <si>
    <t>66266</t>
  </si>
  <si>
    <t>Napa Valley Unified</t>
  </si>
  <si>
    <t>28662820000000</t>
  </si>
  <si>
    <t>66282</t>
  </si>
  <si>
    <t>Pope Valley Union Elementary</t>
  </si>
  <si>
    <t>28662900000000</t>
  </si>
  <si>
    <t>66290</t>
  </si>
  <si>
    <t>Saint Helena Unified</t>
  </si>
  <si>
    <t>28662660108605</t>
  </si>
  <si>
    <t>0108605</t>
  </si>
  <si>
    <t>0679</t>
  </si>
  <si>
    <t>C0679</t>
  </si>
  <si>
    <t>Stone Bridge</t>
  </si>
  <si>
    <t>Nevada</t>
  </si>
  <si>
    <t>29102980000000</t>
  </si>
  <si>
    <t>29</t>
  </si>
  <si>
    <t>10298</t>
  </si>
  <si>
    <t>Nevada County Office of Education</t>
  </si>
  <si>
    <t>29663160000000</t>
  </si>
  <si>
    <t>66316</t>
  </si>
  <si>
    <t>Chicago Park Elementary</t>
  </si>
  <si>
    <t>29663240000000</t>
  </si>
  <si>
    <t>66324</t>
  </si>
  <si>
    <t>Clear Creek Elementary</t>
  </si>
  <si>
    <t>29663320000000</t>
  </si>
  <si>
    <t>66332</t>
  </si>
  <si>
    <t>Grass Valley Elementary</t>
  </si>
  <si>
    <t>29663400000000</t>
  </si>
  <si>
    <t>66340</t>
  </si>
  <si>
    <t>Nevada City Elementary</t>
  </si>
  <si>
    <t>29663570000000</t>
  </si>
  <si>
    <t>66357</t>
  </si>
  <si>
    <t>Nevada Joint Union High</t>
  </si>
  <si>
    <t>29663730000000</t>
  </si>
  <si>
    <t>66373</t>
  </si>
  <si>
    <t>Pleasant Ridge Union Elementary</t>
  </si>
  <si>
    <t>29664070000000</t>
  </si>
  <si>
    <t>66407</t>
  </si>
  <si>
    <t>Union Hill Elementary</t>
  </si>
  <si>
    <t>29664150000000</t>
  </si>
  <si>
    <t>66415</t>
  </si>
  <si>
    <t>Twin Ridges Elementary</t>
  </si>
  <si>
    <t>29768770000000</t>
  </si>
  <si>
    <t>76877</t>
  </si>
  <si>
    <t>Penn Valley Union Elementary</t>
  </si>
  <si>
    <t>29102982930147</t>
  </si>
  <si>
    <t>2930147</t>
  </si>
  <si>
    <t>0255</t>
  </si>
  <si>
    <t>C0255</t>
  </si>
  <si>
    <t>John Muir Charter</t>
  </si>
  <si>
    <t>29102980114330</t>
  </si>
  <si>
    <t>0114330</t>
  </si>
  <si>
    <t>0869</t>
  </si>
  <si>
    <t>C0869</t>
  </si>
  <si>
    <t>Nevada City School of the Arts</t>
  </si>
  <si>
    <t>29102980114975</t>
  </si>
  <si>
    <t>0114975</t>
  </si>
  <si>
    <t>0947</t>
  </si>
  <si>
    <t>C0947</t>
  </si>
  <si>
    <t>Sierra Montessori Academy</t>
  </si>
  <si>
    <t>29663570124834</t>
  </si>
  <si>
    <t>0124834</t>
  </si>
  <si>
    <t>1336</t>
  </si>
  <si>
    <t>C1336</t>
  </si>
  <si>
    <t>Sierra Academy of Expeditionary Learning</t>
  </si>
  <si>
    <t>29102980130823</t>
  </si>
  <si>
    <t>0130823</t>
  </si>
  <si>
    <t>1680</t>
  </si>
  <si>
    <t>C1680</t>
  </si>
  <si>
    <t>EPIC de Cesar Chavez</t>
  </si>
  <si>
    <t>Orange</t>
  </si>
  <si>
    <t>30103060000000</t>
  </si>
  <si>
    <t>30</t>
  </si>
  <si>
    <t>10306</t>
  </si>
  <si>
    <t>Orange County Department of Education</t>
  </si>
  <si>
    <t>30664230000000</t>
  </si>
  <si>
    <t>66423</t>
  </si>
  <si>
    <t>Anaheim Elementary</t>
  </si>
  <si>
    <t>30664310000000</t>
  </si>
  <si>
    <t>66431</t>
  </si>
  <si>
    <t>Anaheim Union High</t>
  </si>
  <si>
    <t>30664490000000</t>
  </si>
  <si>
    <t>66449</t>
  </si>
  <si>
    <t>Brea-Olinda Unified</t>
  </si>
  <si>
    <t>30664560000000</t>
  </si>
  <si>
    <t>66456</t>
  </si>
  <si>
    <t>Buena Park Elementary</t>
  </si>
  <si>
    <t>30664640000000</t>
  </si>
  <si>
    <t>66464</t>
  </si>
  <si>
    <t>Capistrano Unified</t>
  </si>
  <si>
    <t>30664720000000</t>
  </si>
  <si>
    <t>66472</t>
  </si>
  <si>
    <t>Centralia Elementary</t>
  </si>
  <si>
    <t>30664800000000</t>
  </si>
  <si>
    <t>66480</t>
  </si>
  <si>
    <t>Cypress Elementary</t>
  </si>
  <si>
    <t>30664980000000</t>
  </si>
  <si>
    <t>66498</t>
  </si>
  <si>
    <t>Fountain Valley Elementary</t>
  </si>
  <si>
    <t>30665060000000</t>
  </si>
  <si>
    <t>66506</t>
  </si>
  <si>
    <t>Fullerton Elementary</t>
  </si>
  <si>
    <t>30665140000000</t>
  </si>
  <si>
    <t>66514</t>
  </si>
  <si>
    <t>Fullerton Joint Union High</t>
  </si>
  <si>
    <t>30665220000000</t>
  </si>
  <si>
    <t>66522</t>
  </si>
  <si>
    <t>Garden Grove Unified</t>
  </si>
  <si>
    <t>30665300000000</t>
  </si>
  <si>
    <t>66530</t>
  </si>
  <si>
    <t>Huntington Beach City Elementary</t>
  </si>
  <si>
    <t>30665480000000</t>
  </si>
  <si>
    <t>66548</t>
  </si>
  <si>
    <t>Huntington Beach Union High</t>
  </si>
  <si>
    <t>30665550000000</t>
  </si>
  <si>
    <t>66555</t>
  </si>
  <si>
    <t>Laguna Beach Unified</t>
  </si>
  <si>
    <t>30665630000000</t>
  </si>
  <si>
    <t>66563</t>
  </si>
  <si>
    <t>La Habra City Elementary</t>
  </si>
  <si>
    <t>30665890000000</t>
  </si>
  <si>
    <t>66589</t>
  </si>
  <si>
    <t>Magnolia Elementary</t>
  </si>
  <si>
    <t>30665970000000</t>
  </si>
  <si>
    <t>66597</t>
  </si>
  <si>
    <t>Newport-Mesa Unified</t>
  </si>
  <si>
    <t>30666130000000</t>
  </si>
  <si>
    <t>66613</t>
  </si>
  <si>
    <t>Ocean View</t>
  </si>
  <si>
    <t>30666210000000</t>
  </si>
  <si>
    <t>66621</t>
  </si>
  <si>
    <t>Orange Unified</t>
  </si>
  <si>
    <t>30666470000000</t>
  </si>
  <si>
    <t>66647</t>
  </si>
  <si>
    <t>Placentia-Yorba Linda Unified</t>
  </si>
  <si>
    <t>30666700000000</t>
  </si>
  <si>
    <t>66670</t>
  </si>
  <si>
    <t>Santa Ana Unified</t>
  </si>
  <si>
    <t>30666960000000</t>
  </si>
  <si>
    <t>66696</t>
  </si>
  <si>
    <t>Savanna Elementary</t>
  </si>
  <si>
    <t>30667460000000</t>
  </si>
  <si>
    <t>66746</t>
  </si>
  <si>
    <t>Westminster</t>
  </si>
  <si>
    <t>30736350000000</t>
  </si>
  <si>
    <t>73635</t>
  </si>
  <si>
    <t>Saddleback Valley Unified</t>
  </si>
  <si>
    <t>30736430000000</t>
  </si>
  <si>
    <t>73643</t>
  </si>
  <si>
    <t>Tustin Unified</t>
  </si>
  <si>
    <t>30736500000000</t>
  </si>
  <si>
    <t>73650</t>
  </si>
  <si>
    <t>Irvine Unified</t>
  </si>
  <si>
    <t>30739240000000</t>
  </si>
  <si>
    <t>73924</t>
  </si>
  <si>
    <t>Los Alamitos Unified</t>
  </si>
  <si>
    <t>30103060138800</t>
  </si>
  <si>
    <t>0138800</t>
  </si>
  <si>
    <t>C2025</t>
  </si>
  <si>
    <t>National University Academy Home School/Independent Study Orange County</t>
  </si>
  <si>
    <t>30666216085328</t>
  </si>
  <si>
    <t>6085328</t>
  </si>
  <si>
    <t>0066</t>
  </si>
  <si>
    <t>C0066</t>
  </si>
  <si>
    <t>Santiago Middle</t>
  </si>
  <si>
    <t>30666703030723</t>
  </si>
  <si>
    <t>3030723</t>
  </si>
  <si>
    <t>0290</t>
  </si>
  <si>
    <t>C0290</t>
  </si>
  <si>
    <t>OCSA</t>
  </si>
  <si>
    <t>30664646117758</t>
  </si>
  <si>
    <t>6117758</t>
  </si>
  <si>
    <t>0294</t>
  </si>
  <si>
    <t>C0294</t>
  </si>
  <si>
    <t>Journey</t>
  </si>
  <si>
    <t>30666706119127</t>
  </si>
  <si>
    <t>6119127</t>
  </si>
  <si>
    <t>0365</t>
  </si>
  <si>
    <t>C0365</t>
  </si>
  <si>
    <t>El Sol Santa Ana Science and Arts Academy</t>
  </si>
  <si>
    <t>30664646120356</t>
  </si>
  <si>
    <t>6120356</t>
  </si>
  <si>
    <t>0463</t>
  </si>
  <si>
    <t>C0463</t>
  </si>
  <si>
    <t>Opportunities for Learning - Capistrano</t>
  </si>
  <si>
    <t>30666700101626</t>
  </si>
  <si>
    <t>0101626</t>
  </si>
  <si>
    <t>0578</t>
  </si>
  <si>
    <t>C0578</t>
  </si>
  <si>
    <t>Edward B. Cole Academy</t>
  </si>
  <si>
    <t>30666700106567</t>
  </si>
  <si>
    <t>0106567</t>
  </si>
  <si>
    <t>0632</t>
  </si>
  <si>
    <t>C0632</t>
  </si>
  <si>
    <t>Nova Academy</t>
  </si>
  <si>
    <t>30664640106765</t>
  </si>
  <si>
    <t>0106765</t>
  </si>
  <si>
    <t>0664</t>
  </si>
  <si>
    <t>C0664</t>
  </si>
  <si>
    <t>Capistrano Connections Academy</t>
  </si>
  <si>
    <t>30666700109066</t>
  </si>
  <si>
    <t>0109066</t>
  </si>
  <si>
    <t>0701</t>
  </si>
  <si>
    <t>C0701</t>
  </si>
  <si>
    <t>Orange County Educational Arts Academy</t>
  </si>
  <si>
    <t>30664640123729</t>
  </si>
  <si>
    <t>0123729</t>
  </si>
  <si>
    <t>1274</t>
  </si>
  <si>
    <t>C1274</t>
  </si>
  <si>
    <t>Community Roots Academy</t>
  </si>
  <si>
    <t>30664640124743</t>
  </si>
  <si>
    <t>0124743</t>
  </si>
  <si>
    <t>1324</t>
  </si>
  <si>
    <t>C1324</t>
  </si>
  <si>
    <t>Oxford Preparatory Academy - South Orange County</t>
  </si>
  <si>
    <t>30103060126037</t>
  </si>
  <si>
    <t>0126037</t>
  </si>
  <si>
    <t>1419</t>
  </si>
  <si>
    <t>C1419</t>
  </si>
  <si>
    <t>Samueli Academy</t>
  </si>
  <si>
    <t>30768930130765</t>
  </si>
  <si>
    <t>76893</t>
  </si>
  <si>
    <t>0130765</t>
  </si>
  <si>
    <t>1686</t>
  </si>
  <si>
    <t>C1686</t>
  </si>
  <si>
    <t>Magnolia Science Academy Santa Ana</t>
  </si>
  <si>
    <t>30664230131417</t>
  </si>
  <si>
    <t>0131417</t>
  </si>
  <si>
    <t>1701</t>
  </si>
  <si>
    <t>C1701</t>
  </si>
  <si>
    <t>GOALS Academy</t>
  </si>
  <si>
    <t>30103060132613</t>
  </si>
  <si>
    <t>0132613</t>
  </si>
  <si>
    <t>1752</t>
  </si>
  <si>
    <t>C1752</t>
  </si>
  <si>
    <t>Vista Heritage Global Academy</t>
  </si>
  <si>
    <t>30103060133785</t>
  </si>
  <si>
    <t>0133785</t>
  </si>
  <si>
    <t>1784</t>
  </si>
  <si>
    <t>C1784</t>
  </si>
  <si>
    <t>Oxford Preparatory Academy - Saddleback Valley</t>
  </si>
  <si>
    <t>30103060133983</t>
  </si>
  <si>
    <t>0133983</t>
  </si>
  <si>
    <t>1798</t>
  </si>
  <si>
    <t>C1798</t>
  </si>
  <si>
    <t>Ednovate - Legacy College Prep.</t>
  </si>
  <si>
    <t>30103060134056</t>
  </si>
  <si>
    <t>0134056</t>
  </si>
  <si>
    <t>1799</t>
  </si>
  <si>
    <t>C1799</t>
  </si>
  <si>
    <t>Orange County Academy of Sciences and Arts</t>
  </si>
  <si>
    <t>30103060133959</t>
  </si>
  <si>
    <t>0133959</t>
  </si>
  <si>
    <t>1800</t>
  </si>
  <si>
    <t>C1800</t>
  </si>
  <si>
    <t>Unity Middle College High</t>
  </si>
  <si>
    <t>30103060134239</t>
  </si>
  <si>
    <t>0134239</t>
  </si>
  <si>
    <t>1807</t>
  </si>
  <si>
    <t>C1807</t>
  </si>
  <si>
    <t>EPIC Charter (Excellence Performance Innovation Citizenship)</t>
  </si>
  <si>
    <t>30103060134288</t>
  </si>
  <si>
    <t>0134288</t>
  </si>
  <si>
    <t>1808</t>
  </si>
  <si>
    <t>C1808</t>
  </si>
  <si>
    <t>Scholarship Prep Charter</t>
  </si>
  <si>
    <t>30665300134221</t>
  </si>
  <si>
    <t>0134221</t>
  </si>
  <si>
    <t>1812</t>
  </si>
  <si>
    <t>C1812</t>
  </si>
  <si>
    <t>Kinetic Academy</t>
  </si>
  <si>
    <t>30103060134940</t>
  </si>
  <si>
    <t>0134940</t>
  </si>
  <si>
    <t>1831</t>
  </si>
  <si>
    <t>C1831</t>
  </si>
  <si>
    <t>Citrus Springs Charter</t>
  </si>
  <si>
    <t>30103060134841</t>
  </si>
  <si>
    <t>0134841</t>
  </si>
  <si>
    <t>1833</t>
  </si>
  <si>
    <t>C1833</t>
  </si>
  <si>
    <t>Orange County Workforce Innovation High</t>
  </si>
  <si>
    <t>30103060137000</t>
  </si>
  <si>
    <t>0137000</t>
  </si>
  <si>
    <t>1930</t>
  </si>
  <si>
    <t>C1930</t>
  </si>
  <si>
    <t>Vista Condor Global Academy</t>
  </si>
  <si>
    <t>30664236027379</t>
  </si>
  <si>
    <t>6027379</t>
  </si>
  <si>
    <t>1932</t>
  </si>
  <si>
    <t>C1932</t>
  </si>
  <si>
    <t>Palm Lane Elementary Charter</t>
  </si>
  <si>
    <t>30103060137976</t>
  </si>
  <si>
    <t>0137976</t>
  </si>
  <si>
    <t>1987</t>
  </si>
  <si>
    <t>C1987</t>
  </si>
  <si>
    <t>Tomorrow's Leadership Collaborative (TLC) Charter</t>
  </si>
  <si>
    <t>Placer</t>
  </si>
  <si>
    <t>31103140000000</t>
  </si>
  <si>
    <t>31</t>
  </si>
  <si>
    <t>10314</t>
  </si>
  <si>
    <t>Placer County Office of Education</t>
  </si>
  <si>
    <t>31667610000000</t>
  </si>
  <si>
    <t>66761</t>
  </si>
  <si>
    <t>Ackerman Charter</t>
  </si>
  <si>
    <t>31667790000000</t>
  </si>
  <si>
    <t>66779</t>
  </si>
  <si>
    <t>Alta-Dutch Flat Union Elementary</t>
  </si>
  <si>
    <t>31667870000000</t>
  </si>
  <si>
    <t>66787</t>
  </si>
  <si>
    <t>Auburn Union Elementary</t>
  </si>
  <si>
    <t>31667950000000</t>
  </si>
  <si>
    <t>66795</t>
  </si>
  <si>
    <t>Colfax Elementary</t>
  </si>
  <si>
    <t>31668030000000</t>
  </si>
  <si>
    <t>66803</t>
  </si>
  <si>
    <t>Dry Creek Joint Elementary</t>
  </si>
  <si>
    <t>31668290000000</t>
  </si>
  <si>
    <t>66829</t>
  </si>
  <si>
    <t>Eureka Union</t>
  </si>
  <si>
    <t>31668370000000</t>
  </si>
  <si>
    <t>66837</t>
  </si>
  <si>
    <t>Foresthill Union Elementary</t>
  </si>
  <si>
    <t>31668450000000</t>
  </si>
  <si>
    <t>66845</t>
  </si>
  <si>
    <t>Loomis Union Elementary</t>
  </si>
  <si>
    <t>31668520000000</t>
  </si>
  <si>
    <t>66852</t>
  </si>
  <si>
    <t>Newcastle Elementary</t>
  </si>
  <si>
    <t>31668860000000</t>
  </si>
  <si>
    <t>66886</t>
  </si>
  <si>
    <t>Placer Hills Union Elementary</t>
  </si>
  <si>
    <t>31668940000000</t>
  </si>
  <si>
    <t>66894</t>
  </si>
  <si>
    <t>Placer Union High</t>
  </si>
  <si>
    <t>31669100000000</t>
  </si>
  <si>
    <t>66910</t>
  </si>
  <si>
    <t>Roseville City Elementary</t>
  </si>
  <si>
    <t>31669280000000</t>
  </si>
  <si>
    <t>66928</t>
  </si>
  <si>
    <t>Roseville Joint Union High</t>
  </si>
  <si>
    <t>31669440000000</t>
  </si>
  <si>
    <t>66944</t>
  </si>
  <si>
    <t>Tahoe-Truckee Unified</t>
  </si>
  <si>
    <t>31669510000000</t>
  </si>
  <si>
    <t>66951</t>
  </si>
  <si>
    <t>Western Placer Unified</t>
  </si>
  <si>
    <t>31750850000000</t>
  </si>
  <si>
    <t>75085</t>
  </si>
  <si>
    <t>Rocklin Unified</t>
  </si>
  <si>
    <t>31669513130168</t>
  </si>
  <si>
    <t>3130168</t>
  </si>
  <si>
    <t>0015</t>
  </si>
  <si>
    <t>C0015</t>
  </si>
  <si>
    <t>Horizon Charter</t>
  </si>
  <si>
    <t>31750856118392</t>
  </si>
  <si>
    <t>6118392</t>
  </si>
  <si>
    <t>0308</t>
  </si>
  <si>
    <t>C0308</t>
  </si>
  <si>
    <t>Rocklin Academy</t>
  </si>
  <si>
    <t>31750850114371</t>
  </si>
  <si>
    <t>0114371</t>
  </si>
  <si>
    <t>0900</t>
  </si>
  <si>
    <t>C0900</t>
  </si>
  <si>
    <t>Rocklin Academy at Meyers Street</t>
  </si>
  <si>
    <t>31750850117879</t>
  </si>
  <si>
    <t>0117879</t>
  </si>
  <si>
    <t>1042</t>
  </si>
  <si>
    <t>C1042</t>
  </si>
  <si>
    <t>Maria Montessori Charter Academy</t>
  </si>
  <si>
    <t>31103140119214</t>
  </si>
  <si>
    <t>0119214</t>
  </si>
  <si>
    <t>1064</t>
  </si>
  <si>
    <t>C1064</t>
  </si>
  <si>
    <t>CORE Placer Charter</t>
  </si>
  <si>
    <t>31750850119487</t>
  </si>
  <si>
    <t>0119487</t>
  </si>
  <si>
    <t>1071</t>
  </si>
  <si>
    <t>C1071</t>
  </si>
  <si>
    <t>Western Sierra Collegiate Academy</t>
  </si>
  <si>
    <t>31668520120105</t>
  </si>
  <si>
    <t>0120105</t>
  </si>
  <si>
    <t>1102</t>
  </si>
  <si>
    <t>C1102</t>
  </si>
  <si>
    <t>Creekside Charter</t>
  </si>
  <si>
    <t>31668450121418</t>
  </si>
  <si>
    <t>0121418</t>
  </si>
  <si>
    <t>1169</t>
  </si>
  <si>
    <t>C1169</t>
  </si>
  <si>
    <t>John Adams Academy</t>
  </si>
  <si>
    <t>31668520121608</t>
  </si>
  <si>
    <t>0121608</t>
  </si>
  <si>
    <t>1179</t>
  </si>
  <si>
    <t>C1179</t>
  </si>
  <si>
    <t>Harvest Ridge Cooperative Charter</t>
  </si>
  <si>
    <t>31669440121624</t>
  </si>
  <si>
    <t>0121624</t>
  </si>
  <si>
    <t>1180</t>
  </si>
  <si>
    <t>C1180</t>
  </si>
  <si>
    <t>Sierra Expeditionary Learning</t>
  </si>
  <si>
    <t>31668520127928</t>
  </si>
  <si>
    <t>0127928</t>
  </si>
  <si>
    <t>1528</t>
  </si>
  <si>
    <t>C1528</t>
  </si>
  <si>
    <t>Rocklin Academy Gateway</t>
  </si>
  <si>
    <t>31669510135871</t>
  </si>
  <si>
    <t>0135871</t>
  </si>
  <si>
    <t>1715</t>
  </si>
  <si>
    <t>C1715</t>
  </si>
  <si>
    <t>John Adams Academy - Lincoln</t>
  </si>
  <si>
    <t>31750850137927</t>
  </si>
  <si>
    <t>0137927</t>
  </si>
  <si>
    <t>1979</t>
  </si>
  <si>
    <t>C1979</t>
  </si>
  <si>
    <t>Placer Academy Charter</t>
  </si>
  <si>
    <t>31668520138008</t>
  </si>
  <si>
    <t>0138008</t>
  </si>
  <si>
    <t>1991</t>
  </si>
  <si>
    <t>C1991</t>
  </si>
  <si>
    <t>Golden Valley Tahoe</t>
  </si>
  <si>
    <t>Plumas</t>
  </si>
  <si>
    <t>32103220000000</t>
  </si>
  <si>
    <t>32</t>
  </si>
  <si>
    <t>10322</t>
  </si>
  <si>
    <t>Plumas County Office of Education</t>
  </si>
  <si>
    <t>32669690000000</t>
  </si>
  <si>
    <t>66969</t>
  </si>
  <si>
    <t>Plumas Unified</t>
  </si>
  <si>
    <t>32669693230083</t>
  </si>
  <si>
    <t>3230083</t>
  </si>
  <si>
    <t>0146</t>
  </si>
  <si>
    <t>C0146</t>
  </si>
  <si>
    <t>Plumas Charter</t>
  </si>
  <si>
    <t>Riverside</t>
  </si>
  <si>
    <t>33103300000000</t>
  </si>
  <si>
    <t>33</t>
  </si>
  <si>
    <t>10330</t>
  </si>
  <si>
    <t>Riverside County Office of Education</t>
  </si>
  <si>
    <t>33669770000000</t>
  </si>
  <si>
    <t>66977</t>
  </si>
  <si>
    <t>Alvord Unified</t>
  </si>
  <si>
    <t>33669850000000</t>
  </si>
  <si>
    <t>66985</t>
  </si>
  <si>
    <t>Banning Unified</t>
  </si>
  <si>
    <t>33669930000000</t>
  </si>
  <si>
    <t>66993</t>
  </si>
  <si>
    <t>Beaumont Unified</t>
  </si>
  <si>
    <t>33670330000000</t>
  </si>
  <si>
    <t>67033</t>
  </si>
  <si>
    <t>Corona-Norco Unified</t>
  </si>
  <si>
    <t>33670410000000</t>
  </si>
  <si>
    <t>67041</t>
  </si>
  <si>
    <t>Desert Center Unified</t>
  </si>
  <si>
    <t>33670580000000</t>
  </si>
  <si>
    <t>67058</t>
  </si>
  <si>
    <t>Desert Sands Unified</t>
  </si>
  <si>
    <t>33670820000000</t>
  </si>
  <si>
    <t>67082</t>
  </si>
  <si>
    <t>Hemet Unified</t>
  </si>
  <si>
    <t>33670900000000</t>
  </si>
  <si>
    <t>67090</t>
  </si>
  <si>
    <t>Jurupa Unified</t>
  </si>
  <si>
    <t>33671160000000</t>
  </si>
  <si>
    <t>67116</t>
  </si>
  <si>
    <t>Menifee Union Elementary</t>
  </si>
  <si>
    <t>33671240000000</t>
  </si>
  <si>
    <t>67124</t>
  </si>
  <si>
    <t>Moreno Valley Unified</t>
  </si>
  <si>
    <t>33671570000000</t>
  </si>
  <si>
    <t>67157</t>
  </si>
  <si>
    <t>Nuview Union</t>
  </si>
  <si>
    <t>33671730000000</t>
  </si>
  <si>
    <t>67173</t>
  </si>
  <si>
    <t>Palm Springs Unified</t>
  </si>
  <si>
    <t>33671810000000</t>
  </si>
  <si>
    <t>67181</t>
  </si>
  <si>
    <t>Palo Verde Unified</t>
  </si>
  <si>
    <t>33671990000000</t>
  </si>
  <si>
    <t>67199</t>
  </si>
  <si>
    <t>Perris Elementary</t>
  </si>
  <si>
    <t>33672070000000</t>
  </si>
  <si>
    <t>67207</t>
  </si>
  <si>
    <t>Perris Union High</t>
  </si>
  <si>
    <t>33672150000000</t>
  </si>
  <si>
    <t>67215</t>
  </si>
  <si>
    <t>Riverside Unified</t>
  </si>
  <si>
    <t>33672310000000</t>
  </si>
  <si>
    <t>67231</t>
  </si>
  <si>
    <t>Romoland Elementary</t>
  </si>
  <si>
    <t>33672490000000</t>
  </si>
  <si>
    <t>67249</t>
  </si>
  <si>
    <t>San Jacinto Unified</t>
  </si>
  <si>
    <t>33736760000000</t>
  </si>
  <si>
    <t>73676</t>
  </si>
  <si>
    <t>Coachella Valley Unified</t>
  </si>
  <si>
    <t>33751760000000</t>
  </si>
  <si>
    <t>75176</t>
  </si>
  <si>
    <t>Lake Elsinore Unified</t>
  </si>
  <si>
    <t>33751920000000</t>
  </si>
  <si>
    <t>75192</t>
  </si>
  <si>
    <t>Temecula Valley Unified</t>
  </si>
  <si>
    <t>33752000000000</t>
  </si>
  <si>
    <t>75200</t>
  </si>
  <si>
    <t>Murrieta Valley Unified</t>
  </si>
  <si>
    <t>33752420000000</t>
  </si>
  <si>
    <t>75242</t>
  </si>
  <si>
    <t>Val Verde Unified</t>
  </si>
  <si>
    <t>33103300138602</t>
  </si>
  <si>
    <t>0138602</t>
  </si>
  <si>
    <t>C2018</t>
  </si>
  <si>
    <t>JCS — Pine Hills</t>
  </si>
  <si>
    <t>33671810138610</t>
  </si>
  <si>
    <t>0138610</t>
  </si>
  <si>
    <t>C2019</t>
  </si>
  <si>
    <t>Scale Leadership Academy — East</t>
  </si>
  <si>
    <t>33751926112551</t>
  </si>
  <si>
    <t>6112551</t>
  </si>
  <si>
    <t>0065</t>
  </si>
  <si>
    <t>C0065</t>
  </si>
  <si>
    <t>Temecula Valley Charter</t>
  </si>
  <si>
    <t>33672496114748</t>
  </si>
  <si>
    <t>6114748</t>
  </si>
  <si>
    <t>0129</t>
  </si>
  <si>
    <t>C0129</t>
  </si>
  <si>
    <t>San Jacinto Valley Academy</t>
  </si>
  <si>
    <t>33751923330917</t>
  </si>
  <si>
    <t>3330917</t>
  </si>
  <si>
    <t>0284</t>
  </si>
  <si>
    <t>C0284</t>
  </si>
  <si>
    <t>Temecula Preparatory</t>
  </si>
  <si>
    <t>33671160109843</t>
  </si>
  <si>
    <t>0109843</t>
  </si>
  <si>
    <t>0730</t>
  </si>
  <si>
    <t>C0730</t>
  </si>
  <si>
    <t>Santa Rosa Academy</t>
  </si>
  <si>
    <t>33103300110833</t>
  </si>
  <si>
    <t>0110833</t>
  </si>
  <si>
    <t>0753</t>
  </si>
  <si>
    <t>C0753</t>
  </si>
  <si>
    <t>River Springs Charter</t>
  </si>
  <si>
    <t>33751760120204</t>
  </si>
  <si>
    <t>0120204</t>
  </si>
  <si>
    <t>1118</t>
  </si>
  <si>
    <t>C1118</t>
  </si>
  <si>
    <t>Sycamore Academy of Science and Cultural Arts</t>
  </si>
  <si>
    <t>33736760121673</t>
  </si>
  <si>
    <t>0121673</t>
  </si>
  <si>
    <t>1188</t>
  </si>
  <si>
    <t>C1188</t>
  </si>
  <si>
    <t>NOVA Academy - Coachella</t>
  </si>
  <si>
    <t>33103300125237</t>
  </si>
  <si>
    <t>0125237</t>
  </si>
  <si>
    <t>1366</t>
  </si>
  <si>
    <t>C1366</t>
  </si>
  <si>
    <t>Riverside County Education Academy</t>
  </si>
  <si>
    <t>33103300125385</t>
  </si>
  <si>
    <t>0125385</t>
  </si>
  <si>
    <t>1369</t>
  </si>
  <si>
    <t>C1369</t>
  </si>
  <si>
    <t>Imagine Schools, Riverside County</t>
  </si>
  <si>
    <t>33672150126128</t>
  </si>
  <si>
    <t>0126128</t>
  </si>
  <si>
    <t>1409</t>
  </si>
  <si>
    <t>C1409</t>
  </si>
  <si>
    <t>REACH Leadership STEAM Academy</t>
  </si>
  <si>
    <t>33669930127142</t>
  </si>
  <si>
    <t>0127142</t>
  </si>
  <si>
    <t>1493</t>
  </si>
  <si>
    <t>C1493</t>
  </si>
  <si>
    <t>Highland Academy</t>
  </si>
  <si>
    <t>33103300128777</t>
  </si>
  <si>
    <t>0128777</t>
  </si>
  <si>
    <t>1602</t>
  </si>
  <si>
    <t>C1602</t>
  </si>
  <si>
    <t>Gateway College and Career Academy</t>
  </si>
  <si>
    <t>33672150132498</t>
  </si>
  <si>
    <t>0132498</t>
  </si>
  <si>
    <t>1747</t>
  </si>
  <si>
    <t>C1747</t>
  </si>
  <si>
    <t>Encore High School for the Arts - Riverside</t>
  </si>
  <si>
    <t>33769430132522</t>
  </si>
  <si>
    <t>76943</t>
  </si>
  <si>
    <t>0132522</t>
  </si>
  <si>
    <t>1759</t>
  </si>
  <si>
    <t>C1759</t>
  </si>
  <si>
    <t>Baypoint Preparatory Academy</t>
  </si>
  <si>
    <t>33103300134320</t>
  </si>
  <si>
    <t>0134320</t>
  </si>
  <si>
    <t>1825</t>
  </si>
  <si>
    <t>C1825</t>
  </si>
  <si>
    <t>Riverside County Education Academy - Indio</t>
  </si>
  <si>
    <t>33103300136168</t>
  </si>
  <si>
    <t>0136168</t>
  </si>
  <si>
    <t>1873</t>
  </si>
  <si>
    <t>C1873</t>
  </si>
  <si>
    <t>Temecula International Academy</t>
  </si>
  <si>
    <t>33103300138024</t>
  </si>
  <si>
    <t>0138024</t>
  </si>
  <si>
    <t>1974</t>
  </si>
  <si>
    <t>C1974</t>
  </si>
  <si>
    <t>33103300137836</t>
  </si>
  <si>
    <t>0137836</t>
  </si>
  <si>
    <t>1984</t>
  </si>
  <si>
    <t>C1984</t>
  </si>
  <si>
    <t>Pivot Charter School Riverside</t>
  </si>
  <si>
    <t>33103300137851</t>
  </si>
  <si>
    <t>0137851</t>
  </si>
  <si>
    <t>1988</t>
  </si>
  <si>
    <t>C1988</t>
  </si>
  <si>
    <t>Julia Lee Performing Arts Academy</t>
  </si>
  <si>
    <t>33103300137869</t>
  </si>
  <si>
    <t>0137869</t>
  </si>
  <si>
    <t>1993</t>
  </si>
  <si>
    <t>C1993</t>
  </si>
  <si>
    <t>Excelsior Charter School Corona-Norco</t>
  </si>
  <si>
    <t>Sacramento</t>
  </si>
  <si>
    <t>34103480000000</t>
  </si>
  <si>
    <t>34</t>
  </si>
  <si>
    <t>10348</t>
  </si>
  <si>
    <t>Sacramento County Office of Education</t>
  </si>
  <si>
    <t>34672800000000</t>
  </si>
  <si>
    <t>67280</t>
  </si>
  <si>
    <t>Arcohe Union Elementary</t>
  </si>
  <si>
    <t>34673140000000</t>
  </si>
  <si>
    <t>67314</t>
  </si>
  <si>
    <t>Elk Grove Unified</t>
  </si>
  <si>
    <t>34673220000000</t>
  </si>
  <si>
    <t>67322</t>
  </si>
  <si>
    <t>Elverta Joint Elementary</t>
  </si>
  <si>
    <t>34673300000000</t>
  </si>
  <si>
    <t>67330</t>
  </si>
  <si>
    <t>Folsom-Cordova Unified</t>
  </si>
  <si>
    <t>34673480000000</t>
  </si>
  <si>
    <t>67348</t>
  </si>
  <si>
    <t>Galt Joint Union Elementary</t>
  </si>
  <si>
    <t>34673550000000</t>
  </si>
  <si>
    <t>67355</t>
  </si>
  <si>
    <t>Galt Joint Union High</t>
  </si>
  <si>
    <t>34674130000000</t>
  </si>
  <si>
    <t>67413</t>
  </si>
  <si>
    <t>River Delta Joint Unified</t>
  </si>
  <si>
    <t>34674210000000</t>
  </si>
  <si>
    <t>67421</t>
  </si>
  <si>
    <t>Robla Elementary</t>
  </si>
  <si>
    <t>34674390000000</t>
  </si>
  <si>
    <t>67439</t>
  </si>
  <si>
    <t>Sacramento City Unified</t>
  </si>
  <si>
    <t>34674470000000</t>
  </si>
  <si>
    <t>67447</t>
  </si>
  <si>
    <t>San Juan Unified</t>
  </si>
  <si>
    <t>34739730000000</t>
  </si>
  <si>
    <t>73973</t>
  </si>
  <si>
    <t>Center Joint Unified</t>
  </si>
  <si>
    <t>34752830000000</t>
  </si>
  <si>
    <t>75283</t>
  </si>
  <si>
    <t>Natomas Unified</t>
  </si>
  <si>
    <t>34765050000000</t>
  </si>
  <si>
    <t>76505</t>
  </si>
  <si>
    <t>Twin Rivers Unified</t>
  </si>
  <si>
    <t>34752833430659</t>
  </si>
  <si>
    <t>3430659</t>
  </si>
  <si>
    <t>0019</t>
  </si>
  <si>
    <t>C0019</t>
  </si>
  <si>
    <t>Natomas Charter</t>
  </si>
  <si>
    <t>34674473430691</t>
  </si>
  <si>
    <t>3430691</t>
  </si>
  <si>
    <t>0217</t>
  </si>
  <si>
    <t>C0217</t>
  </si>
  <si>
    <t>Options for Youth-San Juan</t>
  </si>
  <si>
    <t>34674473430717</t>
  </si>
  <si>
    <t>3430717</t>
  </si>
  <si>
    <t>0248</t>
  </si>
  <si>
    <t>C0248</t>
  </si>
  <si>
    <t>Visions In Education</t>
  </si>
  <si>
    <t>34674390101048</t>
  </si>
  <si>
    <t>0101048</t>
  </si>
  <si>
    <t>0491</t>
  </si>
  <si>
    <t>C0491</t>
  </si>
  <si>
    <t>St. HOPE Public School 7</t>
  </si>
  <si>
    <t>34674390101295</t>
  </si>
  <si>
    <t>0101295</t>
  </si>
  <si>
    <t>0552</t>
  </si>
  <si>
    <t>C0552</t>
  </si>
  <si>
    <t>Sol Aureus College Preparatory</t>
  </si>
  <si>
    <t>34765050101832</t>
  </si>
  <si>
    <t>0101832</t>
  </si>
  <si>
    <t>0560</t>
  </si>
  <si>
    <t>C0560</t>
  </si>
  <si>
    <t>Futures High</t>
  </si>
  <si>
    <t>34765050101766</t>
  </si>
  <si>
    <t>0101766</t>
  </si>
  <si>
    <t>0561</t>
  </si>
  <si>
    <t>C0561</t>
  </si>
  <si>
    <t>Community Outreach Academy</t>
  </si>
  <si>
    <t>34674390102038</t>
  </si>
  <si>
    <t>0102038</t>
  </si>
  <si>
    <t>0596</t>
  </si>
  <si>
    <t>C0596</t>
  </si>
  <si>
    <t>Sacramento Charter High</t>
  </si>
  <si>
    <t>34674390102343</t>
  </si>
  <si>
    <t>0102343</t>
  </si>
  <si>
    <t>0598</t>
  </si>
  <si>
    <t>C0598</t>
  </si>
  <si>
    <t>Aspire Capitol Heights Academy</t>
  </si>
  <si>
    <t>34674390106898</t>
  </si>
  <si>
    <t>0106898</t>
  </si>
  <si>
    <t>0640</t>
  </si>
  <si>
    <t>C0640</t>
  </si>
  <si>
    <t>The Language Academy of Sacramento</t>
  </si>
  <si>
    <t>34765050108415</t>
  </si>
  <si>
    <t>0108415</t>
  </si>
  <si>
    <t>0687</t>
  </si>
  <si>
    <t>C0687</t>
  </si>
  <si>
    <t>Heritage Peak Charter</t>
  </si>
  <si>
    <t>34765050108837</t>
  </si>
  <si>
    <t>0108837</t>
  </si>
  <si>
    <t>0699</t>
  </si>
  <si>
    <t>C0699</t>
  </si>
  <si>
    <t>34674390111757</t>
  </si>
  <si>
    <t>0111757</t>
  </si>
  <si>
    <t>0775</t>
  </si>
  <si>
    <t>C0775</t>
  </si>
  <si>
    <t>California Montessori Project - Capitol Campus</t>
  </si>
  <si>
    <t>34674470112169</t>
  </si>
  <si>
    <t>0112169</t>
  </si>
  <si>
    <t>0776</t>
  </si>
  <si>
    <t>C0776</t>
  </si>
  <si>
    <t>California Montessori Project-San Juan Campus</t>
  </si>
  <si>
    <t>34673140111732</t>
  </si>
  <si>
    <t>0111732</t>
  </si>
  <si>
    <t>0777</t>
  </si>
  <si>
    <t>C0777</t>
  </si>
  <si>
    <t>California Montessori Project - Elk Grove Campus</t>
  </si>
  <si>
    <t>34674130114660</t>
  </si>
  <si>
    <t>0114660</t>
  </si>
  <si>
    <t>0853</t>
  </si>
  <si>
    <t>C0853</t>
  </si>
  <si>
    <t>Delta Elementary Charter</t>
  </si>
  <si>
    <t>34765050113878</t>
  </si>
  <si>
    <t>0113878</t>
  </si>
  <si>
    <t>0862</t>
  </si>
  <si>
    <t>C0862</t>
  </si>
  <si>
    <t>Higher Learning Academy</t>
  </si>
  <si>
    <t>34765050114272</t>
  </si>
  <si>
    <t>0114272</t>
  </si>
  <si>
    <t>0878</t>
  </si>
  <si>
    <t>C0878</t>
  </si>
  <si>
    <t>SAVA - Sacramento Academic and Vocational Academy</t>
  </si>
  <si>
    <t>34674470114983</t>
  </si>
  <si>
    <t>0114983</t>
  </si>
  <si>
    <t>0946</t>
  </si>
  <si>
    <t>C0946</t>
  </si>
  <si>
    <t>Golden Valley River</t>
  </si>
  <si>
    <t>34674390121665</t>
  </si>
  <si>
    <t>0121665</t>
  </si>
  <si>
    <t>1186</t>
  </si>
  <si>
    <t>C1186</t>
  </si>
  <si>
    <t>Yav Pem Suab Academy - Preparing for the Future Charter</t>
  </si>
  <si>
    <t>34674390123901</t>
  </si>
  <si>
    <t>0123901</t>
  </si>
  <si>
    <t>1273</t>
  </si>
  <si>
    <t>C1273</t>
  </si>
  <si>
    <t>Capitol Collegiate Academy</t>
  </si>
  <si>
    <t>34103480136275</t>
  </si>
  <si>
    <t>0136275</t>
  </si>
  <si>
    <t>1313</t>
  </si>
  <si>
    <t>C1313</t>
  </si>
  <si>
    <t>Fortune</t>
  </si>
  <si>
    <t>34674390125591</t>
  </si>
  <si>
    <t>0125591</t>
  </si>
  <si>
    <t>1386</t>
  </si>
  <si>
    <t>C1386</t>
  </si>
  <si>
    <t>Oak Park Preparatory Academy</t>
  </si>
  <si>
    <t>34674470120469</t>
  </si>
  <si>
    <t>0120469</t>
  </si>
  <si>
    <t>1554</t>
  </si>
  <si>
    <t>C1554</t>
  </si>
  <si>
    <t>Aspire Alexander Twilight College Preparatory Academy</t>
  </si>
  <si>
    <t>34674470121467</t>
  </si>
  <si>
    <t>0121467</t>
  </si>
  <si>
    <t>1555</t>
  </si>
  <si>
    <t>C1555</t>
  </si>
  <si>
    <t>Aspire Alexander Twilight Secondary Academy</t>
  </si>
  <si>
    <t>34674470128124</t>
  </si>
  <si>
    <t>0128124</t>
  </si>
  <si>
    <t>1563</t>
  </si>
  <si>
    <t>C1563</t>
  </si>
  <si>
    <t>Gateway International</t>
  </si>
  <si>
    <t>34765050130757</t>
  </si>
  <si>
    <t>0130757</t>
  </si>
  <si>
    <t>1674</t>
  </si>
  <si>
    <t>C1674</t>
  </si>
  <si>
    <t>Highlands Community Charter</t>
  </si>
  <si>
    <t>34674210132019</t>
  </si>
  <si>
    <t>0132019</t>
  </si>
  <si>
    <t>1727</t>
  </si>
  <si>
    <t>C1727</t>
  </si>
  <si>
    <t>Paseo Grande Charter</t>
  </si>
  <si>
    <t>34674470132399</t>
  </si>
  <si>
    <t>0132399</t>
  </si>
  <si>
    <t>1728</t>
  </si>
  <si>
    <t>C1728</t>
  </si>
  <si>
    <t>Golden Valley Orchard</t>
  </si>
  <si>
    <t>34674470133975</t>
  </si>
  <si>
    <t>0133975</t>
  </si>
  <si>
    <t>1804</t>
  </si>
  <si>
    <t>C1804</t>
  </si>
  <si>
    <t>Atkinson Academy Charter</t>
  </si>
  <si>
    <t>34674390135343</t>
  </si>
  <si>
    <t>0135343</t>
  </si>
  <si>
    <t>1848</t>
  </si>
  <si>
    <t>C1848</t>
  </si>
  <si>
    <t>Growth Public</t>
  </si>
  <si>
    <t>34674390137406</t>
  </si>
  <si>
    <t>0137406</t>
  </si>
  <si>
    <t>1948</t>
  </si>
  <si>
    <t>C1948</t>
  </si>
  <si>
    <t>SAVA - Sacramento Academic and Vocational Academy - SCUSD</t>
  </si>
  <si>
    <t>34673140137281</t>
  </si>
  <si>
    <t>0137281</t>
  </si>
  <si>
    <t>1949</t>
  </si>
  <si>
    <t>C1949</t>
  </si>
  <si>
    <t>SAVA - Sacramento Academic and Vocational Academy - EGUSD</t>
  </si>
  <si>
    <t>34674210137950</t>
  </si>
  <si>
    <t>0137950</t>
  </si>
  <si>
    <t>1970</t>
  </si>
  <si>
    <t>C1970</t>
  </si>
  <si>
    <t>Marconi Learning Academy</t>
  </si>
  <si>
    <t>34674390137844</t>
  </si>
  <si>
    <t>0137844</t>
  </si>
  <si>
    <t>1986</t>
  </si>
  <si>
    <t>C1986</t>
  </si>
  <si>
    <t>NorCal Trade and Tech</t>
  </si>
  <si>
    <t>San Benito</t>
  </si>
  <si>
    <t>35103550000000</t>
  </si>
  <si>
    <t>35</t>
  </si>
  <si>
    <t>10355</t>
  </si>
  <si>
    <t>San Benito County Office of Education</t>
  </si>
  <si>
    <t>35674540000000</t>
  </si>
  <si>
    <t>67454</t>
  </si>
  <si>
    <t>Bitterwater-Tully Elementary</t>
  </si>
  <si>
    <t>35674620000000</t>
  </si>
  <si>
    <t>67462</t>
  </si>
  <si>
    <t>Cienega Union Elementary</t>
  </si>
  <si>
    <t>35674700000000</t>
  </si>
  <si>
    <t>67470</t>
  </si>
  <si>
    <t>Hollister</t>
  </si>
  <si>
    <t>35674880000000</t>
  </si>
  <si>
    <t>67488</t>
  </si>
  <si>
    <t>Jefferson Elementary</t>
  </si>
  <si>
    <t>35675040000000</t>
  </si>
  <si>
    <t>67504</t>
  </si>
  <si>
    <t>North County Joint Union Elementary</t>
  </si>
  <si>
    <t>35675200000000</t>
  </si>
  <si>
    <t>67520</t>
  </si>
  <si>
    <t>Panoche Elementary</t>
  </si>
  <si>
    <t>35675380000000</t>
  </si>
  <si>
    <t>67538</t>
  </si>
  <si>
    <t>San Benito High</t>
  </si>
  <si>
    <t>35675530000000</t>
  </si>
  <si>
    <t>67553</t>
  </si>
  <si>
    <t>Southside Elementary</t>
  </si>
  <si>
    <t>35675610000000</t>
  </si>
  <si>
    <t>67561</t>
  </si>
  <si>
    <t>Tres Pinos Union Elementary</t>
  </si>
  <si>
    <t>35675790000000</t>
  </si>
  <si>
    <t>67579</t>
  </si>
  <si>
    <t>Willow Grove Union Elementary</t>
  </si>
  <si>
    <t>35752590000000</t>
  </si>
  <si>
    <t>75259</t>
  </si>
  <si>
    <t>Aromas - San Juan Unified</t>
  </si>
  <si>
    <t>35674700127688</t>
  </si>
  <si>
    <t>0127688</t>
  </si>
  <si>
    <t>1507</t>
  </si>
  <si>
    <t>C1507</t>
  </si>
  <si>
    <t>Hollister Prep</t>
  </si>
  <si>
    <t>San Bernardino</t>
  </si>
  <si>
    <t>36103630000000</t>
  </si>
  <si>
    <t>36</t>
  </si>
  <si>
    <t>10363</t>
  </si>
  <si>
    <t>San Bernardino County Office of Education</t>
  </si>
  <si>
    <t>36675870000000</t>
  </si>
  <si>
    <t>67587</t>
  </si>
  <si>
    <t>Adelanto Elementary</t>
  </si>
  <si>
    <t>36675950000000</t>
  </si>
  <si>
    <t>67595</t>
  </si>
  <si>
    <t>Alta Loma Elementary</t>
  </si>
  <si>
    <t>36676110000000</t>
  </si>
  <si>
    <t>67611</t>
  </si>
  <si>
    <t>Barstow Unified</t>
  </si>
  <si>
    <t>36676370000000</t>
  </si>
  <si>
    <t>67637</t>
  </si>
  <si>
    <t>Bear Valley Unified</t>
  </si>
  <si>
    <t>36676450000000</t>
  </si>
  <si>
    <t>67645</t>
  </si>
  <si>
    <t>Central Elementary</t>
  </si>
  <si>
    <t>36676520000000</t>
  </si>
  <si>
    <t>67652</t>
  </si>
  <si>
    <t>Chaffey Joint Union High</t>
  </si>
  <si>
    <t>36676780000000</t>
  </si>
  <si>
    <t>67678</t>
  </si>
  <si>
    <t>Chino Valley Unified</t>
  </si>
  <si>
    <t>36676860000000</t>
  </si>
  <si>
    <t>67686</t>
  </si>
  <si>
    <t>Colton Joint Unified</t>
  </si>
  <si>
    <t>36676940000000</t>
  </si>
  <si>
    <t>67694</t>
  </si>
  <si>
    <t>Cucamonga Elementary</t>
  </si>
  <si>
    <t>36677020000000</t>
  </si>
  <si>
    <t>67702</t>
  </si>
  <si>
    <t>Etiwanda Elementary</t>
  </si>
  <si>
    <t>36677100000000</t>
  </si>
  <si>
    <t>67710</t>
  </si>
  <si>
    <t>Fontana Unified</t>
  </si>
  <si>
    <t>36677360000000</t>
  </si>
  <si>
    <t>67736</t>
  </si>
  <si>
    <t>Helendale Elementary</t>
  </si>
  <si>
    <t>36677770000000</t>
  </si>
  <si>
    <t>67777</t>
  </si>
  <si>
    <t>Morongo Unified</t>
  </si>
  <si>
    <t>36677850000000</t>
  </si>
  <si>
    <t>67785</t>
  </si>
  <si>
    <t>36677930000000</t>
  </si>
  <si>
    <t>67793</t>
  </si>
  <si>
    <t>Mt. Baldy Joint Elementary</t>
  </si>
  <si>
    <t>36678010000000</t>
  </si>
  <si>
    <t>67801</t>
  </si>
  <si>
    <t>Needles Unified</t>
  </si>
  <si>
    <t>36678190000000</t>
  </si>
  <si>
    <t>67819</t>
  </si>
  <si>
    <t>Ontario-Montclair</t>
  </si>
  <si>
    <t>36678270000000</t>
  </si>
  <si>
    <t>67827</t>
  </si>
  <si>
    <t>Oro Grande</t>
  </si>
  <si>
    <t>36678430000000</t>
  </si>
  <si>
    <t>67843</t>
  </si>
  <si>
    <t>Redlands Unified</t>
  </si>
  <si>
    <t>36678500000000</t>
  </si>
  <si>
    <t>67850</t>
  </si>
  <si>
    <t>Rialto Unified</t>
  </si>
  <si>
    <t>36678680000000</t>
  </si>
  <si>
    <t>67868</t>
  </si>
  <si>
    <t>Rim of the World Unified</t>
  </si>
  <si>
    <t>36678760000000</t>
  </si>
  <si>
    <t>67876</t>
  </si>
  <si>
    <t>San Bernardino City Unified</t>
  </si>
  <si>
    <t>36678920000000</t>
  </si>
  <si>
    <t>67892</t>
  </si>
  <si>
    <t>Trona Joint Unified</t>
  </si>
  <si>
    <t>36679180000000</t>
  </si>
  <si>
    <t>67918</t>
  </si>
  <si>
    <t>Victor Elementary</t>
  </si>
  <si>
    <t>36679340000000</t>
  </si>
  <si>
    <t>67934</t>
  </si>
  <si>
    <t>Victor Valley Union High</t>
  </si>
  <si>
    <t>36679590000000</t>
  </si>
  <si>
    <t>67959</t>
  </si>
  <si>
    <t>Yucaipa-Calimesa Joint Unified</t>
  </si>
  <si>
    <t>36738580000000</t>
  </si>
  <si>
    <t>73858</t>
  </si>
  <si>
    <t>Baker Valley Unified</t>
  </si>
  <si>
    <t>36738900000000</t>
  </si>
  <si>
    <t>73890</t>
  </si>
  <si>
    <t>Silver Valley Unified</t>
  </si>
  <si>
    <t>36739570000000</t>
  </si>
  <si>
    <t>73957</t>
  </si>
  <si>
    <t>Snowline Joint Unified</t>
  </si>
  <si>
    <t>36750440000000</t>
  </si>
  <si>
    <t>75044</t>
  </si>
  <si>
    <t>Hesperia Unified</t>
  </si>
  <si>
    <t>36750510000000</t>
  </si>
  <si>
    <t>75051</t>
  </si>
  <si>
    <t>Lucerne Valley Unified</t>
  </si>
  <si>
    <t>36750690000000</t>
  </si>
  <si>
    <t>75069</t>
  </si>
  <si>
    <t>Upland Unified</t>
  </si>
  <si>
    <t>36750770000000</t>
  </si>
  <si>
    <t>75077</t>
  </si>
  <si>
    <t>Apple Valley Unified</t>
  </si>
  <si>
    <t>36679343630670</t>
  </si>
  <si>
    <t>3630670</t>
  </si>
  <si>
    <t>0013</t>
  </si>
  <si>
    <t>C0013</t>
  </si>
  <si>
    <t>Options for Youth-Victorville Charter</t>
  </si>
  <si>
    <t>36750773631207</t>
  </si>
  <si>
    <t>3631207</t>
  </si>
  <si>
    <t>0127</t>
  </si>
  <si>
    <t>C0127</t>
  </si>
  <si>
    <t>Academy for Academic Excellence</t>
  </si>
  <si>
    <t>36678433630928</t>
  </si>
  <si>
    <t>3630928</t>
  </si>
  <si>
    <t>0180</t>
  </si>
  <si>
    <t>C0180</t>
  </si>
  <si>
    <t>Grove</t>
  </si>
  <si>
    <t>36678763630993</t>
  </si>
  <si>
    <t>3630993</t>
  </si>
  <si>
    <t>0335</t>
  </si>
  <si>
    <t>C0335</t>
  </si>
  <si>
    <t>Provisional Accelerated Learning Academy</t>
  </si>
  <si>
    <t>36750440107516</t>
  </si>
  <si>
    <t>0107516</t>
  </si>
  <si>
    <t>0671</t>
  </si>
  <si>
    <t>C0671</t>
  </si>
  <si>
    <t>Summit Leadership Academy-High Desert</t>
  </si>
  <si>
    <t>36678760107730</t>
  </si>
  <si>
    <t>0107730</t>
  </si>
  <si>
    <t>0677</t>
  </si>
  <si>
    <t>C0677</t>
  </si>
  <si>
    <t>ASA Charter</t>
  </si>
  <si>
    <t>36678760109850</t>
  </si>
  <si>
    <t>0109850</t>
  </si>
  <si>
    <t>0731</t>
  </si>
  <si>
    <t>C0731</t>
  </si>
  <si>
    <t>Public Safety Academy</t>
  </si>
  <si>
    <t>36678270111807</t>
  </si>
  <si>
    <t>0111807</t>
  </si>
  <si>
    <t>0762</t>
  </si>
  <si>
    <t>C0762</t>
  </si>
  <si>
    <t>Mojave River Academy</t>
  </si>
  <si>
    <t>36750440112441</t>
  </si>
  <si>
    <t>0112441</t>
  </si>
  <si>
    <t>0801</t>
  </si>
  <si>
    <t>C0801</t>
  </si>
  <si>
    <t>Pathways to College</t>
  </si>
  <si>
    <t>36750440114389</t>
  </si>
  <si>
    <t>0114389</t>
  </si>
  <si>
    <t>0885</t>
  </si>
  <si>
    <t>C0885</t>
  </si>
  <si>
    <t>Mirus Secondary</t>
  </si>
  <si>
    <t>36679590114256</t>
  </si>
  <si>
    <t>0114256</t>
  </si>
  <si>
    <t>0889</t>
  </si>
  <si>
    <t>C0889</t>
  </si>
  <si>
    <t>Inland Leaders Charter</t>
  </si>
  <si>
    <t>36103630115808</t>
  </si>
  <si>
    <t>0115808</t>
  </si>
  <si>
    <t>0903</t>
  </si>
  <si>
    <t>C0903</t>
  </si>
  <si>
    <t>Norton Science and Language Academy</t>
  </si>
  <si>
    <t>36750510115089</t>
  </si>
  <si>
    <t>0115089</t>
  </si>
  <si>
    <t>0905</t>
  </si>
  <si>
    <t>C0905</t>
  </si>
  <si>
    <t>Sky Mountain Charter</t>
  </si>
  <si>
    <t>36750440116707</t>
  </si>
  <si>
    <t>0116707</t>
  </si>
  <si>
    <t>0971</t>
  </si>
  <si>
    <t>C0971</t>
  </si>
  <si>
    <t>Encore Jr./Sr. High School for the Performing and Visual Arts</t>
  </si>
  <si>
    <t>36678760117192</t>
  </si>
  <si>
    <t>0117192</t>
  </si>
  <si>
    <t>0982</t>
  </si>
  <si>
    <t>C0982</t>
  </si>
  <si>
    <t>SOAR Charter Academy</t>
  </si>
  <si>
    <t>36750440118059</t>
  </si>
  <si>
    <t>0118059</t>
  </si>
  <si>
    <t>1034</t>
  </si>
  <si>
    <t>C1034</t>
  </si>
  <si>
    <t>LaVerne Elementary Preparatory Academy</t>
  </si>
  <si>
    <t>36678760120006</t>
  </si>
  <si>
    <t>0120006</t>
  </si>
  <si>
    <t>1089</t>
  </si>
  <si>
    <t>C1089</t>
  </si>
  <si>
    <t>New Vision Middle</t>
  </si>
  <si>
    <t>36678760120568</t>
  </si>
  <si>
    <t>0120568</t>
  </si>
  <si>
    <t>1132</t>
  </si>
  <si>
    <t>C1132</t>
  </si>
  <si>
    <t>Options for Youth-San Bernardino</t>
  </si>
  <si>
    <t>36678760121343</t>
  </si>
  <si>
    <t>0121343</t>
  </si>
  <si>
    <t>1153</t>
  </si>
  <si>
    <t>C1153</t>
  </si>
  <si>
    <t>Excel Prep Charter</t>
  </si>
  <si>
    <t>36678760122317</t>
  </si>
  <si>
    <t>0122317</t>
  </si>
  <si>
    <t>1155</t>
  </si>
  <si>
    <t>C1155</t>
  </si>
  <si>
    <t>Hardy Brown College Prep</t>
  </si>
  <si>
    <t>36678760126706</t>
  </si>
  <si>
    <t>0126706</t>
  </si>
  <si>
    <t>1437</t>
  </si>
  <si>
    <t>C1437</t>
  </si>
  <si>
    <t>Taft T. Newman Leadership Academy</t>
  </si>
  <si>
    <t>36678760126714</t>
  </si>
  <si>
    <t>0126714</t>
  </si>
  <si>
    <t>1438</t>
  </si>
  <si>
    <t>C1438</t>
  </si>
  <si>
    <t>Woodward Leadership Academy</t>
  </si>
  <si>
    <t>36675870128462</t>
  </si>
  <si>
    <t>0128462</t>
  </si>
  <si>
    <t>1520</t>
  </si>
  <si>
    <t>C1520</t>
  </si>
  <si>
    <t>Taylion High Desert Academy/Adelanto</t>
  </si>
  <si>
    <t>36103636111918</t>
  </si>
  <si>
    <t>6111918</t>
  </si>
  <si>
    <t>1522</t>
  </si>
  <si>
    <t>C1522</t>
  </si>
  <si>
    <t>Desert Trails Preparatory Academy</t>
  </si>
  <si>
    <t>36677360128439</t>
  </si>
  <si>
    <t>0128439</t>
  </si>
  <si>
    <t>1592</t>
  </si>
  <si>
    <t>C1592</t>
  </si>
  <si>
    <t>Empire Springs Charter</t>
  </si>
  <si>
    <t>36678760133892</t>
  </si>
  <si>
    <t>0133892</t>
  </si>
  <si>
    <t>1795</t>
  </si>
  <si>
    <t>C1795</t>
  </si>
  <si>
    <t>Ballington Academy for the Arts and Sciences - San Bernardino</t>
  </si>
  <si>
    <t>36678920134247</t>
  </si>
  <si>
    <t>0134247</t>
  </si>
  <si>
    <t>1824</t>
  </si>
  <si>
    <t>C1824</t>
  </si>
  <si>
    <t>California STEAM San Bernardino</t>
  </si>
  <si>
    <t>36677360136069</t>
  </si>
  <si>
    <t>0136069</t>
  </si>
  <si>
    <t>1885</t>
  </si>
  <si>
    <t>C1885</t>
  </si>
  <si>
    <t>Community Collaborative Virtual - Sage Oak Charter</t>
  </si>
  <si>
    <t>36750510136432</t>
  </si>
  <si>
    <t>0136432</t>
  </si>
  <si>
    <t>1895</t>
  </si>
  <si>
    <t>C1895</t>
  </si>
  <si>
    <t>Alta Vista Innovation High</t>
  </si>
  <si>
    <t>36103633630761</t>
  </si>
  <si>
    <t>3630761</t>
  </si>
  <si>
    <t>1910</t>
  </si>
  <si>
    <t>C1910</t>
  </si>
  <si>
    <t>Excelsior Charter</t>
  </si>
  <si>
    <t>36677360136937</t>
  </si>
  <si>
    <t>0136937</t>
  </si>
  <si>
    <t>1919</t>
  </si>
  <si>
    <t>C1919</t>
  </si>
  <si>
    <t>Vista Norte Public Charter</t>
  </si>
  <si>
    <t>36678760136952</t>
  </si>
  <si>
    <t>0136952</t>
  </si>
  <si>
    <t>1922</t>
  </si>
  <si>
    <t>C1922</t>
  </si>
  <si>
    <t>Entrepreneur High</t>
  </si>
  <si>
    <t>36750510136960</t>
  </si>
  <si>
    <t>0136960</t>
  </si>
  <si>
    <t>1923</t>
  </si>
  <si>
    <t>C1923</t>
  </si>
  <si>
    <t>Elite Academic Academy - Lucerne</t>
  </si>
  <si>
    <t>36678270137174</t>
  </si>
  <si>
    <t>0137174</t>
  </si>
  <si>
    <t>1937</t>
  </si>
  <si>
    <t>C1937</t>
  </si>
  <si>
    <t>Mojave River Academy - Gold Canyon</t>
  </si>
  <si>
    <t>36678270137182</t>
  </si>
  <si>
    <t>0137182</t>
  </si>
  <si>
    <t>1938</t>
  </si>
  <si>
    <t>C1938</t>
  </si>
  <si>
    <t>Mojave River Academy - National Trails</t>
  </si>
  <si>
    <t>36678270137190</t>
  </si>
  <si>
    <t>0137190</t>
  </si>
  <si>
    <t>1939</t>
  </si>
  <si>
    <t>C1939</t>
  </si>
  <si>
    <t>Mojave River Academy - Oro Grande</t>
  </si>
  <si>
    <t>36678270137208</t>
  </si>
  <si>
    <t>0137208</t>
  </si>
  <si>
    <t>1940</t>
  </si>
  <si>
    <t>C1940</t>
  </si>
  <si>
    <t>Mojave River Academy - Route 66</t>
  </si>
  <si>
    <t>36678270137216</t>
  </si>
  <si>
    <t>0137216</t>
  </si>
  <si>
    <t>1941</t>
  </si>
  <si>
    <t>C1941</t>
  </si>
  <si>
    <t>Mojave River Academy - Rockview Park</t>
  </si>
  <si>
    <t>36678270137224</t>
  </si>
  <si>
    <t>0137224</t>
  </si>
  <si>
    <t>1942</t>
  </si>
  <si>
    <t>C1942</t>
  </si>
  <si>
    <t>Mojave River Academy - Silver Mountain</t>
  </si>
  <si>
    <t>36678270137232</t>
  </si>
  <si>
    <t>0137232</t>
  </si>
  <si>
    <t>1943</t>
  </si>
  <si>
    <t>C1943</t>
  </si>
  <si>
    <t>Mojave River Academy - Marble City</t>
  </si>
  <si>
    <t>36676780137547</t>
  </si>
  <si>
    <t>0137547</t>
  </si>
  <si>
    <t>1945</t>
  </si>
  <si>
    <t>C1945</t>
  </si>
  <si>
    <t>Allegiance STEAM Academy - Thrive</t>
  </si>
  <si>
    <t>36678760137935</t>
  </si>
  <si>
    <t>0137935</t>
  </si>
  <si>
    <t>1971</t>
  </si>
  <si>
    <t>C1971</t>
  </si>
  <si>
    <t>Savant Preparatory Academy of Business</t>
  </si>
  <si>
    <t>36750510138107</t>
  </si>
  <si>
    <t>0138107</t>
  </si>
  <si>
    <t>1975</t>
  </si>
  <si>
    <t>C1975</t>
  </si>
  <si>
    <t>Elite Academic Academy - Adult Work Force Investment</t>
  </si>
  <si>
    <t>36750510137794</t>
  </si>
  <si>
    <t>0137794</t>
  </si>
  <si>
    <t>1977</t>
  </si>
  <si>
    <t>C1977</t>
  </si>
  <si>
    <t>Gorman Learning Charter San Bernardino/Santa Clarita</t>
  </si>
  <si>
    <t>36678920138321</t>
  </si>
  <si>
    <t>0138321</t>
  </si>
  <si>
    <t>2008</t>
  </si>
  <si>
    <t>C2008</t>
  </si>
  <si>
    <t>University Prep - San Bernardino</t>
  </si>
  <si>
    <t>San Diego</t>
  </si>
  <si>
    <t>37103710000000</t>
  </si>
  <si>
    <t>37</t>
  </si>
  <si>
    <t>10371</t>
  </si>
  <si>
    <t>San Diego County Office of Education</t>
  </si>
  <si>
    <t>37679670000000</t>
  </si>
  <si>
    <t>67967</t>
  </si>
  <si>
    <t>Alpine Union Elementary</t>
  </si>
  <si>
    <t>37679830000000</t>
  </si>
  <si>
    <t>67983</t>
  </si>
  <si>
    <t>Borrego Springs Unified</t>
  </si>
  <si>
    <t>37679910000000</t>
  </si>
  <si>
    <t>67991</t>
  </si>
  <si>
    <t>Cajon Valley Union</t>
  </si>
  <si>
    <t>37680070000000</t>
  </si>
  <si>
    <t>68007</t>
  </si>
  <si>
    <t>Cardiff Elementary</t>
  </si>
  <si>
    <t>37680230000000</t>
  </si>
  <si>
    <t>68023</t>
  </si>
  <si>
    <t>Chula Vista Elementary</t>
  </si>
  <si>
    <t>37680310000000</t>
  </si>
  <si>
    <t>68031</t>
  </si>
  <si>
    <t>Coronado Unified</t>
  </si>
  <si>
    <t>37680490000000</t>
  </si>
  <si>
    <t>68049</t>
  </si>
  <si>
    <t>Dehesa Elementary</t>
  </si>
  <si>
    <t>37680560000000</t>
  </si>
  <si>
    <t>68056</t>
  </si>
  <si>
    <t>Del Mar Union Elementary</t>
  </si>
  <si>
    <t>37680800000000</t>
  </si>
  <si>
    <t>68080</t>
  </si>
  <si>
    <t>Encinitas Union Elementary</t>
  </si>
  <si>
    <t>37680980000000</t>
  </si>
  <si>
    <t>68098</t>
  </si>
  <si>
    <t>Escondido Union</t>
  </si>
  <si>
    <t>37681060000000</t>
  </si>
  <si>
    <t>68106</t>
  </si>
  <si>
    <t>Escondido Union High</t>
  </si>
  <si>
    <t>37681140000000</t>
  </si>
  <si>
    <t>68114</t>
  </si>
  <si>
    <t>Fallbrook Union Elementary</t>
  </si>
  <si>
    <t>37681220000000</t>
  </si>
  <si>
    <t>68122</t>
  </si>
  <si>
    <t>Fallbrook Union High</t>
  </si>
  <si>
    <t>37681300000000</t>
  </si>
  <si>
    <t>68130</t>
  </si>
  <si>
    <t>Grossmont Union High</t>
  </si>
  <si>
    <t>37681550000000</t>
  </si>
  <si>
    <t>68155</t>
  </si>
  <si>
    <t>Jamul-Dulzura Union Elementary</t>
  </si>
  <si>
    <t>37681630000000</t>
  </si>
  <si>
    <t>68163</t>
  </si>
  <si>
    <t>Julian Union Elementary</t>
  </si>
  <si>
    <t>37681710000000</t>
  </si>
  <si>
    <t>68171</t>
  </si>
  <si>
    <t>Julian Union High</t>
  </si>
  <si>
    <t>37681890000000</t>
  </si>
  <si>
    <t>68189</t>
  </si>
  <si>
    <t>37681970000000</t>
  </si>
  <si>
    <t>68197</t>
  </si>
  <si>
    <t>La Mesa-Spring Valley</t>
  </si>
  <si>
    <t>37682050000000</t>
  </si>
  <si>
    <t>68205</t>
  </si>
  <si>
    <t>Lemon Grove</t>
  </si>
  <si>
    <t>37682130000000</t>
  </si>
  <si>
    <t>68213</t>
  </si>
  <si>
    <t>Mountain Empire Unified</t>
  </si>
  <si>
    <t>37682210000000</t>
  </si>
  <si>
    <t>68221</t>
  </si>
  <si>
    <t>National Elementary</t>
  </si>
  <si>
    <t>37682960000000</t>
  </si>
  <si>
    <t>68296</t>
  </si>
  <si>
    <t>Poway Unified</t>
  </si>
  <si>
    <t>37683040000000</t>
  </si>
  <si>
    <t>68304</t>
  </si>
  <si>
    <t>Ramona City Unified</t>
  </si>
  <si>
    <t>37683120000000</t>
  </si>
  <si>
    <t>68312</t>
  </si>
  <si>
    <t>Rancho Santa Fe Elementary</t>
  </si>
  <si>
    <t>37683380000000</t>
  </si>
  <si>
    <t>68338</t>
  </si>
  <si>
    <t>San Diego Unified</t>
  </si>
  <si>
    <t>37683460000000</t>
  </si>
  <si>
    <t>68346</t>
  </si>
  <si>
    <t>San Dieguito Union High</t>
  </si>
  <si>
    <t>37683530000000</t>
  </si>
  <si>
    <t>68353</t>
  </si>
  <si>
    <t>San Pasqual Union Elementary</t>
  </si>
  <si>
    <t>37683610000000</t>
  </si>
  <si>
    <t>68361</t>
  </si>
  <si>
    <t>Santee</t>
  </si>
  <si>
    <t>37683790000000</t>
  </si>
  <si>
    <t>68379</t>
  </si>
  <si>
    <t>San Ysidro Elementary</t>
  </si>
  <si>
    <t>37683870000000</t>
  </si>
  <si>
    <t>68387</t>
  </si>
  <si>
    <t>Solana Beach Elementary</t>
  </si>
  <si>
    <t>37683950000000</t>
  </si>
  <si>
    <t>68395</t>
  </si>
  <si>
    <t>South Bay Union</t>
  </si>
  <si>
    <t>37684030000000</t>
  </si>
  <si>
    <t>68403</t>
  </si>
  <si>
    <t>Spencer Valley Elementary</t>
  </si>
  <si>
    <t>37684110000000</t>
  </si>
  <si>
    <t>68411</t>
  </si>
  <si>
    <t>Sweetwater Union High</t>
  </si>
  <si>
    <t>37684370000000</t>
  </si>
  <si>
    <t>68437</t>
  </si>
  <si>
    <t>Vallecitos Elementary</t>
  </si>
  <si>
    <t>37684520000000</t>
  </si>
  <si>
    <t>68452</t>
  </si>
  <si>
    <t>Vista Unified</t>
  </si>
  <si>
    <t>37735510000000</t>
  </si>
  <si>
    <t>73551</t>
  </si>
  <si>
    <t>Carlsbad Unified</t>
  </si>
  <si>
    <t>37735690000000</t>
  </si>
  <si>
    <t>73569</t>
  </si>
  <si>
    <t>Oceanside Unified</t>
  </si>
  <si>
    <t>37737910000000</t>
  </si>
  <si>
    <t>73791</t>
  </si>
  <si>
    <t>San Marcos Unified</t>
  </si>
  <si>
    <t>37754160000000</t>
  </si>
  <si>
    <t>75416</t>
  </si>
  <si>
    <t>Warner Unified</t>
  </si>
  <si>
    <t>37756140000000</t>
  </si>
  <si>
    <t>75614</t>
  </si>
  <si>
    <t>Valley Center-Pauma Unified</t>
  </si>
  <si>
    <t>37768510000000</t>
  </si>
  <si>
    <t>76851</t>
  </si>
  <si>
    <t>Bonsall Unified</t>
  </si>
  <si>
    <t>37754160138651</t>
  </si>
  <si>
    <t>0138651</t>
  </si>
  <si>
    <t>C2020</t>
  </si>
  <si>
    <t>San Diego Mission Academy</t>
  </si>
  <si>
    <t>37682130138636</t>
  </si>
  <si>
    <t>0138636</t>
  </si>
  <si>
    <t>C2021</t>
  </si>
  <si>
    <t>JCS — Pine Valley</t>
  </si>
  <si>
    <t>37681630138628</t>
  </si>
  <si>
    <t>0138628</t>
  </si>
  <si>
    <t>C2022</t>
  </si>
  <si>
    <t>JCS — Cedar Cove</t>
  </si>
  <si>
    <t>37103710138594</t>
  </si>
  <si>
    <t>0138594</t>
  </si>
  <si>
    <t>C2023</t>
  </si>
  <si>
    <t>National University Academy Dual Language Institute</t>
  </si>
  <si>
    <t>37103710138792</t>
  </si>
  <si>
    <t>0138792</t>
  </si>
  <si>
    <t>C2024</t>
  </si>
  <si>
    <t>JCS — Manzanita</t>
  </si>
  <si>
    <t>37683383730959</t>
  </si>
  <si>
    <t>3730959</t>
  </si>
  <si>
    <t>0028</t>
  </si>
  <si>
    <t>C0028</t>
  </si>
  <si>
    <t>Charter School of San Diego</t>
  </si>
  <si>
    <t>37683386039457</t>
  </si>
  <si>
    <t>6039457</t>
  </si>
  <si>
    <t>0033</t>
  </si>
  <si>
    <t>C0033</t>
  </si>
  <si>
    <t>Darnall Charter</t>
  </si>
  <si>
    <t>37683386040018</t>
  </si>
  <si>
    <t>6040018</t>
  </si>
  <si>
    <t>0046</t>
  </si>
  <si>
    <t>C0046</t>
  </si>
  <si>
    <t>Harriet Tubman Village Charter</t>
  </si>
  <si>
    <t>37683386061964</t>
  </si>
  <si>
    <t>6061964</t>
  </si>
  <si>
    <t>0048</t>
  </si>
  <si>
    <t>C0048</t>
  </si>
  <si>
    <t>The O'Farrell Charter</t>
  </si>
  <si>
    <t>37684523730942</t>
  </si>
  <si>
    <t>3730942</t>
  </si>
  <si>
    <t>0050</t>
  </si>
  <si>
    <t>C0050</t>
  </si>
  <si>
    <t>Guajome Park Academy Charter</t>
  </si>
  <si>
    <t>37680236111322</t>
  </si>
  <si>
    <t>6111322</t>
  </si>
  <si>
    <t>0054</t>
  </si>
  <si>
    <t>C0054</t>
  </si>
  <si>
    <t>Discovery Charter</t>
  </si>
  <si>
    <t>37680236037980</t>
  </si>
  <si>
    <t>6037980</t>
  </si>
  <si>
    <t>0064</t>
  </si>
  <si>
    <t>C0064</t>
  </si>
  <si>
    <t>Mueller Charter (Robert L.)</t>
  </si>
  <si>
    <t>37683386115570</t>
  </si>
  <si>
    <t>6115570</t>
  </si>
  <si>
    <t>0081</t>
  </si>
  <si>
    <t>C0081</t>
  </si>
  <si>
    <t>Museum</t>
  </si>
  <si>
    <t>37683386113211</t>
  </si>
  <si>
    <t>6113211</t>
  </si>
  <si>
    <t>0095</t>
  </si>
  <si>
    <t>C0095</t>
  </si>
  <si>
    <t>McGill School of Success</t>
  </si>
  <si>
    <t>37681063731023</t>
  </si>
  <si>
    <t>3731023</t>
  </si>
  <si>
    <t>0109</t>
  </si>
  <si>
    <t>C0109</t>
  </si>
  <si>
    <t>Escondido Charter High</t>
  </si>
  <si>
    <t>37681893731072</t>
  </si>
  <si>
    <t>3731072</t>
  </si>
  <si>
    <t>0120</t>
  </si>
  <si>
    <t>C0120</t>
  </si>
  <si>
    <t>River Valley Charter</t>
  </si>
  <si>
    <t>37680236037956</t>
  </si>
  <si>
    <t>6037956</t>
  </si>
  <si>
    <t>0121</t>
  </si>
  <si>
    <t>C0121</t>
  </si>
  <si>
    <t>Feaster (Mae L.) Charter</t>
  </si>
  <si>
    <t>37680236115778</t>
  </si>
  <si>
    <t>6115778</t>
  </si>
  <si>
    <t>0135</t>
  </si>
  <si>
    <t>C0135</t>
  </si>
  <si>
    <t>Chula Vista Learning Community Charter</t>
  </si>
  <si>
    <t>37681303732732</t>
  </si>
  <si>
    <t>3732732</t>
  </si>
  <si>
    <t>0150</t>
  </si>
  <si>
    <t>C0150</t>
  </si>
  <si>
    <t>Helix High</t>
  </si>
  <si>
    <t>37683383731189</t>
  </si>
  <si>
    <t>3731189</t>
  </si>
  <si>
    <t>0169</t>
  </si>
  <si>
    <t>C0169</t>
  </si>
  <si>
    <t>Preuss School UCSD</t>
  </si>
  <si>
    <t>37680986116776</t>
  </si>
  <si>
    <t>6116776</t>
  </si>
  <si>
    <t>0199</t>
  </si>
  <si>
    <t>C0199</t>
  </si>
  <si>
    <t>Classical Academy</t>
  </si>
  <si>
    <t>37735693731221</t>
  </si>
  <si>
    <t>3731221</t>
  </si>
  <si>
    <t>0247</t>
  </si>
  <si>
    <t>C0247</t>
  </si>
  <si>
    <t>Pacific View Charter</t>
  </si>
  <si>
    <t>37681556117303</t>
  </si>
  <si>
    <t>6117303</t>
  </si>
  <si>
    <t>0261</t>
  </si>
  <si>
    <t>C0261</t>
  </si>
  <si>
    <t>Greater San Diego Academy</t>
  </si>
  <si>
    <t>37683386117279</t>
  </si>
  <si>
    <t>6117279</t>
  </si>
  <si>
    <t>0264</t>
  </si>
  <si>
    <t>C0264</t>
  </si>
  <si>
    <t>Holly Drive Leadership Academy</t>
  </si>
  <si>
    <t>37681633731239</t>
  </si>
  <si>
    <t>3731239</t>
  </si>
  <si>
    <t>0267</t>
  </si>
  <si>
    <t>C0267</t>
  </si>
  <si>
    <t>Julian Charter</t>
  </si>
  <si>
    <t>37683383731247</t>
  </si>
  <si>
    <t>3731247</t>
  </si>
  <si>
    <t>0269</t>
  </si>
  <si>
    <t>C0269</t>
  </si>
  <si>
    <t>High Tech High</t>
  </si>
  <si>
    <t>37683386117683</t>
  </si>
  <si>
    <t>6117683</t>
  </si>
  <si>
    <t>0278</t>
  </si>
  <si>
    <t>C0278</t>
  </si>
  <si>
    <t>High Tech Elementary Explorer</t>
  </si>
  <si>
    <t>37684113731304</t>
  </si>
  <si>
    <t>3731304</t>
  </si>
  <si>
    <t>0303</t>
  </si>
  <si>
    <t>C0303</t>
  </si>
  <si>
    <t>MAAC Community Charter</t>
  </si>
  <si>
    <t>37683386119168</t>
  </si>
  <si>
    <t>6119168</t>
  </si>
  <si>
    <t>0396</t>
  </si>
  <si>
    <t>C0396</t>
  </si>
  <si>
    <t>San Diego Cooperative Charter</t>
  </si>
  <si>
    <t>37103716119119</t>
  </si>
  <si>
    <t>6119119</t>
  </si>
  <si>
    <t>0405</t>
  </si>
  <si>
    <t>C0405</t>
  </si>
  <si>
    <t>Literacy First Charter</t>
  </si>
  <si>
    <t>37683383731395</t>
  </si>
  <si>
    <t>3731395</t>
  </si>
  <si>
    <t>0406</t>
  </si>
  <si>
    <t>C0406</t>
  </si>
  <si>
    <t>Audeo Charter</t>
  </si>
  <si>
    <t>37680496119564</t>
  </si>
  <si>
    <t>6119564</t>
  </si>
  <si>
    <t>0419</t>
  </si>
  <si>
    <t>C0419</t>
  </si>
  <si>
    <t>Dehesa Charter</t>
  </si>
  <si>
    <t>37683386119598</t>
  </si>
  <si>
    <t>6119598</t>
  </si>
  <si>
    <t>0420</t>
  </si>
  <si>
    <t>C0420</t>
  </si>
  <si>
    <t>King-Chavez Academy of Excellence</t>
  </si>
  <si>
    <t>37681896120901</t>
  </si>
  <si>
    <t>6120901</t>
  </si>
  <si>
    <t>0469</t>
  </si>
  <si>
    <t>C0469</t>
  </si>
  <si>
    <t>Barona Indian Charter</t>
  </si>
  <si>
    <t>37680236116859</t>
  </si>
  <si>
    <t>6116859</t>
  </si>
  <si>
    <t>0483</t>
  </si>
  <si>
    <t>C0483</t>
  </si>
  <si>
    <t>Arroyo Vista Charter</t>
  </si>
  <si>
    <t>37683386120935</t>
  </si>
  <si>
    <t>6120935</t>
  </si>
  <si>
    <t>0488</t>
  </si>
  <si>
    <t>C0488</t>
  </si>
  <si>
    <t>Albert Einstein Academy Charter Elementary</t>
  </si>
  <si>
    <t>37684036120893</t>
  </si>
  <si>
    <t>6120893</t>
  </si>
  <si>
    <t>0493</t>
  </si>
  <si>
    <t>C0493</t>
  </si>
  <si>
    <t>California Virtual Academy @ San Diego</t>
  </si>
  <si>
    <t>37735690136267</t>
  </si>
  <si>
    <t>0136267</t>
  </si>
  <si>
    <t>0516</t>
  </si>
  <si>
    <t>C0516</t>
  </si>
  <si>
    <t>Coastal Academy Charter</t>
  </si>
  <si>
    <t>37683380101204</t>
  </si>
  <si>
    <t>0101204</t>
  </si>
  <si>
    <t>0546</t>
  </si>
  <si>
    <t>C0546</t>
  </si>
  <si>
    <t>High Tech Middle</t>
  </si>
  <si>
    <t>37683380101345</t>
  </si>
  <si>
    <t>0101345</t>
  </si>
  <si>
    <t>0550</t>
  </si>
  <si>
    <t>C0550</t>
  </si>
  <si>
    <t>KIPP Adelante Preparatory Academy</t>
  </si>
  <si>
    <t>37682210101360</t>
  </si>
  <si>
    <t>0101360</t>
  </si>
  <si>
    <t>0553</t>
  </si>
  <si>
    <t>C0553</t>
  </si>
  <si>
    <t>Integrity Charter</t>
  </si>
  <si>
    <t>37680980101535</t>
  </si>
  <si>
    <t>0101535</t>
  </si>
  <si>
    <t>0556</t>
  </si>
  <si>
    <t>C0556</t>
  </si>
  <si>
    <t>Heritage K-8 Charter</t>
  </si>
  <si>
    <t>37683380108787</t>
  </si>
  <si>
    <t>0108787</t>
  </si>
  <si>
    <t>0622</t>
  </si>
  <si>
    <t>C0622</t>
  </si>
  <si>
    <t>High Tech High Media Arts</t>
  </si>
  <si>
    <t>37683380106732</t>
  </si>
  <si>
    <t>0106732</t>
  </si>
  <si>
    <t>0623</t>
  </si>
  <si>
    <t>C0623</t>
  </si>
  <si>
    <t>High Tech High International</t>
  </si>
  <si>
    <t>37684520106120</t>
  </si>
  <si>
    <t>0106120</t>
  </si>
  <si>
    <t>0627</t>
  </si>
  <si>
    <t>C0627</t>
  </si>
  <si>
    <t>SIATech</t>
  </si>
  <si>
    <t>37683380106799</t>
  </si>
  <si>
    <t>0106799</t>
  </si>
  <si>
    <t>0659</t>
  </si>
  <si>
    <t>C0659</t>
  </si>
  <si>
    <t>Learning Choice Academy</t>
  </si>
  <si>
    <t>37683380107573</t>
  </si>
  <si>
    <t>0107573</t>
  </si>
  <si>
    <t>0660</t>
  </si>
  <si>
    <t>C0660</t>
  </si>
  <si>
    <t>High Tech Middle Media Arts</t>
  </si>
  <si>
    <t>37683380108548</t>
  </si>
  <si>
    <t>0108548</t>
  </si>
  <si>
    <t>0680</t>
  </si>
  <si>
    <t>C0680</t>
  </si>
  <si>
    <t>Iftin Charter</t>
  </si>
  <si>
    <t>37679910108563</t>
  </si>
  <si>
    <t>0108563</t>
  </si>
  <si>
    <t>0683</t>
  </si>
  <si>
    <t>C0683</t>
  </si>
  <si>
    <t>EJE Elementary Academy Charter</t>
  </si>
  <si>
    <t>37683386039812</t>
  </si>
  <si>
    <t>6039812</t>
  </si>
  <si>
    <t>0695</t>
  </si>
  <si>
    <t>C0695</t>
  </si>
  <si>
    <t>Keiller Leadership Academy</t>
  </si>
  <si>
    <t>37683380109157</t>
  </si>
  <si>
    <t>0109157</t>
  </si>
  <si>
    <t>0698</t>
  </si>
  <si>
    <t>C0698</t>
  </si>
  <si>
    <t>Magnolia Science Academy San Diego</t>
  </si>
  <si>
    <t>37683380109033</t>
  </si>
  <si>
    <t>0109033</t>
  </si>
  <si>
    <t>0704</t>
  </si>
  <si>
    <t>C0704</t>
  </si>
  <si>
    <t>King-Chavez Arts Academy</t>
  </si>
  <si>
    <t>37683386040190</t>
  </si>
  <si>
    <t>6040190</t>
  </si>
  <si>
    <t>0705</t>
  </si>
  <si>
    <t>C0705</t>
  </si>
  <si>
    <t>King-Chavez Primary Academy</t>
  </si>
  <si>
    <t>37683380109041</t>
  </si>
  <si>
    <t>0109041</t>
  </si>
  <si>
    <t>0706</t>
  </si>
  <si>
    <t>C0706</t>
  </si>
  <si>
    <t>King-Chavez Athletics Academy</t>
  </si>
  <si>
    <t>37764710000000</t>
  </si>
  <si>
    <t>76471</t>
  </si>
  <si>
    <t>0756</t>
  </si>
  <si>
    <t>C0756</t>
  </si>
  <si>
    <t>SBC - High Tech High</t>
  </si>
  <si>
    <t>37681060111195</t>
  </si>
  <si>
    <t>0111195</t>
  </si>
  <si>
    <t>0759</t>
  </si>
  <si>
    <t>C0759</t>
  </si>
  <si>
    <t>Classical Academy High</t>
  </si>
  <si>
    <t>37683380111906</t>
  </si>
  <si>
    <t>0111906</t>
  </si>
  <si>
    <t>0772</t>
  </si>
  <si>
    <t>C0772</t>
  </si>
  <si>
    <t>King-Chavez Preparatory Academy</t>
  </si>
  <si>
    <t>37683380111898</t>
  </si>
  <si>
    <t>0111898</t>
  </si>
  <si>
    <t>0773</t>
  </si>
  <si>
    <t>C0773</t>
  </si>
  <si>
    <t>Albert Einstein Academy Charter Middle</t>
  </si>
  <si>
    <t>37683380114462</t>
  </si>
  <si>
    <t>0114462</t>
  </si>
  <si>
    <t>0876</t>
  </si>
  <si>
    <t>C0876</t>
  </si>
  <si>
    <t>Health Sciences High</t>
  </si>
  <si>
    <t>37684520114264</t>
  </si>
  <si>
    <t>0114264</t>
  </si>
  <si>
    <t>0884</t>
  </si>
  <si>
    <t>C0884</t>
  </si>
  <si>
    <t>North County Trade Tech High</t>
  </si>
  <si>
    <t>37681303731262</t>
  </si>
  <si>
    <t>3731262</t>
  </si>
  <si>
    <t>0893</t>
  </si>
  <si>
    <t>C0893</t>
  </si>
  <si>
    <t>Steele Canyon High</t>
  </si>
  <si>
    <t>37681890118323</t>
  </si>
  <si>
    <t>0118323</t>
  </si>
  <si>
    <t>0991</t>
  </si>
  <si>
    <t>C0991</t>
  </si>
  <si>
    <t>National University Academy</t>
  </si>
  <si>
    <t>37683380135913</t>
  </si>
  <si>
    <t>0135913</t>
  </si>
  <si>
    <t>1008</t>
  </si>
  <si>
    <t>C1008</t>
  </si>
  <si>
    <t>Urban Discovery Academy Charter</t>
  </si>
  <si>
    <t>37683380118851</t>
  </si>
  <si>
    <t>0118851</t>
  </si>
  <si>
    <t>1015</t>
  </si>
  <si>
    <t>C1015</t>
  </si>
  <si>
    <t>King-Chavez Community High</t>
  </si>
  <si>
    <t>37683380118083</t>
  </si>
  <si>
    <t>0118083</t>
  </si>
  <si>
    <t>1024</t>
  </si>
  <si>
    <t>C1024</t>
  </si>
  <si>
    <t>Innovations Academy</t>
  </si>
  <si>
    <t>37754166119275</t>
  </si>
  <si>
    <t>6119275</t>
  </si>
  <si>
    <t>1057</t>
  </si>
  <si>
    <t>C1057</t>
  </si>
  <si>
    <t>All Tribes Charter</t>
  </si>
  <si>
    <t>37679910119255</t>
  </si>
  <si>
    <t>0119255</t>
  </si>
  <si>
    <t>1063</t>
  </si>
  <si>
    <t>C1063</t>
  </si>
  <si>
    <t>EJE Middle Academy</t>
  </si>
  <si>
    <t>37682130119560</t>
  </si>
  <si>
    <t>0119560</t>
  </si>
  <si>
    <t>1077</t>
  </si>
  <si>
    <t>C1077</t>
  </si>
  <si>
    <t>San Diego Neighborhood Homeschools</t>
  </si>
  <si>
    <t>37683380119610</t>
  </si>
  <si>
    <t>0119610</t>
  </si>
  <si>
    <t>1080</t>
  </si>
  <si>
    <t>C1080</t>
  </si>
  <si>
    <t>Gompers Preparatory Academy</t>
  </si>
  <si>
    <t>37680230119594</t>
  </si>
  <si>
    <t>0119594</t>
  </si>
  <si>
    <t>1082</t>
  </si>
  <si>
    <t>C1082</t>
  </si>
  <si>
    <t>Leonardo da Vinci Health Sciences Charter</t>
  </si>
  <si>
    <t>37683380121681</t>
  </si>
  <si>
    <t>0121681</t>
  </si>
  <si>
    <t>1190</t>
  </si>
  <si>
    <t>C1190</t>
  </si>
  <si>
    <t>SD Global Vision Academy</t>
  </si>
  <si>
    <t>37683380122788</t>
  </si>
  <si>
    <t>0122788</t>
  </si>
  <si>
    <t>1253</t>
  </si>
  <si>
    <t>C1253</t>
  </si>
  <si>
    <t>School for Entrepreneurship and Technology</t>
  </si>
  <si>
    <t>37754160122796</t>
  </si>
  <si>
    <t>0122796</t>
  </si>
  <si>
    <t>1262</t>
  </si>
  <si>
    <t>C1262</t>
  </si>
  <si>
    <t>All Tribes Elementary Charter</t>
  </si>
  <si>
    <t>37682130123224</t>
  </si>
  <si>
    <t>0123224</t>
  </si>
  <si>
    <t>1264</t>
  </si>
  <si>
    <t>C1264</t>
  </si>
  <si>
    <t>San Diego Virtual</t>
  </si>
  <si>
    <t>37683380123778</t>
  </si>
  <si>
    <t>0123778</t>
  </si>
  <si>
    <t>1279</t>
  </si>
  <si>
    <t>C1279</t>
  </si>
  <si>
    <t>Old Town Academy K-8 Charter</t>
  </si>
  <si>
    <t>37683380136663</t>
  </si>
  <si>
    <t>0136663</t>
  </si>
  <si>
    <t>1301</t>
  </si>
  <si>
    <t>C1301</t>
  </si>
  <si>
    <t>America's Finest Charter</t>
  </si>
  <si>
    <t>37683380127647</t>
  </si>
  <si>
    <t>0127647</t>
  </si>
  <si>
    <t>1302</t>
  </si>
  <si>
    <t>C1302</t>
  </si>
  <si>
    <t>e3 Civic High</t>
  </si>
  <si>
    <t>37680230124321</t>
  </si>
  <si>
    <t>0124321</t>
  </si>
  <si>
    <t>1308</t>
  </si>
  <si>
    <t>C1308</t>
  </si>
  <si>
    <t>Howard Gardner Community Charter</t>
  </si>
  <si>
    <t>37683380124347</t>
  </si>
  <si>
    <t>0124347</t>
  </si>
  <si>
    <t>1312</t>
  </si>
  <si>
    <t>C1312</t>
  </si>
  <si>
    <t>City Heights Preparatory Charter</t>
  </si>
  <si>
    <t>37684520124917</t>
  </si>
  <si>
    <t>0124917</t>
  </si>
  <si>
    <t>1351</t>
  </si>
  <si>
    <t>C1351</t>
  </si>
  <si>
    <t>Guajome Learning Center</t>
  </si>
  <si>
    <t>37684030125401</t>
  </si>
  <si>
    <t>0125401</t>
  </si>
  <si>
    <t>1371</t>
  </si>
  <si>
    <t>C1371</t>
  </si>
  <si>
    <t>Insight @ San Diego</t>
  </si>
  <si>
    <t>37684110126086</t>
  </si>
  <si>
    <t>0126086</t>
  </si>
  <si>
    <t>1407</t>
  </si>
  <si>
    <t>C1407</t>
  </si>
  <si>
    <t>Hawking S.T.E.A.M. Charter</t>
  </si>
  <si>
    <t>37683380126730</t>
  </si>
  <si>
    <t>0126730</t>
  </si>
  <si>
    <t>1447</t>
  </si>
  <si>
    <t>C1447</t>
  </si>
  <si>
    <t>Kavod Charter</t>
  </si>
  <si>
    <t>37682130127084</t>
  </si>
  <si>
    <t>0127084</t>
  </si>
  <si>
    <t>1454</t>
  </si>
  <si>
    <t>C1454</t>
  </si>
  <si>
    <t>Compass Charter Schools of San Diego</t>
  </si>
  <si>
    <t>37680490127118</t>
  </si>
  <si>
    <t>0127118</t>
  </si>
  <si>
    <t>1488</t>
  </si>
  <si>
    <t>C1488</t>
  </si>
  <si>
    <t>The Heights Charter</t>
  </si>
  <si>
    <t>37684520128223</t>
  </si>
  <si>
    <t>0128223</t>
  </si>
  <si>
    <t>1515</t>
  </si>
  <si>
    <t>C1515</t>
  </si>
  <si>
    <t>Bella Mente Montessori Academy</t>
  </si>
  <si>
    <t>37683380128066</t>
  </si>
  <si>
    <t>0128066</t>
  </si>
  <si>
    <t>1517</t>
  </si>
  <si>
    <t>C1517</t>
  </si>
  <si>
    <t>Health Sciences Middle</t>
  </si>
  <si>
    <t>37681630128421</t>
  </si>
  <si>
    <t>0128421</t>
  </si>
  <si>
    <t>1589</t>
  </si>
  <si>
    <t>C1589</t>
  </si>
  <si>
    <t>Harbor Springs Charter</t>
  </si>
  <si>
    <t>37680490129221</t>
  </si>
  <si>
    <t>0129221</t>
  </si>
  <si>
    <t>1617</t>
  </si>
  <si>
    <t>C1617</t>
  </si>
  <si>
    <t>MethodSchools</t>
  </si>
  <si>
    <t>37682130129668</t>
  </si>
  <si>
    <t>0129668</t>
  </si>
  <si>
    <t>1628</t>
  </si>
  <si>
    <t>C1628</t>
  </si>
  <si>
    <t>County Collaborative Charter</t>
  </si>
  <si>
    <t>37683380129395</t>
  </si>
  <si>
    <t>0129395</t>
  </si>
  <si>
    <t>1633</t>
  </si>
  <si>
    <t>C1633</t>
  </si>
  <si>
    <t>Elevate Elementary</t>
  </si>
  <si>
    <t>37683380129387</t>
  </si>
  <si>
    <t>0129387</t>
  </si>
  <si>
    <t>1634</t>
  </si>
  <si>
    <t>C1634</t>
  </si>
  <si>
    <t>Empower Charter</t>
  </si>
  <si>
    <t>37680490131169</t>
  </si>
  <si>
    <t>0131169</t>
  </si>
  <si>
    <t>1693</t>
  </si>
  <si>
    <t>C1693</t>
  </si>
  <si>
    <t>Valiant Academy of Southern California</t>
  </si>
  <si>
    <t>37769010134429</t>
  </si>
  <si>
    <t>76901</t>
  </si>
  <si>
    <t>0134429</t>
  </si>
  <si>
    <t>1696</t>
  </si>
  <si>
    <t>C1696</t>
  </si>
  <si>
    <t>Thrive Public</t>
  </si>
  <si>
    <t>37683380131565</t>
  </si>
  <si>
    <t>0131565</t>
  </si>
  <si>
    <t>1709</t>
  </si>
  <si>
    <t>C1709</t>
  </si>
  <si>
    <t>High Tech Elementary</t>
  </si>
  <si>
    <t>37683380131979</t>
  </si>
  <si>
    <t>0131979</t>
  </si>
  <si>
    <t>1719</t>
  </si>
  <si>
    <t>C1719</t>
  </si>
  <si>
    <t>Ingenuity Charter</t>
  </si>
  <si>
    <t>37680490132506</t>
  </si>
  <si>
    <t>0132506</t>
  </si>
  <si>
    <t>1748</t>
  </si>
  <si>
    <t>C1748</t>
  </si>
  <si>
    <t>Inspire Charter School - South</t>
  </si>
  <si>
    <t>37754160132472</t>
  </si>
  <si>
    <t>0132472</t>
  </si>
  <si>
    <t>1758</t>
  </si>
  <si>
    <t>C1758</t>
  </si>
  <si>
    <t>California Pacific Charter - San Diego</t>
  </si>
  <si>
    <t>37680980133991</t>
  </si>
  <si>
    <t>0133991</t>
  </si>
  <si>
    <t>1802</t>
  </si>
  <si>
    <t>C1802</t>
  </si>
  <si>
    <t>Epiphany Prep Charter</t>
  </si>
  <si>
    <t>37679830134890</t>
  </si>
  <si>
    <t>0134890</t>
  </si>
  <si>
    <t>1832</t>
  </si>
  <si>
    <t>C1832</t>
  </si>
  <si>
    <t>San Diego Workforce Innovation High</t>
  </si>
  <si>
    <t>37770320134577</t>
  </si>
  <si>
    <t>77032</t>
  </si>
  <si>
    <t>0134577</t>
  </si>
  <si>
    <t>1835</t>
  </si>
  <si>
    <t>C1835</t>
  </si>
  <si>
    <t>Audeo Charter II</t>
  </si>
  <si>
    <t>37103710136192</t>
  </si>
  <si>
    <t>0136192</t>
  </si>
  <si>
    <t>1872</t>
  </si>
  <si>
    <t>C1872</t>
  </si>
  <si>
    <t>School of Universal Learning (SOUL)</t>
  </si>
  <si>
    <t>37103710136085</t>
  </si>
  <si>
    <t>0136085</t>
  </si>
  <si>
    <t>1883</t>
  </si>
  <si>
    <t>C1883</t>
  </si>
  <si>
    <t>Scholarship Prep - Oceanside</t>
  </si>
  <si>
    <t>37770990136077</t>
  </si>
  <si>
    <t>77099</t>
  </si>
  <si>
    <t>0136077</t>
  </si>
  <si>
    <t>1889</t>
  </si>
  <si>
    <t>C1889</t>
  </si>
  <si>
    <t>Grossmont Secondary</t>
  </si>
  <si>
    <t>37680490136416</t>
  </si>
  <si>
    <t>0136416</t>
  </si>
  <si>
    <t>1892</t>
  </si>
  <si>
    <t>C1892</t>
  </si>
  <si>
    <t>Pacific Coast Academy</t>
  </si>
  <si>
    <t>37682130121582</t>
  </si>
  <si>
    <t>0121582</t>
  </si>
  <si>
    <t>1899</t>
  </si>
  <si>
    <t>C1899</t>
  </si>
  <si>
    <t>College Preparatory Middle - East County</t>
  </si>
  <si>
    <t>37681970136408</t>
  </si>
  <si>
    <t>0136408</t>
  </si>
  <si>
    <t>1901</t>
  </si>
  <si>
    <t>C1901</t>
  </si>
  <si>
    <t>National University Academy Sparrow</t>
  </si>
  <si>
    <t>37771070136473</t>
  </si>
  <si>
    <t>77107</t>
  </si>
  <si>
    <t>0136473</t>
  </si>
  <si>
    <t>1903</t>
  </si>
  <si>
    <t>C1903</t>
  </si>
  <si>
    <t>Sweetwater Secondary</t>
  </si>
  <si>
    <t>37680490136614</t>
  </si>
  <si>
    <t>0136614</t>
  </si>
  <si>
    <t>1909</t>
  </si>
  <si>
    <t>C1909</t>
  </si>
  <si>
    <t>Diego Hills Central Public Charter</t>
  </si>
  <si>
    <t>37680490136747</t>
  </si>
  <si>
    <t>0136747</t>
  </si>
  <si>
    <t>1914</t>
  </si>
  <si>
    <t>C1914</t>
  </si>
  <si>
    <t>California Academy of Sports Science</t>
  </si>
  <si>
    <t>37682130136978</t>
  </si>
  <si>
    <t>0136978</t>
  </si>
  <si>
    <t>1924</t>
  </si>
  <si>
    <t>C1924</t>
  </si>
  <si>
    <t>Elite Academic Academy - Mountain Empire</t>
  </si>
  <si>
    <t>37681630137109</t>
  </si>
  <si>
    <t>0137109</t>
  </si>
  <si>
    <t>1934</t>
  </si>
  <si>
    <t>C1934</t>
  </si>
  <si>
    <t>Diego Valley East Public Charter</t>
  </si>
  <si>
    <t>37681060137034</t>
  </si>
  <si>
    <t>0137034</t>
  </si>
  <si>
    <t>1935</t>
  </si>
  <si>
    <t>C1935</t>
  </si>
  <si>
    <t>Audeo Charter School III</t>
  </si>
  <si>
    <t>37103710137752</t>
  </si>
  <si>
    <t>0137752</t>
  </si>
  <si>
    <t>1946</t>
  </si>
  <si>
    <t>C1946</t>
  </si>
  <si>
    <t>Dimensions Collaborative</t>
  </si>
  <si>
    <t>37103710137695</t>
  </si>
  <si>
    <t>0137695</t>
  </si>
  <si>
    <t>1947</t>
  </si>
  <si>
    <t>C1947</t>
  </si>
  <si>
    <t>Community Montessori</t>
  </si>
  <si>
    <t>37771720138099</t>
  </si>
  <si>
    <t>77172</t>
  </si>
  <si>
    <t>0138099</t>
  </si>
  <si>
    <t>1966</t>
  </si>
  <si>
    <t>C1966</t>
  </si>
  <si>
    <t>Baypoint Preparatory Academy - San Diego</t>
  </si>
  <si>
    <t>37771640137356</t>
  </si>
  <si>
    <t>77164</t>
  </si>
  <si>
    <t>0137356</t>
  </si>
  <si>
    <t>1967</t>
  </si>
  <si>
    <t>C1967</t>
  </si>
  <si>
    <t>College Preparatory Middle - La Mesa Spring Valley</t>
  </si>
  <si>
    <t>37771560137323</t>
  </si>
  <si>
    <t>77156</t>
  </si>
  <si>
    <t>0137323</t>
  </si>
  <si>
    <t>1968</t>
  </si>
  <si>
    <t>C1968</t>
  </si>
  <si>
    <t>Vista Springs Charter</t>
  </si>
  <si>
    <t>37683380137802</t>
  </si>
  <si>
    <t>0137802</t>
  </si>
  <si>
    <t>1981</t>
  </si>
  <si>
    <t>C1981</t>
  </si>
  <si>
    <t>National University Academy 1001 STEAM</t>
  </si>
  <si>
    <t>37737910138222</t>
  </si>
  <si>
    <t>0138222</t>
  </si>
  <si>
    <t>1983</t>
  </si>
  <si>
    <t>C1983</t>
  </si>
  <si>
    <t>Pivot Charter School - San Diego II</t>
  </si>
  <si>
    <t>37103710138016</t>
  </si>
  <si>
    <t>0138016</t>
  </si>
  <si>
    <t>1989</t>
  </si>
  <si>
    <t>C1989</t>
  </si>
  <si>
    <t>Pacific Springs Charter</t>
  </si>
  <si>
    <t>37681630138156</t>
  </si>
  <si>
    <t>0138156</t>
  </si>
  <si>
    <t>1992</t>
  </si>
  <si>
    <t>C1992</t>
  </si>
  <si>
    <t>JCS - Mountain Oaks</t>
  </si>
  <si>
    <t>37680230138073</t>
  </si>
  <si>
    <t>0138073</t>
  </si>
  <si>
    <t>2001</t>
  </si>
  <si>
    <t>C2001</t>
  </si>
  <si>
    <t>Learning Choice Academy - Chula Vista</t>
  </si>
  <si>
    <t>37680490138313</t>
  </si>
  <si>
    <t>0138313</t>
  </si>
  <si>
    <t>2007</t>
  </si>
  <si>
    <t>C2007</t>
  </si>
  <si>
    <t>University Prep</t>
  </si>
  <si>
    <t>37103710138404</t>
  </si>
  <si>
    <t>0138404</t>
  </si>
  <si>
    <t>2016</t>
  </si>
  <si>
    <t>C2016</t>
  </si>
  <si>
    <t>Classical Academy Vista</t>
  </si>
  <si>
    <t>San Francisco</t>
  </si>
  <si>
    <t>38103890000000</t>
  </si>
  <si>
    <t>38</t>
  </si>
  <si>
    <t>10389</t>
  </si>
  <si>
    <t>San Francisco County Office of Education</t>
  </si>
  <si>
    <t>38684780000000</t>
  </si>
  <si>
    <t>68478</t>
  </si>
  <si>
    <t>San Francisco Unified</t>
  </si>
  <si>
    <t>38684786112601</t>
  </si>
  <si>
    <t>6112601</t>
  </si>
  <si>
    <t>0040</t>
  </si>
  <si>
    <t>C0040</t>
  </si>
  <si>
    <t>Creative Arts Charter</t>
  </si>
  <si>
    <t>38684783830411</t>
  </si>
  <si>
    <t>3830411</t>
  </si>
  <si>
    <t>0122</t>
  </si>
  <si>
    <t>C0122</t>
  </si>
  <si>
    <t>Leadership High</t>
  </si>
  <si>
    <t>38684783830437</t>
  </si>
  <si>
    <t>3830437</t>
  </si>
  <si>
    <t>0141</t>
  </si>
  <si>
    <t>C0141</t>
  </si>
  <si>
    <t>Gateway High</t>
  </si>
  <si>
    <t>38684786040935</t>
  </si>
  <si>
    <t>6040935</t>
  </si>
  <si>
    <t>0158</t>
  </si>
  <si>
    <t>C0158</t>
  </si>
  <si>
    <t>Thomas Edison Charter Academy</t>
  </si>
  <si>
    <t>38684780101337</t>
  </si>
  <si>
    <t>0101337</t>
  </si>
  <si>
    <t>0549</t>
  </si>
  <si>
    <t>C0549</t>
  </si>
  <si>
    <t>KIPP Bayview Academy</t>
  </si>
  <si>
    <t>38684780101352</t>
  </si>
  <si>
    <t>0101352</t>
  </si>
  <si>
    <t>0551</t>
  </si>
  <si>
    <t>C0551</t>
  </si>
  <si>
    <t>KIPP San Francisco Bay Academy</t>
  </si>
  <si>
    <t>38684780101774</t>
  </si>
  <si>
    <t>0101774</t>
  </si>
  <si>
    <t>0567</t>
  </si>
  <si>
    <t>C0567</t>
  </si>
  <si>
    <t>Five Keys Charter (SF Sheriff's)</t>
  </si>
  <si>
    <t>38684780107300</t>
  </si>
  <si>
    <t>0107300</t>
  </si>
  <si>
    <t>0599</t>
  </si>
  <si>
    <t>C0599</t>
  </si>
  <si>
    <t>City Arts and Tech High</t>
  </si>
  <si>
    <t>38684780118141</t>
  </si>
  <si>
    <t>0118141</t>
  </si>
  <si>
    <t>1028</t>
  </si>
  <si>
    <t>C1028</t>
  </si>
  <si>
    <t>Five Keys Independence HS (SF Sheriff's)</t>
  </si>
  <si>
    <t>38684780118133</t>
  </si>
  <si>
    <t>0118133</t>
  </si>
  <si>
    <t>1029</t>
  </si>
  <si>
    <t>C1029</t>
  </si>
  <si>
    <t>Five Keys Adult School (SF Sheriff's)</t>
  </si>
  <si>
    <t>38684780123265</t>
  </si>
  <si>
    <t>0123265</t>
  </si>
  <si>
    <t>1267</t>
  </si>
  <si>
    <t>C1267</t>
  </si>
  <si>
    <t>Gateway Middle</t>
  </si>
  <si>
    <t>38684780123505</t>
  </si>
  <si>
    <t>0123505</t>
  </si>
  <si>
    <t>1270</t>
  </si>
  <si>
    <t>C1270</t>
  </si>
  <si>
    <t>Mission Preparatory</t>
  </si>
  <si>
    <t>38684780127530</t>
  </si>
  <si>
    <t>0127530</t>
  </si>
  <si>
    <t>1502</t>
  </si>
  <si>
    <t>C1502</t>
  </si>
  <si>
    <t>KIPP San Francisco College Preparatory</t>
  </si>
  <si>
    <t>38769190132159</t>
  </si>
  <si>
    <t>76919</t>
  </si>
  <si>
    <t>0132159</t>
  </si>
  <si>
    <t>1733</t>
  </si>
  <si>
    <t>C1733</t>
  </si>
  <si>
    <t>OnePurpose</t>
  </si>
  <si>
    <t>38769270132183</t>
  </si>
  <si>
    <t>76927</t>
  </si>
  <si>
    <t>0132183</t>
  </si>
  <si>
    <t>1742</t>
  </si>
  <si>
    <t>C1742</t>
  </si>
  <si>
    <t>The New School of San Francisco</t>
  </si>
  <si>
    <t>38771310137307</t>
  </si>
  <si>
    <t>77131</t>
  </si>
  <si>
    <t>0137307</t>
  </si>
  <si>
    <t>1954</t>
  </si>
  <si>
    <t>C1954</t>
  </si>
  <si>
    <t>KIPP Bayview Elementary</t>
  </si>
  <si>
    <t>San Joaquin</t>
  </si>
  <si>
    <t>39103970000000</t>
  </si>
  <si>
    <t>39</t>
  </si>
  <si>
    <t>10397</t>
  </si>
  <si>
    <t>San Joaquin County Office of Education</t>
  </si>
  <si>
    <t>39684860000000</t>
  </si>
  <si>
    <t>68486</t>
  </si>
  <si>
    <t>Banta Elementary</t>
  </si>
  <si>
    <t>39685020000000</t>
  </si>
  <si>
    <t>68502</t>
  </si>
  <si>
    <t>Escalon Unified</t>
  </si>
  <si>
    <t>39685440000000</t>
  </si>
  <si>
    <t>68544</t>
  </si>
  <si>
    <t>39685690000000</t>
  </si>
  <si>
    <t>68569</t>
  </si>
  <si>
    <t>Lincoln Unified</t>
  </si>
  <si>
    <t>39685770000000</t>
  </si>
  <si>
    <t>68577</t>
  </si>
  <si>
    <t>Linden Unified</t>
  </si>
  <si>
    <t>39685850000000</t>
  </si>
  <si>
    <t>68585</t>
  </si>
  <si>
    <t>Lodi Unified</t>
  </si>
  <si>
    <t>39685930000000</t>
  </si>
  <si>
    <t>68593</t>
  </si>
  <si>
    <t>Manteca Unified</t>
  </si>
  <si>
    <t>39686190000000</t>
  </si>
  <si>
    <t>68619</t>
  </si>
  <si>
    <t>New Hope Elementary</t>
  </si>
  <si>
    <t>39686270000000</t>
  </si>
  <si>
    <t>68627</t>
  </si>
  <si>
    <t>New Jerusalem Elementary</t>
  </si>
  <si>
    <t>39686350000000</t>
  </si>
  <si>
    <t>68635</t>
  </si>
  <si>
    <t>Oak View Union Elementary</t>
  </si>
  <si>
    <t>39686500000000</t>
  </si>
  <si>
    <t>68650</t>
  </si>
  <si>
    <t>Ripon Unified</t>
  </si>
  <si>
    <t>39686760000000</t>
  </si>
  <si>
    <t>68676</t>
  </si>
  <si>
    <t>Stockton Unified</t>
  </si>
  <si>
    <t>39754990000000</t>
  </si>
  <si>
    <t>75499</t>
  </si>
  <si>
    <t>Tracy Joint Unified</t>
  </si>
  <si>
    <t>39767600000000</t>
  </si>
  <si>
    <t>76760</t>
  </si>
  <si>
    <t>Lammersville Joint Unified</t>
  </si>
  <si>
    <t>39685856116594</t>
  </si>
  <si>
    <t>6116594</t>
  </si>
  <si>
    <t>0178</t>
  </si>
  <si>
    <t>C0178</t>
  </si>
  <si>
    <t>Aspire Vincent Shalvey Academy</t>
  </si>
  <si>
    <t>39754996118665</t>
  </si>
  <si>
    <t>6118665</t>
  </si>
  <si>
    <t>0355</t>
  </si>
  <si>
    <t>C0355</t>
  </si>
  <si>
    <t>39685856118921</t>
  </si>
  <si>
    <t>6118921</t>
  </si>
  <si>
    <t>0364</t>
  </si>
  <si>
    <t>C0364</t>
  </si>
  <si>
    <t>Aspire River Oaks Charter</t>
  </si>
  <si>
    <t>39103973930476</t>
  </si>
  <si>
    <t>3930476</t>
  </si>
  <si>
    <t>0423</t>
  </si>
  <si>
    <t>C0423</t>
  </si>
  <si>
    <t>Venture Academy</t>
  </si>
  <si>
    <t>39686760108647</t>
  </si>
  <si>
    <t>0108647</t>
  </si>
  <si>
    <t>0554</t>
  </si>
  <si>
    <t>C0554</t>
  </si>
  <si>
    <t>Aspire Rosa Parks Academy</t>
  </si>
  <si>
    <t>39685850101956</t>
  </si>
  <si>
    <t>0101956</t>
  </si>
  <si>
    <t>0565</t>
  </si>
  <si>
    <t>C0565</t>
  </si>
  <si>
    <t>Aspire Benjamin Holt College Preparatory Academy</t>
  </si>
  <si>
    <t>39754990102392</t>
  </si>
  <si>
    <t>0102392</t>
  </si>
  <si>
    <t>0606</t>
  </si>
  <si>
    <t>C0606</t>
  </si>
  <si>
    <t>Millennium Charter</t>
  </si>
  <si>
    <t>39754990102384</t>
  </si>
  <si>
    <t>0102384</t>
  </si>
  <si>
    <t>0607</t>
  </si>
  <si>
    <t>C0607</t>
  </si>
  <si>
    <t>Primary Charter</t>
  </si>
  <si>
    <t>39686760117853</t>
  </si>
  <si>
    <t>0117853</t>
  </si>
  <si>
    <t>1027</t>
  </si>
  <si>
    <t>C1027</t>
  </si>
  <si>
    <t>Dr. Lewis Dolphin Stallworth Sr. Charter</t>
  </si>
  <si>
    <t>39686760118497</t>
  </si>
  <si>
    <t>0118497</t>
  </si>
  <si>
    <t>1048</t>
  </si>
  <si>
    <t>C1048</t>
  </si>
  <si>
    <t>Aspire Langston Hughes Academy</t>
  </si>
  <si>
    <t>39686760120725</t>
  </si>
  <si>
    <t>0120725</t>
  </si>
  <si>
    <t>1142</t>
  </si>
  <si>
    <t>C1142</t>
  </si>
  <si>
    <t>Stockton Collegiate International Elementary</t>
  </si>
  <si>
    <t>39686760120733</t>
  </si>
  <si>
    <t>0120733</t>
  </si>
  <si>
    <t>1143</t>
  </si>
  <si>
    <t>C1143</t>
  </si>
  <si>
    <t>Stockton Collegiate International Secondary</t>
  </si>
  <si>
    <t>39103970120717</t>
  </si>
  <si>
    <t>0120717</t>
  </si>
  <si>
    <t>1146</t>
  </si>
  <si>
    <t>C1146</t>
  </si>
  <si>
    <t>one.Charter</t>
  </si>
  <si>
    <t>39103970121723</t>
  </si>
  <si>
    <t>0121723</t>
  </si>
  <si>
    <t>1198</t>
  </si>
  <si>
    <t>C1198</t>
  </si>
  <si>
    <t>San Joaquin Building Futures Academy</t>
  </si>
  <si>
    <t>39685850122580</t>
  </si>
  <si>
    <t>0122580</t>
  </si>
  <si>
    <t>1229</t>
  </si>
  <si>
    <t>C1229</t>
  </si>
  <si>
    <t>Rio Valley Charter</t>
  </si>
  <si>
    <t>39686760124958</t>
  </si>
  <si>
    <t>0124958</t>
  </si>
  <si>
    <t>1360</t>
  </si>
  <si>
    <t>C1360</t>
  </si>
  <si>
    <t>TEAM Charter</t>
  </si>
  <si>
    <t>39686500125849</t>
  </si>
  <si>
    <t>0125849</t>
  </si>
  <si>
    <t>1398</t>
  </si>
  <si>
    <t>C1398</t>
  </si>
  <si>
    <t>California Connections Academy @ Ripon</t>
  </si>
  <si>
    <t>39685020126011</t>
  </si>
  <si>
    <t>0126011</t>
  </si>
  <si>
    <t>1416</t>
  </si>
  <si>
    <t>C1416</t>
  </si>
  <si>
    <t>Escalon Charter Academy</t>
  </si>
  <si>
    <t>39686270126755</t>
  </si>
  <si>
    <t>0126755</t>
  </si>
  <si>
    <t>1448</t>
  </si>
  <si>
    <t>C1448</t>
  </si>
  <si>
    <t>Humphreys College Academy of Business, Law and Education</t>
  </si>
  <si>
    <t>39686270127191</t>
  </si>
  <si>
    <t>0127191</t>
  </si>
  <si>
    <t>1489</t>
  </si>
  <si>
    <t>C1489</t>
  </si>
  <si>
    <t>California Virtual Academy @ San Joaquin</t>
  </si>
  <si>
    <t>39686760121541</t>
  </si>
  <si>
    <t>0121541</t>
  </si>
  <si>
    <t>1552</t>
  </si>
  <si>
    <t>C1552</t>
  </si>
  <si>
    <t>Aspire APEX Academy</t>
  </si>
  <si>
    <t>39686760114876</t>
  </si>
  <si>
    <t>0114876</t>
  </si>
  <si>
    <t>1553</t>
  </si>
  <si>
    <t>C1553</t>
  </si>
  <si>
    <t>Aspire Port City Academy</t>
  </si>
  <si>
    <t>39686270129916</t>
  </si>
  <si>
    <t>0129916</t>
  </si>
  <si>
    <t>1644</t>
  </si>
  <si>
    <t>C1644</t>
  </si>
  <si>
    <t>Valley View Charter Prep</t>
  </si>
  <si>
    <t>39684860131789</t>
  </si>
  <si>
    <t>0131789</t>
  </si>
  <si>
    <t>1725</t>
  </si>
  <si>
    <t>C1725</t>
  </si>
  <si>
    <t>NextGeneration STEAM Academy</t>
  </si>
  <si>
    <t>39686270133116</t>
  </si>
  <si>
    <t>0133116</t>
  </si>
  <si>
    <t>1762</t>
  </si>
  <si>
    <t>C1762</t>
  </si>
  <si>
    <t>Insight @ San Joaquin</t>
  </si>
  <si>
    <t>39103970127134</t>
  </si>
  <si>
    <t>0127134</t>
  </si>
  <si>
    <t>1775</t>
  </si>
  <si>
    <t>C1775</t>
  </si>
  <si>
    <t>River Islands Technology Academy II</t>
  </si>
  <si>
    <t>39685850133678</t>
  </si>
  <si>
    <t>0133678</t>
  </si>
  <si>
    <t>1782</t>
  </si>
  <si>
    <t>C1782</t>
  </si>
  <si>
    <t>Aspire Benjamin Holt Middle</t>
  </si>
  <si>
    <t>39686760136283</t>
  </si>
  <si>
    <t>0136283</t>
  </si>
  <si>
    <t>1890</t>
  </si>
  <si>
    <t>C1890</t>
  </si>
  <si>
    <t>Team Charter Academy</t>
  </si>
  <si>
    <t>San Luis Obispo</t>
  </si>
  <si>
    <t>40104050000000</t>
  </si>
  <si>
    <t>40</t>
  </si>
  <si>
    <t>10405</t>
  </si>
  <si>
    <t>San Luis Obispo County Office of Education</t>
  </si>
  <si>
    <t>40687000000000</t>
  </si>
  <si>
    <t>68700</t>
  </si>
  <si>
    <t>Atascadero Unified</t>
  </si>
  <si>
    <t>40687260000000</t>
  </si>
  <si>
    <t>68726</t>
  </si>
  <si>
    <t>Cayucos Elementary</t>
  </si>
  <si>
    <t>40687590000000</t>
  </si>
  <si>
    <t>68759</t>
  </si>
  <si>
    <t>Lucia Mar Unified</t>
  </si>
  <si>
    <t>40687910000000</t>
  </si>
  <si>
    <t>68791</t>
  </si>
  <si>
    <t>Pleasant Valley Joint Union Elementary</t>
  </si>
  <si>
    <t>40688090000000</t>
  </si>
  <si>
    <t>68809</t>
  </si>
  <si>
    <t>San Luis Coastal Unified</t>
  </si>
  <si>
    <t>40688250000000</t>
  </si>
  <si>
    <t>68825</t>
  </si>
  <si>
    <t>San Miguel Joint Union</t>
  </si>
  <si>
    <t>40688330000000</t>
  </si>
  <si>
    <t>68833</t>
  </si>
  <si>
    <t>Shandon Joint Unified</t>
  </si>
  <si>
    <t>40688410000000</t>
  </si>
  <si>
    <t>68841</t>
  </si>
  <si>
    <t>Templeton Unified</t>
  </si>
  <si>
    <t>40754570000000</t>
  </si>
  <si>
    <t>75457</t>
  </si>
  <si>
    <t>Paso Robles Joint Unified</t>
  </si>
  <si>
    <t>40754650000000</t>
  </si>
  <si>
    <t>75465</t>
  </si>
  <si>
    <t>Coast Unified</t>
  </si>
  <si>
    <t>40688096043194</t>
  </si>
  <si>
    <t>6043194</t>
  </si>
  <si>
    <t>0093</t>
  </si>
  <si>
    <t>C0093</t>
  </si>
  <si>
    <t>Bellevue-Santa Fe Charter</t>
  </si>
  <si>
    <t>40688250125807</t>
  </si>
  <si>
    <t>0125807</t>
  </si>
  <si>
    <t>1395</t>
  </si>
  <si>
    <t>C1395</t>
  </si>
  <si>
    <t>Almond Acres Charter Academy</t>
  </si>
  <si>
    <t>San Mateo</t>
  </si>
  <si>
    <t>41104130000000</t>
  </si>
  <si>
    <t>41</t>
  </si>
  <si>
    <t>10413</t>
  </si>
  <si>
    <t>San Mateo County Office of Education</t>
  </si>
  <si>
    <t>41688580000000</t>
  </si>
  <si>
    <t>68858</t>
  </si>
  <si>
    <t>Bayshore Elementary</t>
  </si>
  <si>
    <t>41688660000000</t>
  </si>
  <si>
    <t>68866</t>
  </si>
  <si>
    <t>Belmont-Redwood Shores Elementary</t>
  </si>
  <si>
    <t>41688740000000</t>
  </si>
  <si>
    <t>68874</t>
  </si>
  <si>
    <t>Brisbane Elementary</t>
  </si>
  <si>
    <t>41688820000000</t>
  </si>
  <si>
    <t>68882</t>
  </si>
  <si>
    <t>Burlingame Elementary</t>
  </si>
  <si>
    <t>41688900000000</t>
  </si>
  <si>
    <t>68890</t>
  </si>
  <si>
    <t>Cabrillo Unified</t>
  </si>
  <si>
    <t>41689080000000</t>
  </si>
  <si>
    <t>68908</t>
  </si>
  <si>
    <t>Hillsborough City Elementary</t>
  </si>
  <si>
    <t>41689160000000</t>
  </si>
  <si>
    <t>68916</t>
  </si>
  <si>
    <t>41689240000000</t>
  </si>
  <si>
    <t>68924</t>
  </si>
  <si>
    <t>Jefferson Union High</t>
  </si>
  <si>
    <t>41689320000000</t>
  </si>
  <si>
    <t>68932</t>
  </si>
  <si>
    <t>Pacifica</t>
  </si>
  <si>
    <t>41689400000000</t>
  </si>
  <si>
    <t>68940</t>
  </si>
  <si>
    <t>La Honda-Pescadero Unified</t>
  </si>
  <si>
    <t>41689570000000</t>
  </si>
  <si>
    <t>68957</t>
  </si>
  <si>
    <t>Las Lomitas Elementary</t>
  </si>
  <si>
    <t>41689650000000</t>
  </si>
  <si>
    <t>68965</t>
  </si>
  <si>
    <t>Menlo Park City Elementary</t>
  </si>
  <si>
    <t>41689730000000</t>
  </si>
  <si>
    <t>68973</t>
  </si>
  <si>
    <t>Millbrae Elementary</t>
  </si>
  <si>
    <t>41689810000000</t>
  </si>
  <si>
    <t>68981</t>
  </si>
  <si>
    <t>Portola Valley Elementary</t>
  </si>
  <si>
    <t>41689990000000</t>
  </si>
  <si>
    <t>68999</t>
  </si>
  <si>
    <t>Ravenswood City Elementary</t>
  </si>
  <si>
    <t>41690050000000</t>
  </si>
  <si>
    <t>69005</t>
  </si>
  <si>
    <t>Redwood City Elementary</t>
  </si>
  <si>
    <t>41690130000000</t>
  </si>
  <si>
    <t>69013</t>
  </si>
  <si>
    <t>San Bruno Park Elementary</t>
  </si>
  <si>
    <t>41690210000000</t>
  </si>
  <si>
    <t>69021</t>
  </si>
  <si>
    <t>San Carlos Elementary</t>
  </si>
  <si>
    <t>41690390000000</t>
  </si>
  <si>
    <t>69039</t>
  </si>
  <si>
    <t>San Mateo-Foster City</t>
  </si>
  <si>
    <t>41690470000000</t>
  </si>
  <si>
    <t>69047</t>
  </si>
  <si>
    <t>San Mateo Union High</t>
  </si>
  <si>
    <t>41690620000000</t>
  </si>
  <si>
    <t>69062</t>
  </si>
  <si>
    <t>Sequoia Union High</t>
  </si>
  <si>
    <t>41690700000000</t>
  </si>
  <si>
    <t>69070</t>
  </si>
  <si>
    <t>South San Francisco Unified</t>
  </si>
  <si>
    <t>41690880000000</t>
  </si>
  <si>
    <t>69088</t>
  </si>
  <si>
    <t>Woodside Elementary</t>
  </si>
  <si>
    <t>41690216112213</t>
  </si>
  <si>
    <t>6112213</t>
  </si>
  <si>
    <t>0001</t>
  </si>
  <si>
    <t>C0001</t>
  </si>
  <si>
    <t>San Carlos Charter Learning Center</t>
  </si>
  <si>
    <t>41689990134197</t>
  </si>
  <si>
    <t>0134197</t>
  </si>
  <si>
    <t>0125</t>
  </si>
  <si>
    <t>C0125</t>
  </si>
  <si>
    <t>Aspire East Palo Alto Charter</t>
  </si>
  <si>
    <t>41689160112284</t>
  </si>
  <si>
    <t>0112284</t>
  </si>
  <si>
    <t>0802</t>
  </si>
  <si>
    <t>C0802</t>
  </si>
  <si>
    <t>California Virtual Academy San Mateo</t>
  </si>
  <si>
    <t>41690620112722</t>
  </si>
  <si>
    <t>0112722</t>
  </si>
  <si>
    <t>0835</t>
  </si>
  <si>
    <t>C0835</t>
  </si>
  <si>
    <t>Summit Preparatory Charter High</t>
  </si>
  <si>
    <t>41690620119503</t>
  </si>
  <si>
    <t>0119503</t>
  </si>
  <si>
    <t>1070</t>
  </si>
  <si>
    <t>C1070</t>
  </si>
  <si>
    <t>Everest Public High</t>
  </si>
  <si>
    <t>41690620126722</t>
  </si>
  <si>
    <t>0126722</t>
  </si>
  <si>
    <t>1446</t>
  </si>
  <si>
    <t>C1446</t>
  </si>
  <si>
    <t>East Palo Alto Academy</t>
  </si>
  <si>
    <t>41690050127282</t>
  </si>
  <si>
    <t>0127282</t>
  </si>
  <si>
    <t>1498</t>
  </si>
  <si>
    <t>C1498</t>
  </si>
  <si>
    <t>Connect Community Charter</t>
  </si>
  <si>
    <t>41689240127548</t>
  </si>
  <si>
    <t>0127548</t>
  </si>
  <si>
    <t>1500</t>
  </si>
  <si>
    <t>C1500</t>
  </si>
  <si>
    <t>Summit Public School: Shasta</t>
  </si>
  <si>
    <t>41690470129759</t>
  </si>
  <si>
    <t>0129759</t>
  </si>
  <si>
    <t>1647</t>
  </si>
  <si>
    <t>C1647</t>
  </si>
  <si>
    <t>Design Tech High</t>
  </si>
  <si>
    <t>41690050132068</t>
  </si>
  <si>
    <t>0132068</t>
  </si>
  <si>
    <t>1735</t>
  </si>
  <si>
    <t>C1735</t>
  </si>
  <si>
    <t>KIPP Excelencia Community Preparatory</t>
  </si>
  <si>
    <t>41690050132076</t>
  </si>
  <si>
    <t>0132076</t>
  </si>
  <si>
    <t>1736</t>
  </si>
  <si>
    <t>C1736</t>
  </si>
  <si>
    <t>Rocketship Redwood City</t>
  </si>
  <si>
    <t>41104130135269</t>
  </si>
  <si>
    <t>0135269</t>
  </si>
  <si>
    <t>1845</t>
  </si>
  <si>
    <t>C1845</t>
  </si>
  <si>
    <t>Oxford Day Academy</t>
  </si>
  <si>
    <t>41689990135608</t>
  </si>
  <si>
    <t>0135608</t>
  </si>
  <si>
    <t>1868</t>
  </si>
  <si>
    <t>C1868</t>
  </si>
  <si>
    <t>KIPP Valiant Community Prep</t>
  </si>
  <si>
    <t>Santa Barbara</t>
  </si>
  <si>
    <t>42104210000000</t>
  </si>
  <si>
    <t>42</t>
  </si>
  <si>
    <t>10421</t>
  </si>
  <si>
    <t>Santa Barbara County Office of Education</t>
  </si>
  <si>
    <t>42691040000000</t>
  </si>
  <si>
    <t>69104</t>
  </si>
  <si>
    <t>Ballard Elementary</t>
  </si>
  <si>
    <t>42691120000000</t>
  </si>
  <si>
    <t>69112</t>
  </si>
  <si>
    <t>Blochman Union Elementary</t>
  </si>
  <si>
    <t>42691200000000</t>
  </si>
  <si>
    <t>69120</t>
  </si>
  <si>
    <t>Santa Maria-Bonita</t>
  </si>
  <si>
    <t>42691380000000</t>
  </si>
  <si>
    <t>69138</t>
  </si>
  <si>
    <t>Buellton Union Elementary</t>
  </si>
  <si>
    <t>42691460000000</t>
  </si>
  <si>
    <t>69146</t>
  </si>
  <si>
    <t>Carpinteria Unified</t>
  </si>
  <si>
    <t>42691610000000</t>
  </si>
  <si>
    <t>69161</t>
  </si>
  <si>
    <t>Cold Spring Elementary</t>
  </si>
  <si>
    <t>42691790000000</t>
  </si>
  <si>
    <t>69179</t>
  </si>
  <si>
    <t>College Elementary</t>
  </si>
  <si>
    <t>42691950000000</t>
  </si>
  <si>
    <t>69195</t>
  </si>
  <si>
    <t>Goleta Union Elementary</t>
  </si>
  <si>
    <t>42692030000000</t>
  </si>
  <si>
    <t>69203</t>
  </si>
  <si>
    <t>Guadalupe Union Elementary</t>
  </si>
  <si>
    <t>42692110000000</t>
  </si>
  <si>
    <t>69211</t>
  </si>
  <si>
    <t>Hope Elementary</t>
  </si>
  <si>
    <t>42692290000000</t>
  </si>
  <si>
    <t>69229</t>
  </si>
  <si>
    <t>Lompoc Unified</t>
  </si>
  <si>
    <t>42692450000000</t>
  </si>
  <si>
    <t>69245</t>
  </si>
  <si>
    <t>Los Olivos Elementary</t>
  </si>
  <si>
    <t>42692520000000</t>
  </si>
  <si>
    <t>69252</t>
  </si>
  <si>
    <t>Montecito Union Elementary</t>
  </si>
  <si>
    <t>42692600000000</t>
  </si>
  <si>
    <t>69260</t>
  </si>
  <si>
    <t>Orcutt Union Elementary</t>
  </si>
  <si>
    <t>42693100000000</t>
  </si>
  <si>
    <t>69310</t>
  </si>
  <si>
    <t>Santa Maria Joint Union High</t>
  </si>
  <si>
    <t>42693280000000</t>
  </si>
  <si>
    <t>69328</t>
  </si>
  <si>
    <t>Santa Ynez Valley Union High</t>
  </si>
  <si>
    <t>42693360000000</t>
  </si>
  <si>
    <t>69336</t>
  </si>
  <si>
    <t>Solvang Elementary</t>
  </si>
  <si>
    <t>42693440000000</t>
  </si>
  <si>
    <t>69344</t>
  </si>
  <si>
    <t>Vista del Mar Union</t>
  </si>
  <si>
    <t>42750100000000</t>
  </si>
  <si>
    <t>75010</t>
  </si>
  <si>
    <t>Cuyama Joint Unified</t>
  </si>
  <si>
    <t>42767860000000</t>
  </si>
  <si>
    <t>76786</t>
  </si>
  <si>
    <t>Santa Barbara Unified</t>
  </si>
  <si>
    <t>42767866045918</t>
  </si>
  <si>
    <t>6045918</t>
  </si>
  <si>
    <t>0021</t>
  </si>
  <si>
    <t>C0021</t>
  </si>
  <si>
    <t>Peabody Charter</t>
  </si>
  <si>
    <t>42767866118202</t>
  </si>
  <si>
    <t>6118202</t>
  </si>
  <si>
    <t>0326</t>
  </si>
  <si>
    <t>C0326</t>
  </si>
  <si>
    <t>Adelante Charter</t>
  </si>
  <si>
    <t>42691796118434</t>
  </si>
  <si>
    <t>6118434</t>
  </si>
  <si>
    <t>0337</t>
  </si>
  <si>
    <t>C0337</t>
  </si>
  <si>
    <t>Santa Ynez Valley Charter</t>
  </si>
  <si>
    <t>42691120111773</t>
  </si>
  <si>
    <t>0111773</t>
  </si>
  <si>
    <t>0763</t>
  </si>
  <si>
    <t>C0763</t>
  </si>
  <si>
    <t>Family Partnership Home Study Charter</t>
  </si>
  <si>
    <t>42692290116921</t>
  </si>
  <si>
    <t>0116921</t>
  </si>
  <si>
    <t>0973</t>
  </si>
  <si>
    <t>C0973</t>
  </si>
  <si>
    <t>Manzanita Public Charter</t>
  </si>
  <si>
    <t>42691120124255</t>
  </si>
  <si>
    <t>0124255</t>
  </si>
  <si>
    <t>1319</t>
  </si>
  <si>
    <t>C1319</t>
  </si>
  <si>
    <t>Trivium Charter</t>
  </si>
  <si>
    <t>42769500132894</t>
  </si>
  <si>
    <t>76950</t>
  </si>
  <si>
    <t>0132894</t>
  </si>
  <si>
    <t>1768</t>
  </si>
  <si>
    <t>C1768</t>
  </si>
  <si>
    <t>Olive Grove Charter</t>
  </si>
  <si>
    <t>42750100134866</t>
  </si>
  <si>
    <t>0134866</t>
  </si>
  <si>
    <t>1837</t>
  </si>
  <si>
    <t>C1837</t>
  </si>
  <si>
    <t>California STEAM Santa Barbara</t>
  </si>
  <si>
    <t>42750100135590</t>
  </si>
  <si>
    <t>0135590</t>
  </si>
  <si>
    <t>1862</t>
  </si>
  <si>
    <t>C1862</t>
  </si>
  <si>
    <t>Uplift California Santa Barbara</t>
  </si>
  <si>
    <t>42750100136630</t>
  </si>
  <si>
    <t>0136630</t>
  </si>
  <si>
    <t>1907</t>
  </si>
  <si>
    <t>C1907</t>
  </si>
  <si>
    <t>Valiant Santa Barbara</t>
  </si>
  <si>
    <t>42691120137877</t>
  </si>
  <si>
    <t>0137877</t>
  </si>
  <si>
    <t>1994</t>
  </si>
  <si>
    <t>C1994</t>
  </si>
  <si>
    <t>Trivium Charter School Adventure</t>
  </si>
  <si>
    <t>42691120137885</t>
  </si>
  <si>
    <t>0137885</t>
  </si>
  <si>
    <t>1995</t>
  </si>
  <si>
    <t>C1995</t>
  </si>
  <si>
    <t>Trivium Charter School Voyage</t>
  </si>
  <si>
    <t>42771980138362</t>
  </si>
  <si>
    <t>77198</t>
  </si>
  <si>
    <t>0138362</t>
  </si>
  <si>
    <t>2011</t>
  </si>
  <si>
    <t>C2011</t>
  </si>
  <si>
    <t>Olive Grove Charter - Orcutt/Santa Maria</t>
  </si>
  <si>
    <t>42772060138370</t>
  </si>
  <si>
    <t>77206</t>
  </si>
  <si>
    <t>0138370</t>
  </si>
  <si>
    <t>2012</t>
  </si>
  <si>
    <t>C2012</t>
  </si>
  <si>
    <t>Olive Grove Charter - Lompoc</t>
  </si>
  <si>
    <t>42772140138388</t>
  </si>
  <si>
    <t>77214</t>
  </si>
  <si>
    <t>0138388</t>
  </si>
  <si>
    <t>2013</t>
  </si>
  <si>
    <t>C2013</t>
  </si>
  <si>
    <t>Olive Grove Charter - Buellton</t>
  </si>
  <si>
    <t>42772220138396</t>
  </si>
  <si>
    <t>77222</t>
  </si>
  <si>
    <t>0138396</t>
  </si>
  <si>
    <t>2014</t>
  </si>
  <si>
    <t>C2014</t>
  </si>
  <si>
    <t>Olive Grove Charter - Santa Barbara</t>
  </si>
  <si>
    <t>Santa Clara</t>
  </si>
  <si>
    <t>43104390000000</t>
  </si>
  <si>
    <t>43</t>
  </si>
  <si>
    <t>10439</t>
  </si>
  <si>
    <t>Santa Clara County Office of Education</t>
  </si>
  <si>
    <t>43693690000000</t>
  </si>
  <si>
    <t>69369</t>
  </si>
  <si>
    <t>Alum Rock Union Elementary</t>
  </si>
  <si>
    <t>43693770000000</t>
  </si>
  <si>
    <t>69377</t>
  </si>
  <si>
    <t>Berryessa Union Elementary</t>
  </si>
  <si>
    <t>43693850000000</t>
  </si>
  <si>
    <t>69385</t>
  </si>
  <si>
    <t>Cambrian</t>
  </si>
  <si>
    <t>43693930000000</t>
  </si>
  <si>
    <t>69393</t>
  </si>
  <si>
    <t>Campbell Union</t>
  </si>
  <si>
    <t>43694010000000</t>
  </si>
  <si>
    <t>69401</t>
  </si>
  <si>
    <t>Campbell Union High</t>
  </si>
  <si>
    <t>43694190000000</t>
  </si>
  <si>
    <t>69419</t>
  </si>
  <si>
    <t>Cupertino Union</t>
  </si>
  <si>
    <t>43694270000000</t>
  </si>
  <si>
    <t>69427</t>
  </si>
  <si>
    <t>East Side Union High</t>
  </si>
  <si>
    <t>43694350000000</t>
  </si>
  <si>
    <t>69435</t>
  </si>
  <si>
    <t>Evergreen Elementary</t>
  </si>
  <si>
    <t>43694500000000</t>
  </si>
  <si>
    <t>69450</t>
  </si>
  <si>
    <t>Franklin-McKinley Elementary</t>
  </si>
  <si>
    <t>43694680000000</t>
  </si>
  <si>
    <t>69468</t>
  </si>
  <si>
    <t>Fremont Union High</t>
  </si>
  <si>
    <t>43694840000000</t>
  </si>
  <si>
    <t>69484</t>
  </si>
  <si>
    <t>Gilroy Unified</t>
  </si>
  <si>
    <t>43694920000000</t>
  </si>
  <si>
    <t>69492</t>
  </si>
  <si>
    <t>Lakeside Joint</t>
  </si>
  <si>
    <t>43695000000000</t>
  </si>
  <si>
    <t>69500</t>
  </si>
  <si>
    <t>Loma Prieta Joint Union Elementary</t>
  </si>
  <si>
    <t>43695180000000</t>
  </si>
  <si>
    <t>69518</t>
  </si>
  <si>
    <t>Los Altos Elementary</t>
  </si>
  <si>
    <t>43695260000000</t>
  </si>
  <si>
    <t>69526</t>
  </si>
  <si>
    <t>Los Gatos Union Elementary</t>
  </si>
  <si>
    <t>43695340000000</t>
  </si>
  <si>
    <t>69534</t>
  </si>
  <si>
    <t>Los Gatos-Saratoga Joint Union High</t>
  </si>
  <si>
    <t>43695420000000</t>
  </si>
  <si>
    <t>69542</t>
  </si>
  <si>
    <t>Luther Burbank</t>
  </si>
  <si>
    <t>43695750000000</t>
  </si>
  <si>
    <t>69575</t>
  </si>
  <si>
    <t>Moreland</t>
  </si>
  <si>
    <t>43695830000000</t>
  </si>
  <si>
    <t>69583</t>
  </si>
  <si>
    <t>Morgan Hill Unified</t>
  </si>
  <si>
    <t>43695910000000</t>
  </si>
  <si>
    <t>69591</t>
  </si>
  <si>
    <t>Mountain View Whisman</t>
  </si>
  <si>
    <t>43696090000000</t>
  </si>
  <si>
    <t>69609</t>
  </si>
  <si>
    <t>Mountain View-Los Altos Union High</t>
  </si>
  <si>
    <t>43696170000000</t>
  </si>
  <si>
    <t>69617</t>
  </si>
  <si>
    <t>Mount Pleasant Elementary</t>
  </si>
  <si>
    <t>43696250000000</t>
  </si>
  <si>
    <t>69625</t>
  </si>
  <si>
    <t>Oak Grove Elementary</t>
  </si>
  <si>
    <t>43696330000000</t>
  </si>
  <si>
    <t>69633</t>
  </si>
  <si>
    <t>Orchard Elementary</t>
  </si>
  <si>
    <t>43696410000000</t>
  </si>
  <si>
    <t>69641</t>
  </si>
  <si>
    <t>Palo Alto Unified</t>
  </si>
  <si>
    <t>43696660000000</t>
  </si>
  <si>
    <t>69666</t>
  </si>
  <si>
    <t>San Jose Unified</t>
  </si>
  <si>
    <t>43696740000000</t>
  </si>
  <si>
    <t>69674</t>
  </si>
  <si>
    <t>Santa Clara Unified</t>
  </si>
  <si>
    <t>43696820000000</t>
  </si>
  <si>
    <t>69682</t>
  </si>
  <si>
    <t>Saratoga Union Elementary</t>
  </si>
  <si>
    <t>43696900000000</t>
  </si>
  <si>
    <t>69690</t>
  </si>
  <si>
    <t>Sunnyvale</t>
  </si>
  <si>
    <t>43697080000000</t>
  </si>
  <si>
    <t>69708</t>
  </si>
  <si>
    <t>Union Elementary</t>
  </si>
  <si>
    <t>43733870000000</t>
  </si>
  <si>
    <t>73387</t>
  </si>
  <si>
    <t>Milpitas Unified</t>
  </si>
  <si>
    <t>43696664330585</t>
  </si>
  <si>
    <t>4330585</t>
  </si>
  <si>
    <t>0287</t>
  </si>
  <si>
    <t>C0287</t>
  </si>
  <si>
    <t>Downtown College Preparatory</t>
  </si>
  <si>
    <t>43695836118541</t>
  </si>
  <si>
    <t>6118541</t>
  </si>
  <si>
    <t>0363</t>
  </si>
  <si>
    <t>C0363</t>
  </si>
  <si>
    <t>Charter School of Morgan Hill</t>
  </si>
  <si>
    <t>43694274330668</t>
  </si>
  <si>
    <t>4330668</t>
  </si>
  <si>
    <t>0414</t>
  </si>
  <si>
    <t>C0414</t>
  </si>
  <si>
    <t>Latino College Preparatory Academy</t>
  </si>
  <si>
    <t>43694274330676</t>
  </si>
  <si>
    <t>4330676</t>
  </si>
  <si>
    <t>0425</t>
  </si>
  <si>
    <t>C0425</t>
  </si>
  <si>
    <t>San Jose Conservation Corps Charter</t>
  </si>
  <si>
    <t>43694274330726</t>
  </si>
  <si>
    <t>4330726</t>
  </si>
  <si>
    <t>0502</t>
  </si>
  <si>
    <t>C0502</t>
  </si>
  <si>
    <t>Escuela Popular Accelerated Family Learning</t>
  </si>
  <si>
    <t>43104390106534</t>
  </si>
  <si>
    <t>0106534</t>
  </si>
  <si>
    <t>0615</t>
  </si>
  <si>
    <t>C0615</t>
  </si>
  <si>
    <t>Bullis Charter</t>
  </si>
  <si>
    <t>43693690106633</t>
  </si>
  <si>
    <t>0106633</t>
  </si>
  <si>
    <t>0628</t>
  </si>
  <si>
    <t>C0628</t>
  </si>
  <si>
    <t>KIPP Heartwood Academy</t>
  </si>
  <si>
    <t>43694270107151</t>
  </si>
  <si>
    <t>0107151</t>
  </si>
  <si>
    <t>0646</t>
  </si>
  <si>
    <t>C0646</t>
  </si>
  <si>
    <t>Escuela Popular/Center for Training and Careers, Family Learning</t>
  </si>
  <si>
    <t>43104390111880</t>
  </si>
  <si>
    <t>0111880</t>
  </si>
  <si>
    <t>0767</t>
  </si>
  <si>
    <t>C0767</t>
  </si>
  <si>
    <t>43104390113431</t>
  </si>
  <si>
    <t>0113431</t>
  </si>
  <si>
    <t>0844</t>
  </si>
  <si>
    <t>C0844</t>
  </si>
  <si>
    <t>University Preparatory Academy Charter</t>
  </si>
  <si>
    <t>43694500113662</t>
  </si>
  <si>
    <t>0113662</t>
  </si>
  <si>
    <t>0846</t>
  </si>
  <si>
    <t>C0846</t>
  </si>
  <si>
    <t>Voices College-Bound Language Academy</t>
  </si>
  <si>
    <t>43104390113704</t>
  </si>
  <si>
    <t>0113704</t>
  </si>
  <si>
    <t>0850</t>
  </si>
  <si>
    <t>C0850</t>
  </si>
  <si>
    <t>Rocketship Mateo Sheedy Elementary</t>
  </si>
  <si>
    <t>43104390116814</t>
  </si>
  <si>
    <t>0116814</t>
  </si>
  <si>
    <t>0972</t>
  </si>
  <si>
    <t>C0972</t>
  </si>
  <si>
    <t>ACE Empower Academy</t>
  </si>
  <si>
    <t>43694270116889</t>
  </si>
  <si>
    <t>0116889</t>
  </si>
  <si>
    <t>0976</t>
  </si>
  <si>
    <t>C0976</t>
  </si>
  <si>
    <t>KIPP San Jose Collegiate</t>
  </si>
  <si>
    <t>43104390119024</t>
  </si>
  <si>
    <t>0119024</t>
  </si>
  <si>
    <t>1061</t>
  </si>
  <si>
    <t>C1061</t>
  </si>
  <si>
    <t>Rocketship Si Se Puede Academy</t>
  </si>
  <si>
    <t>43104390120642</t>
  </si>
  <si>
    <t>0120642</t>
  </si>
  <si>
    <t>1127</t>
  </si>
  <si>
    <t>C1127</t>
  </si>
  <si>
    <t>Rocketship Los Suenos Academy</t>
  </si>
  <si>
    <t>43694500121483</t>
  </si>
  <si>
    <t>0121483</t>
  </si>
  <si>
    <t>1167</t>
  </si>
  <si>
    <t>C1167</t>
  </si>
  <si>
    <t>Alpha: Cornerstone Academy Preparatory</t>
  </si>
  <si>
    <t>43694500123299</t>
  </si>
  <si>
    <t>0123299</t>
  </si>
  <si>
    <t>1192</t>
  </si>
  <si>
    <t>C1192</t>
  </si>
  <si>
    <t>Rocketship Mosaic Elementary</t>
  </si>
  <si>
    <t>43104390123281</t>
  </si>
  <si>
    <t>0123281</t>
  </si>
  <si>
    <t>1193</t>
  </si>
  <si>
    <t>C1193</t>
  </si>
  <si>
    <t>Rocketship Discovery Prep</t>
  </si>
  <si>
    <t>43104390123257</t>
  </si>
  <si>
    <t>0123257</t>
  </si>
  <si>
    <t>1268</t>
  </si>
  <si>
    <t>C1268</t>
  </si>
  <si>
    <t>Downtown College Prep - Alum Rock</t>
  </si>
  <si>
    <t>43694270123745</t>
  </si>
  <si>
    <t>0123745</t>
  </si>
  <si>
    <t>1276</t>
  </si>
  <si>
    <t>C1276</t>
  </si>
  <si>
    <t>Summit Public School: Rainier</t>
  </si>
  <si>
    <t>43694840123760</t>
  </si>
  <si>
    <t>0123760</t>
  </si>
  <si>
    <t>1278</t>
  </si>
  <si>
    <t>C1278</t>
  </si>
  <si>
    <t>Gilroy Prep (a Navigator School)</t>
  </si>
  <si>
    <t>43104390123794</t>
  </si>
  <si>
    <t>0123794</t>
  </si>
  <si>
    <t>1282</t>
  </si>
  <si>
    <t>C1282</t>
  </si>
  <si>
    <t>Summit Public School: Tahoma</t>
  </si>
  <si>
    <t>43104390124065</t>
  </si>
  <si>
    <t>0124065</t>
  </si>
  <si>
    <t>1290</t>
  </si>
  <si>
    <t>C1290</t>
  </si>
  <si>
    <t>Sunrise Middle</t>
  </si>
  <si>
    <t>43693690125526</t>
  </si>
  <si>
    <t>0125526</t>
  </si>
  <si>
    <t>1375</t>
  </si>
  <si>
    <t>C1375</t>
  </si>
  <si>
    <t>Alpha: Blanca Alvarado Middle</t>
  </si>
  <si>
    <t>43694270125617</t>
  </si>
  <si>
    <t>0125617</t>
  </si>
  <si>
    <t>1387</t>
  </si>
  <si>
    <t>C1387</t>
  </si>
  <si>
    <t>ACE Charter High</t>
  </si>
  <si>
    <t>43104390125781</t>
  </si>
  <si>
    <t>0125781</t>
  </si>
  <si>
    <t>1393</t>
  </si>
  <si>
    <t>C1393</t>
  </si>
  <si>
    <t>Rocketship Academy Brilliant Minds</t>
  </si>
  <si>
    <t>43104390125799</t>
  </si>
  <si>
    <t>0125799</t>
  </si>
  <si>
    <t>1394</t>
  </si>
  <si>
    <t>C1394</t>
  </si>
  <si>
    <t>Rocketship Alma Academy</t>
  </si>
  <si>
    <t>43104390128090</t>
  </si>
  <si>
    <t>0128090</t>
  </si>
  <si>
    <t>1516</t>
  </si>
  <si>
    <t>C1516</t>
  </si>
  <si>
    <t>Summit Public School: Denali</t>
  </si>
  <si>
    <t>43694500128108</t>
  </si>
  <si>
    <t>0128108</t>
  </si>
  <si>
    <t>1526</t>
  </si>
  <si>
    <t>C1526</t>
  </si>
  <si>
    <t>Rocketship Spark Academy</t>
  </si>
  <si>
    <t>43694500129247</t>
  </si>
  <si>
    <t>0129247</t>
  </si>
  <si>
    <t>1545</t>
  </si>
  <si>
    <t>C1545</t>
  </si>
  <si>
    <t>ACE Esperanza Middle</t>
  </si>
  <si>
    <t>43696660131656</t>
  </si>
  <si>
    <t>0131656</t>
  </si>
  <si>
    <t>1546</t>
  </si>
  <si>
    <t>C1546</t>
  </si>
  <si>
    <t>ACE Inspire Academy</t>
  </si>
  <si>
    <t>43104390127969</t>
  </si>
  <si>
    <t>0127969</t>
  </si>
  <si>
    <t>1547</t>
  </si>
  <si>
    <t>C1547</t>
  </si>
  <si>
    <t>Discovery Charter II</t>
  </si>
  <si>
    <t>43694500129205</t>
  </si>
  <si>
    <t>0129205</t>
  </si>
  <si>
    <t>1608</t>
  </si>
  <si>
    <t>C1608</t>
  </si>
  <si>
    <t>KIPP Heritage Academy</t>
  </si>
  <si>
    <t>43693690129924</t>
  </si>
  <si>
    <t>0129924</t>
  </si>
  <si>
    <t>1609</t>
  </si>
  <si>
    <t>C1609</t>
  </si>
  <si>
    <t>Kipp Prize Preparatory Academy</t>
  </si>
  <si>
    <t>43104390129213</t>
  </si>
  <si>
    <t>0129213</t>
  </si>
  <si>
    <t>1618</t>
  </si>
  <si>
    <t>C1618</t>
  </si>
  <si>
    <t>Alpha: Jose Hernandez</t>
  </si>
  <si>
    <t>43696660129718</t>
  </si>
  <si>
    <t>0129718</t>
  </si>
  <si>
    <t>1623</t>
  </si>
  <si>
    <t>C1623</t>
  </si>
  <si>
    <t>Downtown College Preparatory Middle</t>
  </si>
  <si>
    <t>43694270131995</t>
  </si>
  <si>
    <t>0131995</t>
  </si>
  <si>
    <t>1675</t>
  </si>
  <si>
    <t>C1675</t>
  </si>
  <si>
    <t>B. Roberto Cruz Leadership Academy</t>
  </si>
  <si>
    <t>43694270130856</t>
  </si>
  <si>
    <t>0130856</t>
  </si>
  <si>
    <t>1681</t>
  </si>
  <si>
    <t>C1681</t>
  </si>
  <si>
    <t>Luis Valdez Leadership Academy</t>
  </si>
  <si>
    <t>43104390131110</t>
  </si>
  <si>
    <t>0131110</t>
  </si>
  <si>
    <t>1687</t>
  </si>
  <si>
    <t>C1687</t>
  </si>
  <si>
    <t>Rocketship Fuerza Community Prep</t>
  </si>
  <si>
    <t>43104390131748</t>
  </si>
  <si>
    <t>0131748</t>
  </si>
  <si>
    <t>1716</t>
  </si>
  <si>
    <t>C1716</t>
  </si>
  <si>
    <t>Voices College-Bound Language Academy at Morgan Hill</t>
  </si>
  <si>
    <t>43694270132274</t>
  </si>
  <si>
    <t>0132274</t>
  </si>
  <si>
    <t>1737</t>
  </si>
  <si>
    <t>C1737</t>
  </si>
  <si>
    <t>Alpha Cindy Avitia High</t>
  </si>
  <si>
    <t>43104390132530</t>
  </si>
  <si>
    <t>0132530</t>
  </si>
  <si>
    <t>1743</t>
  </si>
  <si>
    <t>C1743</t>
  </si>
  <si>
    <t>Voices College-Bound Language Academy at Mt. Pleasant</t>
  </si>
  <si>
    <t>43104390133496</t>
  </si>
  <si>
    <t>0133496</t>
  </si>
  <si>
    <t>1778</t>
  </si>
  <si>
    <t>C1778</t>
  </si>
  <si>
    <t>Rocketship Rising Stars</t>
  </si>
  <si>
    <t>43104390136655</t>
  </si>
  <si>
    <t>0136655</t>
  </si>
  <si>
    <t>1867</t>
  </si>
  <si>
    <t>C1867</t>
  </si>
  <si>
    <t>Legacy Academy</t>
  </si>
  <si>
    <t>43771490137315</t>
  </si>
  <si>
    <t>77149</t>
  </si>
  <si>
    <t>0137315</t>
  </si>
  <si>
    <t>1955</t>
  </si>
  <si>
    <t>C1955</t>
  </si>
  <si>
    <t>KIPP Navigate College Prep</t>
  </si>
  <si>
    <t>Santa Cruz</t>
  </si>
  <si>
    <t>44104470000000</t>
  </si>
  <si>
    <t>44</t>
  </si>
  <si>
    <t>10447</t>
  </si>
  <si>
    <t>Santa Cruz County Office of Education</t>
  </si>
  <si>
    <t>44697320000000</t>
  </si>
  <si>
    <t>69732</t>
  </si>
  <si>
    <t>Bonny Doon Union Elementary</t>
  </si>
  <si>
    <t>44697570000000</t>
  </si>
  <si>
    <t>69757</t>
  </si>
  <si>
    <t>Happy Valley Elementary</t>
  </si>
  <si>
    <t>44697650000000</t>
  </si>
  <si>
    <t>69765</t>
  </si>
  <si>
    <t>Live Oak Elementary</t>
  </si>
  <si>
    <t>44697730000000</t>
  </si>
  <si>
    <t>69773</t>
  </si>
  <si>
    <t>Mountain Elementary</t>
  </si>
  <si>
    <t>44697810000000</t>
  </si>
  <si>
    <t>69781</t>
  </si>
  <si>
    <t>Pacific Elementary</t>
  </si>
  <si>
    <t>44697990000000</t>
  </si>
  <si>
    <t>69799</t>
  </si>
  <si>
    <t>Pajaro Valley Unified</t>
  </si>
  <si>
    <t>44698070000000</t>
  </si>
  <si>
    <t>69807</t>
  </si>
  <si>
    <t>San Lorenzo Valley Unified</t>
  </si>
  <si>
    <t>44698150000000</t>
  </si>
  <si>
    <t>69815</t>
  </si>
  <si>
    <t>Santa Cruz City Elementary</t>
  </si>
  <si>
    <t>44698230000000</t>
  </si>
  <si>
    <t>69823</t>
  </si>
  <si>
    <t>Santa Cruz City High</t>
  </si>
  <si>
    <t>44698490000000</t>
  </si>
  <si>
    <t>69849</t>
  </si>
  <si>
    <t>Soquel Union Elementary</t>
  </si>
  <si>
    <t>44754320000000</t>
  </si>
  <si>
    <t>75432</t>
  </si>
  <si>
    <t>Scotts Valley Unified</t>
  </si>
  <si>
    <t>44698070110007</t>
  </si>
  <si>
    <t>0110007</t>
  </si>
  <si>
    <t>0747</t>
  </si>
  <si>
    <t>C0747</t>
  </si>
  <si>
    <t>Ocean Grove Charter</t>
  </si>
  <si>
    <t>44697990117804</t>
  </si>
  <si>
    <t>0117804</t>
  </si>
  <si>
    <t>1004</t>
  </si>
  <si>
    <t>C1004</t>
  </si>
  <si>
    <t>Ceiba College Preparatory Academy</t>
  </si>
  <si>
    <t>44104470136572</t>
  </si>
  <si>
    <t>0136572</t>
  </si>
  <si>
    <t>1904</t>
  </si>
  <si>
    <t>C1904</t>
  </si>
  <si>
    <t>Santa Cruz County Career Advancement Charter</t>
  </si>
  <si>
    <t>Shasta</t>
  </si>
  <si>
    <t>45104540000000</t>
  </si>
  <si>
    <t>45</t>
  </si>
  <si>
    <t>10454</t>
  </si>
  <si>
    <t>Shasta County Office of Education</t>
  </si>
  <si>
    <t>45698560000000</t>
  </si>
  <si>
    <t>69856</t>
  </si>
  <si>
    <t>Anderson Union High</t>
  </si>
  <si>
    <t>45698720000000</t>
  </si>
  <si>
    <t>69872</t>
  </si>
  <si>
    <t>Bella Vista Elementary</t>
  </si>
  <si>
    <t>45698800000000</t>
  </si>
  <si>
    <t>69880</t>
  </si>
  <si>
    <t>Black Butte Union Elementary</t>
  </si>
  <si>
    <t>45699140000000</t>
  </si>
  <si>
    <t>69914</t>
  </si>
  <si>
    <t>Cascade Union Elementary</t>
  </si>
  <si>
    <t>45699220000000</t>
  </si>
  <si>
    <t>69922</t>
  </si>
  <si>
    <t>Castle Rock Union Elementary</t>
  </si>
  <si>
    <t>45699480000000</t>
  </si>
  <si>
    <t>69948</t>
  </si>
  <si>
    <t>Columbia Elementary</t>
  </si>
  <si>
    <t>45699550000000</t>
  </si>
  <si>
    <t>69955</t>
  </si>
  <si>
    <t>Cottonwood Union Elementary</t>
  </si>
  <si>
    <t>45699710000000</t>
  </si>
  <si>
    <t>69971</t>
  </si>
  <si>
    <t>Enterprise Elementary</t>
  </si>
  <si>
    <t>45699890000000</t>
  </si>
  <si>
    <t>69989</t>
  </si>
  <si>
    <t>Fall River Joint Unified</t>
  </si>
  <si>
    <t>45699970000000</t>
  </si>
  <si>
    <t>69997</t>
  </si>
  <si>
    <t>French Gulch-Whiskeytown Elementary</t>
  </si>
  <si>
    <t>45700030000000</t>
  </si>
  <si>
    <t>70003</t>
  </si>
  <si>
    <t>Grant Elementary</t>
  </si>
  <si>
    <t>45700110000000</t>
  </si>
  <si>
    <t>70011</t>
  </si>
  <si>
    <t>Happy Valley Union Elementary</t>
  </si>
  <si>
    <t>45700290000000</t>
  </si>
  <si>
    <t>70029</t>
  </si>
  <si>
    <t>Igo, Ono, Platina Union Elementary</t>
  </si>
  <si>
    <t>45700370000000</t>
  </si>
  <si>
    <t>70037</t>
  </si>
  <si>
    <t>Indian Springs Elementary</t>
  </si>
  <si>
    <t>45700450000000</t>
  </si>
  <si>
    <t>70045</t>
  </si>
  <si>
    <t>Junction Elementary</t>
  </si>
  <si>
    <t>45700520000000</t>
  </si>
  <si>
    <t>70052</t>
  </si>
  <si>
    <t>Millville Elementary</t>
  </si>
  <si>
    <t>45700780000000</t>
  </si>
  <si>
    <t>70078</t>
  </si>
  <si>
    <t>North Cow Creek Elementary</t>
  </si>
  <si>
    <t>45700860000000</t>
  </si>
  <si>
    <t>70086</t>
  </si>
  <si>
    <t>Oak Run Elementary</t>
  </si>
  <si>
    <t>45700940000000</t>
  </si>
  <si>
    <t>70094</t>
  </si>
  <si>
    <t>Pacheco Union Elementary</t>
  </si>
  <si>
    <t>45701100000000</t>
  </si>
  <si>
    <t>70110</t>
  </si>
  <si>
    <t>Redding Elementary</t>
  </si>
  <si>
    <t>45701280000000</t>
  </si>
  <si>
    <t>70128</t>
  </si>
  <si>
    <t>Shasta Union Elementary</t>
  </si>
  <si>
    <t>45701360000000</t>
  </si>
  <si>
    <t>70136</t>
  </si>
  <si>
    <t>Shasta Union High</t>
  </si>
  <si>
    <t>45701690000000</t>
  </si>
  <si>
    <t>70169</t>
  </si>
  <si>
    <t>Whitmore Union Elementary</t>
  </si>
  <si>
    <t>45737000000000</t>
  </si>
  <si>
    <t>73700</t>
  </si>
  <si>
    <t>Mountain Union Elementary</t>
  </si>
  <si>
    <t>45752670000000</t>
  </si>
  <si>
    <t>75267</t>
  </si>
  <si>
    <t>Gateway Unified</t>
  </si>
  <si>
    <t>45701364530267</t>
  </si>
  <si>
    <t>4530267</t>
  </si>
  <si>
    <t>0256</t>
  </si>
  <si>
    <t>C0256</t>
  </si>
  <si>
    <t>Shasta Charter Academy</t>
  </si>
  <si>
    <t>45701106117931</t>
  </si>
  <si>
    <t>6117931</t>
  </si>
  <si>
    <t>0307</t>
  </si>
  <si>
    <t>C0307</t>
  </si>
  <si>
    <t>Monarch Learning Center</t>
  </si>
  <si>
    <t>45701360106013</t>
  </si>
  <si>
    <t>0106013</t>
  </si>
  <si>
    <t>0612</t>
  </si>
  <si>
    <t>C0612</t>
  </si>
  <si>
    <t>University Preparatory</t>
  </si>
  <si>
    <t>45104540111674</t>
  </si>
  <si>
    <t>0111674</t>
  </si>
  <si>
    <t>0778</t>
  </si>
  <si>
    <t>C0778</t>
  </si>
  <si>
    <t>Chrysalis Charter</t>
  </si>
  <si>
    <t>45752670113407</t>
  </si>
  <si>
    <t>0113407</t>
  </si>
  <si>
    <t>0849</t>
  </si>
  <si>
    <t>C0849</t>
  </si>
  <si>
    <t>Rocky Point Charter</t>
  </si>
  <si>
    <t>45699550121640</t>
  </si>
  <si>
    <t>0121640</t>
  </si>
  <si>
    <t>1183</t>
  </si>
  <si>
    <t>C1183</t>
  </si>
  <si>
    <t>Cottonwood Creek Charter</t>
  </si>
  <si>
    <t>45701690129957</t>
  </si>
  <si>
    <t>0129957</t>
  </si>
  <si>
    <t>1649</t>
  </si>
  <si>
    <t>C1649</t>
  </si>
  <si>
    <t>Northern Summit Academy</t>
  </si>
  <si>
    <t>45104540132944</t>
  </si>
  <si>
    <t>0132944</t>
  </si>
  <si>
    <t>1770</t>
  </si>
  <si>
    <t>C1770</t>
  </si>
  <si>
    <t>Redding STEM Academy</t>
  </si>
  <si>
    <t>45699480134122</t>
  </si>
  <si>
    <t>0134122</t>
  </si>
  <si>
    <t>1793</t>
  </si>
  <si>
    <t>C1793</t>
  </si>
  <si>
    <t>Redding School of the Arts</t>
  </si>
  <si>
    <t>45699140135624</t>
  </si>
  <si>
    <t>0135624</t>
  </si>
  <si>
    <t>1869</t>
  </si>
  <si>
    <t>C1869</t>
  </si>
  <si>
    <t>Tree of Life International Charter</t>
  </si>
  <si>
    <t>45701690136440</t>
  </si>
  <si>
    <t>0136440</t>
  </si>
  <si>
    <t>1900</t>
  </si>
  <si>
    <t>C1900</t>
  </si>
  <si>
    <t>Phoenix Charter Academy</t>
  </si>
  <si>
    <t>45701690137117</t>
  </si>
  <si>
    <t>0137117</t>
  </si>
  <si>
    <t>1920</t>
  </si>
  <si>
    <t>C1920</t>
  </si>
  <si>
    <t>New Day Academy</t>
  </si>
  <si>
    <t>Sierra</t>
  </si>
  <si>
    <t>46104620000000</t>
  </si>
  <si>
    <t>46</t>
  </si>
  <si>
    <t>10462</t>
  </si>
  <si>
    <t>Sierra County Office of Education</t>
  </si>
  <si>
    <t>46701770000000</t>
  </si>
  <si>
    <t>70177</t>
  </si>
  <si>
    <t>Sierra-Plumas Joint Unified</t>
  </si>
  <si>
    <t>Siskiyou</t>
  </si>
  <si>
    <t>47104700000000</t>
  </si>
  <si>
    <t>47</t>
  </si>
  <si>
    <t>10470</t>
  </si>
  <si>
    <t>Siskiyou County Office of Education</t>
  </si>
  <si>
    <t>47701850000000</t>
  </si>
  <si>
    <t>70185</t>
  </si>
  <si>
    <t>Big Springs Union Elementary</t>
  </si>
  <si>
    <t>47701930000000</t>
  </si>
  <si>
    <t>70193</t>
  </si>
  <si>
    <t>Bogus Elementary</t>
  </si>
  <si>
    <t>47702010000000</t>
  </si>
  <si>
    <t>70201</t>
  </si>
  <si>
    <t>Butteville Union Elementary</t>
  </si>
  <si>
    <t>47702270000000</t>
  </si>
  <si>
    <t>70227</t>
  </si>
  <si>
    <t>Delphic Elementary</t>
  </si>
  <si>
    <t>47702430000000</t>
  </si>
  <si>
    <t>70243</t>
  </si>
  <si>
    <t>Dunsmuir Elementary</t>
  </si>
  <si>
    <t>47702500000000</t>
  </si>
  <si>
    <t>70250</t>
  </si>
  <si>
    <t>Dunsmuir Joint Union High</t>
  </si>
  <si>
    <t>47702920000000</t>
  </si>
  <si>
    <t>70292</t>
  </si>
  <si>
    <t>Forks of Salmon Elementary</t>
  </si>
  <si>
    <t>47703180000000</t>
  </si>
  <si>
    <t>70318</t>
  </si>
  <si>
    <t>Gazelle Union Elementary</t>
  </si>
  <si>
    <t>47703260000000</t>
  </si>
  <si>
    <t>70326</t>
  </si>
  <si>
    <t>Grenada Elementary</t>
  </si>
  <si>
    <t>47703340000000</t>
  </si>
  <si>
    <t>70334</t>
  </si>
  <si>
    <t>Happy Camp Union Elementary</t>
  </si>
  <si>
    <t>47703590000000</t>
  </si>
  <si>
    <t>70359</t>
  </si>
  <si>
    <t>Hornbrook Elementary</t>
  </si>
  <si>
    <t>47703670000000</t>
  </si>
  <si>
    <t>70367</t>
  </si>
  <si>
    <t>47703750000000</t>
  </si>
  <si>
    <t>70375</t>
  </si>
  <si>
    <t>Klamath River Union Elementary</t>
  </si>
  <si>
    <t>47703830000000</t>
  </si>
  <si>
    <t>70383</t>
  </si>
  <si>
    <t>Little Shasta Elementary</t>
  </si>
  <si>
    <t>47704090000000</t>
  </si>
  <si>
    <t>70409</t>
  </si>
  <si>
    <t>McCloud Union Elementary</t>
  </si>
  <si>
    <t>47704170000000</t>
  </si>
  <si>
    <t>70417</t>
  </si>
  <si>
    <t>Montague Elementary</t>
  </si>
  <si>
    <t>47704250000000</t>
  </si>
  <si>
    <t>70425</t>
  </si>
  <si>
    <t>Mt. Shasta Union Elementary</t>
  </si>
  <si>
    <t>47704580000000</t>
  </si>
  <si>
    <t>70458</t>
  </si>
  <si>
    <t>Seiad Elementary</t>
  </si>
  <si>
    <t>47704660000000</t>
  </si>
  <si>
    <t>70466</t>
  </si>
  <si>
    <t>Siskiyou Union High</t>
  </si>
  <si>
    <t>47704820000000</t>
  </si>
  <si>
    <t>70482</t>
  </si>
  <si>
    <t>Weed Union Elementary</t>
  </si>
  <si>
    <t>47704900000000</t>
  </si>
  <si>
    <t>70490</t>
  </si>
  <si>
    <t>Willow Creek Elementary</t>
  </si>
  <si>
    <t>47705080000000</t>
  </si>
  <si>
    <t>70508</t>
  </si>
  <si>
    <t>Yreka Union Elementary</t>
  </si>
  <si>
    <t>47705160000000</t>
  </si>
  <si>
    <t>70516</t>
  </si>
  <si>
    <t>Yreka Union High</t>
  </si>
  <si>
    <t>47736840000000</t>
  </si>
  <si>
    <t>73684</t>
  </si>
  <si>
    <t>Butte Valley Unified</t>
  </si>
  <si>
    <t>47764550000000</t>
  </si>
  <si>
    <t>76455</t>
  </si>
  <si>
    <t>Scott Valley Unified</t>
  </si>
  <si>
    <t>47104700117168</t>
  </si>
  <si>
    <t>0117168</t>
  </si>
  <si>
    <t>0983</t>
  </si>
  <si>
    <t>C0983</t>
  </si>
  <si>
    <t>Golden Eagle Charter</t>
  </si>
  <si>
    <t>47104700137372</t>
  </si>
  <si>
    <t>0137372</t>
  </si>
  <si>
    <t>1958</t>
  </si>
  <si>
    <t>C1958</t>
  </si>
  <si>
    <t>Northern United - Siskiyou Charter</t>
  </si>
  <si>
    <t>Solano</t>
  </si>
  <si>
    <t>48104880000000</t>
  </si>
  <si>
    <t>48</t>
  </si>
  <si>
    <t>10488</t>
  </si>
  <si>
    <t>Solano County Office of Education</t>
  </si>
  <si>
    <t>48705240000000</t>
  </si>
  <si>
    <t>70524</t>
  </si>
  <si>
    <t>Benicia Unified</t>
  </si>
  <si>
    <t>48705320000000</t>
  </si>
  <si>
    <t>70532</t>
  </si>
  <si>
    <t>Dixon Unified</t>
  </si>
  <si>
    <t>48705400000000</t>
  </si>
  <si>
    <t>70540</t>
  </si>
  <si>
    <t>Fairfield-Suisun Unified</t>
  </si>
  <si>
    <t>48705650000000</t>
  </si>
  <si>
    <t>70565</t>
  </si>
  <si>
    <t>Travis Unified</t>
  </si>
  <si>
    <t>48705730000000</t>
  </si>
  <si>
    <t>70573</t>
  </si>
  <si>
    <t>Vacaville Unified</t>
  </si>
  <si>
    <t>48705810000000</t>
  </si>
  <si>
    <t>70581</t>
  </si>
  <si>
    <t>Vallejo City Unified</t>
  </si>
  <si>
    <t>48705816116255</t>
  </si>
  <si>
    <t>6116255</t>
  </si>
  <si>
    <t>0181</t>
  </si>
  <si>
    <t>C0181</t>
  </si>
  <si>
    <t>Mare Island Technology Academy</t>
  </si>
  <si>
    <t>48705814830196</t>
  </si>
  <si>
    <t>4830196</t>
  </si>
  <si>
    <t>0372</t>
  </si>
  <si>
    <t>C0372</t>
  </si>
  <si>
    <t>MIT Academy</t>
  </si>
  <si>
    <t>48705320122267</t>
  </si>
  <si>
    <t>0122267</t>
  </si>
  <si>
    <t>1210</t>
  </si>
  <si>
    <t>C1210</t>
  </si>
  <si>
    <t>Dixon Montessori Charter</t>
  </si>
  <si>
    <t>48705730129494</t>
  </si>
  <si>
    <t>0129494</t>
  </si>
  <si>
    <t>1635</t>
  </si>
  <si>
    <t>C1635</t>
  </si>
  <si>
    <t>Kairos Public School Vacaville Academy</t>
  </si>
  <si>
    <t>48705810134262</t>
  </si>
  <si>
    <t>0134262</t>
  </si>
  <si>
    <t>1779</t>
  </si>
  <si>
    <t>C1779</t>
  </si>
  <si>
    <t>Caliber: ChangeMakers Academy</t>
  </si>
  <si>
    <t>48705810137380</t>
  </si>
  <si>
    <t>0137380</t>
  </si>
  <si>
    <t>1912</t>
  </si>
  <si>
    <t>C1912</t>
  </si>
  <si>
    <t>MIT Griffin Academy Middle</t>
  </si>
  <si>
    <t>Sonoma</t>
  </si>
  <si>
    <t>49104960000000</t>
  </si>
  <si>
    <t>49</t>
  </si>
  <si>
    <t>10496</t>
  </si>
  <si>
    <t>Sonoma County Office of Education</t>
  </si>
  <si>
    <t>49705990000000</t>
  </si>
  <si>
    <t>70599</t>
  </si>
  <si>
    <t>Alexander Valley Union Elementary</t>
  </si>
  <si>
    <t>49706070000000</t>
  </si>
  <si>
    <t>70607</t>
  </si>
  <si>
    <t>West Sonoma County Union High</t>
  </si>
  <si>
    <t>49706150000000</t>
  </si>
  <si>
    <t>70615</t>
  </si>
  <si>
    <t>Bellevue Union</t>
  </si>
  <si>
    <t>49706230000000</t>
  </si>
  <si>
    <t>70623</t>
  </si>
  <si>
    <t>Bennett Valley Union Elementary</t>
  </si>
  <si>
    <t>49706490000000</t>
  </si>
  <si>
    <t>70649</t>
  </si>
  <si>
    <t>Cinnabar Elementary</t>
  </si>
  <si>
    <t>49706560000000</t>
  </si>
  <si>
    <t>70656</t>
  </si>
  <si>
    <t>Cloverdale Unified</t>
  </si>
  <si>
    <t>49706720000000</t>
  </si>
  <si>
    <t>70672</t>
  </si>
  <si>
    <t>Dunham Elementary</t>
  </si>
  <si>
    <t>49706800000000</t>
  </si>
  <si>
    <t>70680</t>
  </si>
  <si>
    <t>Forestville Union Elementary</t>
  </si>
  <si>
    <t>49706980000000</t>
  </si>
  <si>
    <t>70698</t>
  </si>
  <si>
    <t>Fort Ross Elementary</t>
  </si>
  <si>
    <t>49707060000000</t>
  </si>
  <si>
    <t>70706</t>
  </si>
  <si>
    <t>Geyserville Unified</t>
  </si>
  <si>
    <t>49707140000000</t>
  </si>
  <si>
    <t>70714</t>
  </si>
  <si>
    <t>Gravenstein Union Elementary</t>
  </si>
  <si>
    <t>49707220000000</t>
  </si>
  <si>
    <t>70722</t>
  </si>
  <si>
    <t>Guerneville Elementary</t>
  </si>
  <si>
    <t>49707300000000</t>
  </si>
  <si>
    <t>70730</t>
  </si>
  <si>
    <t>Harmony Union Elementary</t>
  </si>
  <si>
    <t>49707630000000</t>
  </si>
  <si>
    <t>70763</t>
  </si>
  <si>
    <t>Horicon Elementary</t>
  </si>
  <si>
    <t>49707890000000</t>
  </si>
  <si>
    <t>70789</t>
  </si>
  <si>
    <t>Kenwood</t>
  </si>
  <si>
    <t>49707970000000</t>
  </si>
  <si>
    <t>70797</t>
  </si>
  <si>
    <t>Liberty Elementary</t>
  </si>
  <si>
    <t>49708050000000</t>
  </si>
  <si>
    <t>70805</t>
  </si>
  <si>
    <t>Mark West Union Elementary</t>
  </si>
  <si>
    <t>49708130000000</t>
  </si>
  <si>
    <t>70813</t>
  </si>
  <si>
    <t>Monte Rio Union Elementary</t>
  </si>
  <si>
    <t>49708210000000</t>
  </si>
  <si>
    <t>70821</t>
  </si>
  <si>
    <t>Montgomery Elementary</t>
  </si>
  <si>
    <t>49708390000000</t>
  </si>
  <si>
    <t>70839</t>
  </si>
  <si>
    <t>Oak Grove Union Elementary</t>
  </si>
  <si>
    <t>49708470000000</t>
  </si>
  <si>
    <t>70847</t>
  </si>
  <si>
    <t>Old Adobe Union</t>
  </si>
  <si>
    <t>49708540000000</t>
  </si>
  <si>
    <t>70854</t>
  </si>
  <si>
    <t>Petaluma City Elementary</t>
  </si>
  <si>
    <t>49708620000000</t>
  </si>
  <si>
    <t>70862</t>
  </si>
  <si>
    <t>Petaluma Joint Union High</t>
  </si>
  <si>
    <t>49708700000000</t>
  </si>
  <si>
    <t>70870</t>
  </si>
  <si>
    <t>Piner-Olivet Union Elementary</t>
  </si>
  <si>
    <t>49708880000000</t>
  </si>
  <si>
    <t>70888</t>
  </si>
  <si>
    <t>Kashia Elementary</t>
  </si>
  <si>
    <t>49708960000000</t>
  </si>
  <si>
    <t>70896</t>
  </si>
  <si>
    <t>Rincon Valley Union Elementary</t>
  </si>
  <si>
    <t>49709040000000</t>
  </si>
  <si>
    <t>70904</t>
  </si>
  <si>
    <t>Roseland</t>
  </si>
  <si>
    <t>49709120000000</t>
  </si>
  <si>
    <t>70912</t>
  </si>
  <si>
    <t>Santa Rosa Elementary</t>
  </si>
  <si>
    <t>49709200000000</t>
  </si>
  <si>
    <t>70920</t>
  </si>
  <si>
    <t>Santa Rosa High</t>
  </si>
  <si>
    <t>49709380000000</t>
  </si>
  <si>
    <t>70938</t>
  </si>
  <si>
    <t>Sebastopol Union Elementary</t>
  </si>
  <si>
    <t>49709530000000</t>
  </si>
  <si>
    <t>70953</t>
  </si>
  <si>
    <t>Sonoma Valley Unified</t>
  </si>
  <si>
    <t>49709610000000</t>
  </si>
  <si>
    <t>70961</t>
  </si>
  <si>
    <t>Twin Hills Union Elementary</t>
  </si>
  <si>
    <t>49709790000000</t>
  </si>
  <si>
    <t>70979</t>
  </si>
  <si>
    <t>Two Rock Union</t>
  </si>
  <si>
    <t>49709950000000</t>
  </si>
  <si>
    <t>70995</t>
  </si>
  <si>
    <t>Waugh Elementary</t>
  </si>
  <si>
    <t>49710010000000</t>
  </si>
  <si>
    <t>71001</t>
  </si>
  <si>
    <t>West Side Union Elementary</t>
  </si>
  <si>
    <t>49710190000000</t>
  </si>
  <si>
    <t>71019</t>
  </si>
  <si>
    <t>Wilmar Union Elementary</t>
  </si>
  <si>
    <t>49710350000000</t>
  </si>
  <si>
    <t>71035</t>
  </si>
  <si>
    <t>Wright Elementary</t>
  </si>
  <si>
    <t>49738820000000</t>
  </si>
  <si>
    <t>73882</t>
  </si>
  <si>
    <t>Cotati-Rohnert Park Unified</t>
  </si>
  <si>
    <t>49753580000000</t>
  </si>
  <si>
    <t>75358</t>
  </si>
  <si>
    <t>Windsor Unified</t>
  </si>
  <si>
    <t>49753900000000</t>
  </si>
  <si>
    <t>75390</t>
  </si>
  <si>
    <t>Healdsburg Unified</t>
  </si>
  <si>
    <t>49709536111678</t>
  </si>
  <si>
    <t>6111678</t>
  </si>
  <si>
    <t>0009</t>
  </si>
  <si>
    <t>C0009</t>
  </si>
  <si>
    <t>Sonoma Charter</t>
  </si>
  <si>
    <t>49709386113039</t>
  </si>
  <si>
    <t>6113039</t>
  </si>
  <si>
    <t>0078</t>
  </si>
  <si>
    <t>C0078</t>
  </si>
  <si>
    <t>Sebastopol Independent Charter</t>
  </si>
  <si>
    <t>49708706113492</t>
  </si>
  <si>
    <t>6113492</t>
  </si>
  <si>
    <t>0098</t>
  </si>
  <si>
    <t>C0098</t>
  </si>
  <si>
    <t>Piner-Olivet Charter</t>
  </si>
  <si>
    <t>49709126116958</t>
  </si>
  <si>
    <t>6116958</t>
  </si>
  <si>
    <t>0215</t>
  </si>
  <si>
    <t>C0215</t>
  </si>
  <si>
    <t>Kid Street Learning Center Charter</t>
  </si>
  <si>
    <t>49708546119036</t>
  </si>
  <si>
    <t>6119036</t>
  </si>
  <si>
    <t>0382</t>
  </si>
  <si>
    <t>C0382</t>
  </si>
  <si>
    <t>Live Oak Charter</t>
  </si>
  <si>
    <t>49707306120588</t>
  </si>
  <si>
    <t>6120588</t>
  </si>
  <si>
    <t>0492</t>
  </si>
  <si>
    <t>C0492</t>
  </si>
  <si>
    <t>Pathways Charter</t>
  </si>
  <si>
    <t>49708700106344</t>
  </si>
  <si>
    <t>0106344</t>
  </si>
  <si>
    <t>0526</t>
  </si>
  <si>
    <t>C0526</t>
  </si>
  <si>
    <t>Northwest Prep Charter</t>
  </si>
  <si>
    <t>49709040101923</t>
  </si>
  <si>
    <t>0101923</t>
  </si>
  <si>
    <t>0558</t>
  </si>
  <si>
    <t>C0558</t>
  </si>
  <si>
    <t>Roseland Charter</t>
  </si>
  <si>
    <t>49709530105866</t>
  </si>
  <si>
    <t>0105866</t>
  </si>
  <si>
    <t>0613</t>
  </si>
  <si>
    <t>C0613</t>
  </si>
  <si>
    <t>Woodland Star Charter</t>
  </si>
  <si>
    <t>49707970107284</t>
  </si>
  <si>
    <t>0107284</t>
  </si>
  <si>
    <t>0653</t>
  </si>
  <si>
    <t>C0653</t>
  </si>
  <si>
    <t>California Virtual Academy @ Sonoma</t>
  </si>
  <si>
    <t>49753580114934</t>
  </si>
  <si>
    <t>0114934</t>
  </si>
  <si>
    <t>0912</t>
  </si>
  <si>
    <t>C0912</t>
  </si>
  <si>
    <t>Village Charter</t>
  </si>
  <si>
    <t>49708470119750</t>
  </si>
  <si>
    <t>0119750</t>
  </si>
  <si>
    <t>1086</t>
  </si>
  <si>
    <t>C1086</t>
  </si>
  <si>
    <t>River Montessori Elementary Charter</t>
  </si>
  <si>
    <t>49709380120121</t>
  </si>
  <si>
    <t>0120121</t>
  </si>
  <si>
    <t>1107</t>
  </si>
  <si>
    <t>C1107</t>
  </si>
  <si>
    <t>REACH</t>
  </si>
  <si>
    <t>49708390120584</t>
  </si>
  <si>
    <t>0120584</t>
  </si>
  <si>
    <t>1139</t>
  </si>
  <si>
    <t>C1139</t>
  </si>
  <si>
    <t>Pivot Online Charter - North Bay</t>
  </si>
  <si>
    <t>49738820123786</t>
  </si>
  <si>
    <t>0123786</t>
  </si>
  <si>
    <t>1281</t>
  </si>
  <si>
    <t>C1281</t>
  </si>
  <si>
    <t>Credo High</t>
  </si>
  <si>
    <t>49708706109144</t>
  </si>
  <si>
    <t>6109144</t>
  </si>
  <si>
    <t>1439</t>
  </si>
  <si>
    <t>C1439</t>
  </si>
  <si>
    <t>Morrice Schaefer Charter</t>
  </si>
  <si>
    <t>49708706066344</t>
  </si>
  <si>
    <t>6066344</t>
  </si>
  <si>
    <t>1440</t>
  </si>
  <si>
    <t>C1440</t>
  </si>
  <si>
    <t>Olivet Elementary Charter</t>
  </si>
  <si>
    <t>49707220136465</t>
  </si>
  <si>
    <t>0136465</t>
  </si>
  <si>
    <t>1897</t>
  </si>
  <si>
    <t>C1897</t>
  </si>
  <si>
    <t>California Steam Sonoma II</t>
  </si>
  <si>
    <t>49708390138065</t>
  </si>
  <si>
    <t>0138065</t>
  </si>
  <si>
    <t>1985</t>
  </si>
  <si>
    <t>C1985</t>
  </si>
  <si>
    <t>Pivot Charter School - North Bay</t>
  </si>
  <si>
    <t>Stanislaus</t>
  </si>
  <si>
    <t>50105040000000</t>
  </si>
  <si>
    <t>50</t>
  </si>
  <si>
    <t>10504</t>
  </si>
  <si>
    <t>Stanislaus County Office of Education</t>
  </si>
  <si>
    <t>50710430000000</t>
  </si>
  <si>
    <t>71043</t>
  </si>
  <si>
    <t>Ceres Unified</t>
  </si>
  <si>
    <t>50710500000000</t>
  </si>
  <si>
    <t>71050</t>
  </si>
  <si>
    <t>Chatom Union</t>
  </si>
  <si>
    <t>50710680000000</t>
  </si>
  <si>
    <t>71068</t>
  </si>
  <si>
    <t>Denair Unified</t>
  </si>
  <si>
    <t>50710760000000</t>
  </si>
  <si>
    <t>71076</t>
  </si>
  <si>
    <t>Empire Union Elementary</t>
  </si>
  <si>
    <t>50710840000000</t>
  </si>
  <si>
    <t>71084</t>
  </si>
  <si>
    <t>Gratton Elementary</t>
  </si>
  <si>
    <t>50710920000000</t>
  </si>
  <si>
    <t>71092</t>
  </si>
  <si>
    <t>Hart-Ransom Union Elementary</t>
  </si>
  <si>
    <t>50711000000000</t>
  </si>
  <si>
    <t>71100</t>
  </si>
  <si>
    <t>Hickman Community Charter</t>
  </si>
  <si>
    <t>50711340000000</t>
  </si>
  <si>
    <t>71134</t>
  </si>
  <si>
    <t>Keyes Union</t>
  </si>
  <si>
    <t>50711420000000</t>
  </si>
  <si>
    <t>71142</t>
  </si>
  <si>
    <t>Knights Ferry Elementary</t>
  </si>
  <si>
    <t>50711670000000</t>
  </si>
  <si>
    <t>71167</t>
  </si>
  <si>
    <t>Modesto City Elementary</t>
  </si>
  <si>
    <t>50711750000000</t>
  </si>
  <si>
    <t>71175</t>
  </si>
  <si>
    <t>Modesto City High</t>
  </si>
  <si>
    <t>50712090000000</t>
  </si>
  <si>
    <t>71209</t>
  </si>
  <si>
    <t>Paradise Elementary</t>
  </si>
  <si>
    <t>50712170000000</t>
  </si>
  <si>
    <t>71217</t>
  </si>
  <si>
    <t>Patterson Joint Unified</t>
  </si>
  <si>
    <t>50712330000000</t>
  </si>
  <si>
    <t>71233</t>
  </si>
  <si>
    <t>Roberts Ferry Union Elementary</t>
  </si>
  <si>
    <t>50712660000000</t>
  </si>
  <si>
    <t>71266</t>
  </si>
  <si>
    <t>Salida Union Elementary</t>
  </si>
  <si>
    <t>50712740000000</t>
  </si>
  <si>
    <t>71274</t>
  </si>
  <si>
    <t>Shiloh Elementary</t>
  </si>
  <si>
    <t>50712820000000</t>
  </si>
  <si>
    <t>71282</t>
  </si>
  <si>
    <t>Stanislaus Union Elementary</t>
  </si>
  <si>
    <t>50712900000000</t>
  </si>
  <si>
    <t>71290</t>
  </si>
  <si>
    <t>Sylvan Union Elementary</t>
  </si>
  <si>
    <t>50713240000000</t>
  </si>
  <si>
    <t>71324</t>
  </si>
  <si>
    <t>Valley Home Joint Elementary</t>
  </si>
  <si>
    <t>50736010000000</t>
  </si>
  <si>
    <t>73601</t>
  </si>
  <si>
    <t>Newman-Crows Landing Unified</t>
  </si>
  <si>
    <t>50755490000000</t>
  </si>
  <si>
    <t>75549</t>
  </si>
  <si>
    <t>Hughson Unified</t>
  </si>
  <si>
    <t>50755560000000</t>
  </si>
  <si>
    <t>75556</t>
  </si>
  <si>
    <t>Riverbank Unified</t>
  </si>
  <si>
    <t>50755640000000</t>
  </si>
  <si>
    <t>75564</t>
  </si>
  <si>
    <t>Oakdale Joint Unified</t>
  </si>
  <si>
    <t>50755720000000</t>
  </si>
  <si>
    <t>75572</t>
  </si>
  <si>
    <t>Waterford Unified</t>
  </si>
  <si>
    <t>50757390000000</t>
  </si>
  <si>
    <t>75739</t>
  </si>
  <si>
    <t>Turlock Unified</t>
  </si>
  <si>
    <t>50105045030234</t>
  </si>
  <si>
    <t>5030234</t>
  </si>
  <si>
    <t>0172</t>
  </si>
  <si>
    <t>C0172</t>
  </si>
  <si>
    <t>Valley Charter High</t>
  </si>
  <si>
    <t>50755725030317</t>
  </si>
  <si>
    <t>5030317</t>
  </si>
  <si>
    <t>0477</t>
  </si>
  <si>
    <t>C0477</t>
  </si>
  <si>
    <t>Connecting Waters Charter</t>
  </si>
  <si>
    <t>50710430112292</t>
  </si>
  <si>
    <t>0112292</t>
  </si>
  <si>
    <t>0812</t>
  </si>
  <si>
    <t>C0812</t>
  </si>
  <si>
    <t>Aspire Summit Charter Academy</t>
  </si>
  <si>
    <t>50105040117457</t>
  </si>
  <si>
    <t>0117457</t>
  </si>
  <si>
    <t>0985</t>
  </si>
  <si>
    <t>C0985</t>
  </si>
  <si>
    <t>Great Valley Academy</t>
  </si>
  <si>
    <t>50711750120212</t>
  </si>
  <si>
    <t>0120212</t>
  </si>
  <si>
    <t>1125</t>
  </si>
  <si>
    <t>C1125</t>
  </si>
  <si>
    <t>Aspire Vanguard College Preparatory Academy</t>
  </si>
  <si>
    <t>50757390124669</t>
  </si>
  <si>
    <t>0124669</t>
  </si>
  <si>
    <t>1309</t>
  </si>
  <si>
    <t>C1309</t>
  </si>
  <si>
    <t>eCademy Charter at Crane</t>
  </si>
  <si>
    <t>50105040129023</t>
  </si>
  <si>
    <t>0129023</t>
  </si>
  <si>
    <t>1607</t>
  </si>
  <si>
    <t>C1607</t>
  </si>
  <si>
    <t>Stanislaus Alternative Charter</t>
  </si>
  <si>
    <t>50757390131185</t>
  </si>
  <si>
    <t>0131185</t>
  </si>
  <si>
    <t>1695</t>
  </si>
  <si>
    <t>C1695</t>
  </si>
  <si>
    <t>Fusion Charter</t>
  </si>
  <si>
    <t>50712660124768</t>
  </si>
  <si>
    <t>0124768</t>
  </si>
  <si>
    <t>1819</t>
  </si>
  <si>
    <t>C1819</t>
  </si>
  <si>
    <t>Great Valley Academy - Salida</t>
  </si>
  <si>
    <t>50711670137265</t>
  </si>
  <si>
    <t>0137265</t>
  </si>
  <si>
    <t>1963</t>
  </si>
  <si>
    <t>C1963</t>
  </si>
  <si>
    <t>Aspire University Charter</t>
  </si>
  <si>
    <t>50711670138057</t>
  </si>
  <si>
    <t>0138057</t>
  </si>
  <si>
    <t>1973</t>
  </si>
  <si>
    <t>C1973</t>
  </si>
  <si>
    <t>Connecting Waters Charter School - Central Valley</t>
  </si>
  <si>
    <t>Sutter</t>
  </si>
  <si>
    <t>51105120000000</t>
  </si>
  <si>
    <t>51</t>
  </si>
  <si>
    <t>10512</t>
  </si>
  <si>
    <t>Sutter County Office of Education</t>
  </si>
  <si>
    <t>51713570000000</t>
  </si>
  <si>
    <t>71357</t>
  </si>
  <si>
    <t>Brittan Elementary</t>
  </si>
  <si>
    <t>51713650000000</t>
  </si>
  <si>
    <t>71365</t>
  </si>
  <si>
    <t>Browns Elementary</t>
  </si>
  <si>
    <t>51713730000000</t>
  </si>
  <si>
    <t>71373</t>
  </si>
  <si>
    <t>East Nicolaus Joint Union High</t>
  </si>
  <si>
    <t>51713810000000</t>
  </si>
  <si>
    <t>71381</t>
  </si>
  <si>
    <t>Franklin Elementary</t>
  </si>
  <si>
    <t>51713990000000</t>
  </si>
  <si>
    <t>71399</t>
  </si>
  <si>
    <t>Live Oak Unified</t>
  </si>
  <si>
    <t>51714070000000</t>
  </si>
  <si>
    <t>71407</t>
  </si>
  <si>
    <t>Marcum-Illinois Union Elementary</t>
  </si>
  <si>
    <t>51714150000000</t>
  </si>
  <si>
    <t>71415</t>
  </si>
  <si>
    <t>Meridian Elementary</t>
  </si>
  <si>
    <t>51714230000000</t>
  </si>
  <si>
    <t>71423</t>
  </si>
  <si>
    <t>Nuestro Elementary</t>
  </si>
  <si>
    <t>51714310000000</t>
  </si>
  <si>
    <t>71431</t>
  </si>
  <si>
    <t>Pleasant Grove Joint Union</t>
  </si>
  <si>
    <t>51714490000000</t>
  </si>
  <si>
    <t>71449</t>
  </si>
  <si>
    <t>Sutter Union High</t>
  </si>
  <si>
    <t>51714560000000</t>
  </si>
  <si>
    <t>71456</t>
  </si>
  <si>
    <t>Winship-Robbins</t>
  </si>
  <si>
    <t>51714640000000</t>
  </si>
  <si>
    <t>71464</t>
  </si>
  <si>
    <t>Yuba City Unified</t>
  </si>
  <si>
    <t>51714645130125</t>
  </si>
  <si>
    <t>5130125</t>
  </si>
  <si>
    <t>0289</t>
  </si>
  <si>
    <t>C0289</t>
  </si>
  <si>
    <t>Yuba City Charter</t>
  </si>
  <si>
    <t>51714640107318</t>
  </si>
  <si>
    <t>0107318</t>
  </si>
  <si>
    <t>0639</t>
  </si>
  <si>
    <t>C0639</t>
  </si>
  <si>
    <t>Twin Rivers Charter</t>
  </si>
  <si>
    <t>51714070109793</t>
  </si>
  <si>
    <t>0109793</t>
  </si>
  <si>
    <t>0724</t>
  </si>
  <si>
    <t>C0724</t>
  </si>
  <si>
    <t>South Sutter Charter</t>
  </si>
  <si>
    <t>51714150129007</t>
  </si>
  <si>
    <t>0129007</t>
  </si>
  <si>
    <t>1606</t>
  </si>
  <si>
    <t>C1606</t>
  </si>
  <si>
    <t>California Virtual Academy at Sutter</t>
  </si>
  <si>
    <t>51714150132753</t>
  </si>
  <si>
    <t>0132753</t>
  </si>
  <si>
    <t>1755</t>
  </si>
  <si>
    <t>C1755</t>
  </si>
  <si>
    <t>California Prep Sutter K-7</t>
  </si>
  <si>
    <t>51714150132761</t>
  </si>
  <si>
    <t>0132761</t>
  </si>
  <si>
    <t>1756</t>
  </si>
  <si>
    <t>C1756</t>
  </si>
  <si>
    <t>California Prep Sutter 8-12</t>
  </si>
  <si>
    <t>51714230132977</t>
  </si>
  <si>
    <t>0132977</t>
  </si>
  <si>
    <t>1764</t>
  </si>
  <si>
    <t>C1764</t>
  </si>
  <si>
    <t>Sutter Peak Charter Academy</t>
  </si>
  <si>
    <t>51714560133934</t>
  </si>
  <si>
    <t>0133934</t>
  </si>
  <si>
    <t>1801</t>
  </si>
  <si>
    <t>C1801</t>
  </si>
  <si>
    <t>Inspire Charter School - North</t>
  </si>
  <si>
    <t>51714566053334</t>
  </si>
  <si>
    <t>6053334</t>
  </si>
  <si>
    <t>1826</t>
  </si>
  <si>
    <t>C1826</t>
  </si>
  <si>
    <t>Winship Community</t>
  </si>
  <si>
    <t>51105120138040</t>
  </si>
  <si>
    <t>0138040</t>
  </si>
  <si>
    <t>2000</t>
  </si>
  <si>
    <t>C2000</t>
  </si>
  <si>
    <t>AeroSTEM Academy</t>
  </si>
  <si>
    <t>Tehama</t>
  </si>
  <si>
    <t>52105200000000</t>
  </si>
  <si>
    <t>52</t>
  </si>
  <si>
    <t>10520</t>
  </si>
  <si>
    <t>Tehama County Department of Education</t>
  </si>
  <si>
    <t>52714720000000</t>
  </si>
  <si>
    <t>71472</t>
  </si>
  <si>
    <t>Antelope Elementary</t>
  </si>
  <si>
    <t>52714980000000</t>
  </si>
  <si>
    <t>71498</t>
  </si>
  <si>
    <t>Corning Union Elementary</t>
  </si>
  <si>
    <t>52715060000000</t>
  </si>
  <si>
    <t>71506</t>
  </si>
  <si>
    <t>Corning Union High</t>
  </si>
  <si>
    <t>52715140000000</t>
  </si>
  <si>
    <t>71514</t>
  </si>
  <si>
    <t>Elkins Elementary</t>
  </si>
  <si>
    <t>52715220000000</t>
  </si>
  <si>
    <t>71522</t>
  </si>
  <si>
    <t>Evergreen Union</t>
  </si>
  <si>
    <t>52715300000000</t>
  </si>
  <si>
    <t>71530</t>
  </si>
  <si>
    <t>Flournoy Union Elementary</t>
  </si>
  <si>
    <t>52715480000000</t>
  </si>
  <si>
    <t>71548</t>
  </si>
  <si>
    <t>Gerber Union Elementary</t>
  </si>
  <si>
    <t>52715550000000</t>
  </si>
  <si>
    <t>71555</t>
  </si>
  <si>
    <t>Kirkwood Elementary</t>
  </si>
  <si>
    <t>52715630000000</t>
  </si>
  <si>
    <t>71563</t>
  </si>
  <si>
    <t>Lassen View Union Elementary</t>
  </si>
  <si>
    <t>52715710000000</t>
  </si>
  <si>
    <t>71571</t>
  </si>
  <si>
    <t>Los Molinos Unified</t>
  </si>
  <si>
    <t>52716210000000</t>
  </si>
  <si>
    <t>71621</t>
  </si>
  <si>
    <t>Red Bluff Union Elementary</t>
  </si>
  <si>
    <t>52716390000000</t>
  </si>
  <si>
    <t>71639</t>
  </si>
  <si>
    <t>Red Bluff Joint Union High</t>
  </si>
  <si>
    <t>52716470000000</t>
  </si>
  <si>
    <t>71647</t>
  </si>
  <si>
    <t>Reeds Creek Elementary</t>
  </si>
  <si>
    <t>52716540000000</t>
  </si>
  <si>
    <t>71654</t>
  </si>
  <si>
    <t>Richfield Elementary</t>
  </si>
  <si>
    <t>Trinity</t>
  </si>
  <si>
    <t>53105380000000</t>
  </si>
  <si>
    <t>53</t>
  </si>
  <si>
    <t>10538</t>
  </si>
  <si>
    <t>Trinity County Office of Education</t>
  </si>
  <si>
    <t>53716620000000</t>
  </si>
  <si>
    <t>71662</t>
  </si>
  <si>
    <t>Burnt Ranch Elementary</t>
  </si>
  <si>
    <t>53716700000000</t>
  </si>
  <si>
    <t>71670</t>
  </si>
  <si>
    <t>Coffee Creek Elementary</t>
  </si>
  <si>
    <t>53716960000000</t>
  </si>
  <si>
    <t>71696</t>
  </si>
  <si>
    <t>Douglas City Elementary</t>
  </si>
  <si>
    <t>53717380000000</t>
  </si>
  <si>
    <t>71738</t>
  </si>
  <si>
    <t>Junction City Elementary</t>
  </si>
  <si>
    <t>53717460000000</t>
  </si>
  <si>
    <t>71746</t>
  </si>
  <si>
    <t>Lewiston Elementary</t>
  </si>
  <si>
    <t>53717610000000</t>
  </si>
  <si>
    <t>71761</t>
  </si>
  <si>
    <t>Trinity Center Elementary</t>
  </si>
  <si>
    <t>53738330000000</t>
  </si>
  <si>
    <t>73833</t>
  </si>
  <si>
    <t>Southern Trinity Joint Unified</t>
  </si>
  <si>
    <t>53750280000000</t>
  </si>
  <si>
    <t>75028</t>
  </si>
  <si>
    <t>Mountain Valley Unified</t>
  </si>
  <si>
    <t>53765130000000</t>
  </si>
  <si>
    <t>76513</t>
  </si>
  <si>
    <t>Trinity Alps Unified</t>
  </si>
  <si>
    <t>53105380125633</t>
  </si>
  <si>
    <t>0125633</t>
  </si>
  <si>
    <t>1809</t>
  </si>
  <si>
    <t>C1809</t>
  </si>
  <si>
    <t>California Heritage Youthbuild Academy II</t>
  </si>
  <si>
    <t>Tulare</t>
  </si>
  <si>
    <t>54105460000000</t>
  </si>
  <si>
    <t>54</t>
  </si>
  <si>
    <t>10546</t>
  </si>
  <si>
    <t>Tulare County Office of Education</t>
  </si>
  <si>
    <t>54717950000000</t>
  </si>
  <si>
    <t>71795</t>
  </si>
  <si>
    <t>Allensworth Elementary</t>
  </si>
  <si>
    <t>54718030000000</t>
  </si>
  <si>
    <t>71803</t>
  </si>
  <si>
    <t>Alpaugh Unified</t>
  </si>
  <si>
    <t>54718110000000</t>
  </si>
  <si>
    <t>71811</t>
  </si>
  <si>
    <t>Alta Vista Elementary</t>
  </si>
  <si>
    <t>54718290000000</t>
  </si>
  <si>
    <t>71829</t>
  </si>
  <si>
    <t>Buena Vista Elementary</t>
  </si>
  <si>
    <t>54718370000000</t>
  </si>
  <si>
    <t>71837</t>
  </si>
  <si>
    <t>Burton Elementary</t>
  </si>
  <si>
    <t>54718520000000</t>
  </si>
  <si>
    <t>71852</t>
  </si>
  <si>
    <t>Columbine Elementary</t>
  </si>
  <si>
    <t>54718600000000</t>
  </si>
  <si>
    <t>71860</t>
  </si>
  <si>
    <t>Cutler-Orosi Joint Unified</t>
  </si>
  <si>
    <t>54718940000000</t>
  </si>
  <si>
    <t>71894</t>
  </si>
  <si>
    <t>Ducor Union Elementary</t>
  </si>
  <si>
    <t>54719020000000</t>
  </si>
  <si>
    <t>71902</t>
  </si>
  <si>
    <t>Earlimart Elementary</t>
  </si>
  <si>
    <t>54719440000000</t>
  </si>
  <si>
    <t>71944</t>
  </si>
  <si>
    <t>54719510000000</t>
  </si>
  <si>
    <t>71951</t>
  </si>
  <si>
    <t>Hot Springs Elementary</t>
  </si>
  <si>
    <t>54719690000000</t>
  </si>
  <si>
    <t>71969</t>
  </si>
  <si>
    <t>Kings River Union Elementary</t>
  </si>
  <si>
    <t>54719850000000</t>
  </si>
  <si>
    <t>71985</t>
  </si>
  <si>
    <t>54719930000000</t>
  </si>
  <si>
    <t>71993</t>
  </si>
  <si>
    <t>Lindsay Unified</t>
  </si>
  <si>
    <t>54720090000000</t>
  </si>
  <si>
    <t>72009</t>
  </si>
  <si>
    <t>Monson-Sultana Joint Union Elementary</t>
  </si>
  <si>
    <t>54720170000000</t>
  </si>
  <si>
    <t>72017</t>
  </si>
  <si>
    <t>Oak Valley Union Elementary</t>
  </si>
  <si>
    <t>54720250000000</t>
  </si>
  <si>
    <t>72025</t>
  </si>
  <si>
    <t>Outside Creek Elementary</t>
  </si>
  <si>
    <t>54720330000000</t>
  </si>
  <si>
    <t>72033</t>
  </si>
  <si>
    <t>Palo Verde Union Elementary</t>
  </si>
  <si>
    <t>54720410000000</t>
  </si>
  <si>
    <t>72041</t>
  </si>
  <si>
    <t>Pixley Union Elementary</t>
  </si>
  <si>
    <t>54720580000000</t>
  </si>
  <si>
    <t>72058</t>
  </si>
  <si>
    <t>Pleasant View Elementary</t>
  </si>
  <si>
    <t>54720820000000</t>
  </si>
  <si>
    <t>72082</t>
  </si>
  <si>
    <t>Richgrove Elementary</t>
  </si>
  <si>
    <t>54720900000000</t>
  </si>
  <si>
    <t>72090</t>
  </si>
  <si>
    <t>Rockford Elementary</t>
  </si>
  <si>
    <t>54721080000000</t>
  </si>
  <si>
    <t>72108</t>
  </si>
  <si>
    <t>Saucelito Elementary</t>
  </si>
  <si>
    <t>54721160000000</t>
  </si>
  <si>
    <t>72116</t>
  </si>
  <si>
    <t>Sequoia Union Elementary</t>
  </si>
  <si>
    <t>54721320000000</t>
  </si>
  <si>
    <t>72132</t>
  </si>
  <si>
    <t>Springville Union Elementary</t>
  </si>
  <si>
    <t>54721400000000</t>
  </si>
  <si>
    <t>72140</t>
  </si>
  <si>
    <t>Stone Corral Elementary</t>
  </si>
  <si>
    <t>54721570000000</t>
  </si>
  <si>
    <t>72157</t>
  </si>
  <si>
    <t>Strathmore Union Elementary</t>
  </si>
  <si>
    <t>54721730000000</t>
  </si>
  <si>
    <t>72173</t>
  </si>
  <si>
    <t>Sundale Union Elementary</t>
  </si>
  <si>
    <t>54721810000000</t>
  </si>
  <si>
    <t>72181</t>
  </si>
  <si>
    <t>Sunnyside Union Elementary</t>
  </si>
  <si>
    <t>54721990000000</t>
  </si>
  <si>
    <t>72199</t>
  </si>
  <si>
    <t>Terra Bella Union Elementary</t>
  </si>
  <si>
    <t>54722070000000</t>
  </si>
  <si>
    <t>72207</t>
  </si>
  <si>
    <t>Three Rivers Union Elementary</t>
  </si>
  <si>
    <t>54722150000000</t>
  </si>
  <si>
    <t>72215</t>
  </si>
  <si>
    <t>Tipton Elementary</t>
  </si>
  <si>
    <t>54722230000000</t>
  </si>
  <si>
    <t>72223</t>
  </si>
  <si>
    <t>Traver Joint Elementary</t>
  </si>
  <si>
    <t>54722310000000</t>
  </si>
  <si>
    <t>72231</t>
  </si>
  <si>
    <t>Tulare City</t>
  </si>
  <si>
    <t>54722490000000</t>
  </si>
  <si>
    <t>72249</t>
  </si>
  <si>
    <t>Tulare Joint Union High</t>
  </si>
  <si>
    <t>54722560000000</t>
  </si>
  <si>
    <t>72256</t>
  </si>
  <si>
    <t>Visalia Unified</t>
  </si>
  <si>
    <t>54722640000000</t>
  </si>
  <si>
    <t>72264</t>
  </si>
  <si>
    <t>Waukena Joint Union Elementary</t>
  </si>
  <si>
    <t>54722980000000</t>
  </si>
  <si>
    <t>72298</t>
  </si>
  <si>
    <t>Woodville Union Elementary</t>
  </si>
  <si>
    <t>54753250000000</t>
  </si>
  <si>
    <t>75325</t>
  </si>
  <si>
    <t>Farmersville Unified</t>
  </si>
  <si>
    <t>54755230000000</t>
  </si>
  <si>
    <t>75523</t>
  </si>
  <si>
    <t>Porterville Unified</t>
  </si>
  <si>
    <t>54755310000000</t>
  </si>
  <si>
    <t>75531</t>
  </si>
  <si>
    <t>Dinuba Unified</t>
  </si>
  <si>
    <t>54767940000000</t>
  </si>
  <si>
    <t>76794</t>
  </si>
  <si>
    <t>Woodlake Unified</t>
  </si>
  <si>
    <t>54768360000000</t>
  </si>
  <si>
    <t>76836</t>
  </si>
  <si>
    <t>Exeter Unified</t>
  </si>
  <si>
    <t>54105466119291</t>
  </si>
  <si>
    <t>6119291</t>
  </si>
  <si>
    <t>0395</t>
  </si>
  <si>
    <t>C0395</t>
  </si>
  <si>
    <t>Eleanor Roosevelt Community Learning Center</t>
  </si>
  <si>
    <t>54718030112458</t>
  </si>
  <si>
    <t>0112458</t>
  </si>
  <si>
    <t>0804</t>
  </si>
  <si>
    <t>C0804</t>
  </si>
  <si>
    <t>California Connections Academy@Central</t>
  </si>
  <si>
    <t>54105460124057</t>
  </si>
  <si>
    <t>0124057</t>
  </si>
  <si>
    <t>1293</t>
  </si>
  <si>
    <t>C1293</t>
  </si>
  <si>
    <t>Valley Life Charter</t>
  </si>
  <si>
    <t>54105460125542</t>
  </si>
  <si>
    <t>0125542</t>
  </si>
  <si>
    <t>1382</t>
  </si>
  <si>
    <t>C1382</t>
  </si>
  <si>
    <t>Sycamore Valley Academy</t>
  </si>
  <si>
    <t>54105460135459</t>
  </si>
  <si>
    <t>0135459</t>
  </si>
  <si>
    <t>1860</t>
  </si>
  <si>
    <t>C1860</t>
  </si>
  <si>
    <t>Blue Oak Academy</t>
  </si>
  <si>
    <t>54721400136507</t>
  </si>
  <si>
    <t>0136507</t>
  </si>
  <si>
    <t>1894</t>
  </si>
  <si>
    <t>C1894</t>
  </si>
  <si>
    <t>Crescent Valley Public Charter II</t>
  </si>
  <si>
    <t>Tuolumne</t>
  </si>
  <si>
    <t>55105530000000</t>
  </si>
  <si>
    <t>55</t>
  </si>
  <si>
    <t>10553</t>
  </si>
  <si>
    <t>Tuolumne County Superintendent of Schools</t>
  </si>
  <si>
    <t>55723060000000</t>
  </si>
  <si>
    <t>72306</t>
  </si>
  <si>
    <t>Belleview Elementary</t>
  </si>
  <si>
    <t>55723480000000</t>
  </si>
  <si>
    <t>72348</t>
  </si>
  <si>
    <t>Columbia Union</t>
  </si>
  <si>
    <t>55723550000000</t>
  </si>
  <si>
    <t>72355</t>
  </si>
  <si>
    <t>Curtis Creek Elementary</t>
  </si>
  <si>
    <t>55723630000000</t>
  </si>
  <si>
    <t>72363</t>
  </si>
  <si>
    <t>Jamestown Elementary</t>
  </si>
  <si>
    <t>55723710000000</t>
  </si>
  <si>
    <t>72371</t>
  </si>
  <si>
    <t>Sonora Elementary</t>
  </si>
  <si>
    <t>55723890000000</t>
  </si>
  <si>
    <t>72389</t>
  </si>
  <si>
    <t>Sonora Union High</t>
  </si>
  <si>
    <t>55723970000000</t>
  </si>
  <si>
    <t>72397</t>
  </si>
  <si>
    <t>Soulsbyville Elementary</t>
  </si>
  <si>
    <t>55724050000000</t>
  </si>
  <si>
    <t>72405</t>
  </si>
  <si>
    <t>Summerville Elementary</t>
  </si>
  <si>
    <t>55724130000000</t>
  </si>
  <si>
    <t>72413</t>
  </si>
  <si>
    <t>Summerville Union High</t>
  </si>
  <si>
    <t>55724210000000</t>
  </si>
  <si>
    <t>72421</t>
  </si>
  <si>
    <t>Twain Harte</t>
  </si>
  <si>
    <t>55751840000000</t>
  </si>
  <si>
    <t>75184</t>
  </si>
  <si>
    <t>Big Oak Flat-Groveland Unified</t>
  </si>
  <si>
    <t>55724130112276</t>
  </si>
  <si>
    <t>0112276</t>
  </si>
  <si>
    <t>0807</t>
  </si>
  <si>
    <t>C0807</t>
  </si>
  <si>
    <t>Gold Rush Charter</t>
  </si>
  <si>
    <t>55105530129346</t>
  </si>
  <si>
    <t>0129346</t>
  </si>
  <si>
    <t>1619</t>
  </si>
  <si>
    <t>C1619</t>
  </si>
  <si>
    <t>Foothill Leadership Academy</t>
  </si>
  <si>
    <t>Ventura</t>
  </si>
  <si>
    <t>56105610000000</t>
  </si>
  <si>
    <t>56</t>
  </si>
  <si>
    <t>10561</t>
  </si>
  <si>
    <t>Ventura County Office of Education</t>
  </si>
  <si>
    <t>56724470000000</t>
  </si>
  <si>
    <t>72447</t>
  </si>
  <si>
    <t>Briggs Elementary</t>
  </si>
  <si>
    <t>56724540000000</t>
  </si>
  <si>
    <t>72454</t>
  </si>
  <si>
    <t>Fillmore Unified</t>
  </si>
  <si>
    <t>56724620000000</t>
  </si>
  <si>
    <t>72462</t>
  </si>
  <si>
    <t>Hueneme Elementary</t>
  </si>
  <si>
    <t>56724700000000</t>
  </si>
  <si>
    <t>72470</t>
  </si>
  <si>
    <t>Mesa Union Elementary</t>
  </si>
  <si>
    <t>56725040000000</t>
  </si>
  <si>
    <t>72504</t>
  </si>
  <si>
    <t>Mupu Elementary</t>
  </si>
  <si>
    <t>56725120000000</t>
  </si>
  <si>
    <t>72512</t>
  </si>
  <si>
    <t>56725200000000</t>
  </si>
  <si>
    <t>72520</t>
  </si>
  <si>
    <t>Ojai Unified</t>
  </si>
  <si>
    <t>56725380000000</t>
  </si>
  <si>
    <t>72538</t>
  </si>
  <si>
    <t>Oxnard</t>
  </si>
  <si>
    <t>56725460000000</t>
  </si>
  <si>
    <t>72546</t>
  </si>
  <si>
    <t>Oxnard Union High</t>
  </si>
  <si>
    <t>56725530000000</t>
  </si>
  <si>
    <t>72553</t>
  </si>
  <si>
    <t>Pleasant Valley</t>
  </si>
  <si>
    <t>56725610000000</t>
  </si>
  <si>
    <t>72561</t>
  </si>
  <si>
    <t>Rio Elementary</t>
  </si>
  <si>
    <t>56725790000000</t>
  </si>
  <si>
    <t>72579</t>
  </si>
  <si>
    <t>Santa Clara Elementary</t>
  </si>
  <si>
    <t>56726030000000</t>
  </si>
  <si>
    <t>72603</t>
  </si>
  <si>
    <t>Simi Valley Unified</t>
  </si>
  <si>
    <t>56726110000000</t>
  </si>
  <si>
    <t>72611</t>
  </si>
  <si>
    <t>Somis Union</t>
  </si>
  <si>
    <t>56726520000000</t>
  </si>
  <si>
    <t>72652</t>
  </si>
  <si>
    <t>Ventura Unified</t>
  </si>
  <si>
    <t>56737590000000</t>
  </si>
  <si>
    <t>73759</t>
  </si>
  <si>
    <t>Conejo Valley Unified</t>
  </si>
  <si>
    <t>56738740000000</t>
  </si>
  <si>
    <t>73874</t>
  </si>
  <si>
    <t>Oak Park Unified</t>
  </si>
  <si>
    <t>56739400000000</t>
  </si>
  <si>
    <t>73940</t>
  </si>
  <si>
    <t>Moorpark Unified</t>
  </si>
  <si>
    <t>56768280000000</t>
  </si>
  <si>
    <t>76828</t>
  </si>
  <si>
    <t>Santa Paula Unified</t>
  </si>
  <si>
    <t>56724705630363</t>
  </si>
  <si>
    <t>5630363</t>
  </si>
  <si>
    <t>0356</t>
  </si>
  <si>
    <t>C0356</t>
  </si>
  <si>
    <t>Golden Valley Charter</t>
  </si>
  <si>
    <t>56725536120620</t>
  </si>
  <si>
    <t>6120620</t>
  </si>
  <si>
    <t>0464</t>
  </si>
  <si>
    <t>C0464</t>
  </si>
  <si>
    <t>University Preparation Charter School at CSU Channel Islands</t>
  </si>
  <si>
    <t>56725205630405</t>
  </si>
  <si>
    <t>5630405</t>
  </si>
  <si>
    <t>0501</t>
  </si>
  <si>
    <t>C0501</t>
  </si>
  <si>
    <t>Valley Oak Charter</t>
  </si>
  <si>
    <t>56105610109900</t>
  </si>
  <si>
    <t>0109900</t>
  </si>
  <si>
    <t>0735</t>
  </si>
  <si>
    <t>C0735</t>
  </si>
  <si>
    <t>Vista Real Charter High</t>
  </si>
  <si>
    <t>56105610112417</t>
  </si>
  <si>
    <t>0112417</t>
  </si>
  <si>
    <t>0805</t>
  </si>
  <si>
    <t>C0805</t>
  </si>
  <si>
    <t>Ventura Charter School of Arts and Global Education</t>
  </si>
  <si>
    <t>56725460115105</t>
  </si>
  <si>
    <t>0115105</t>
  </si>
  <si>
    <t>0943</t>
  </si>
  <si>
    <t>C0943</t>
  </si>
  <si>
    <t>Camarillo Academy of Progressive Education</t>
  </si>
  <si>
    <t>56105616055974</t>
  </si>
  <si>
    <t>6055974</t>
  </si>
  <si>
    <t>1072</t>
  </si>
  <si>
    <t>C1072</t>
  </si>
  <si>
    <t>Meadows Arts and Technology Elementary</t>
  </si>
  <si>
    <t>56725460120634</t>
  </si>
  <si>
    <t>0120634</t>
  </si>
  <si>
    <t>1126</t>
  </si>
  <si>
    <t>C1126</t>
  </si>
  <si>
    <t>Architecture, Construction &amp; Engineering Charter High (ACE)</t>
  </si>
  <si>
    <t>56739400121426</t>
  </si>
  <si>
    <t>0121426</t>
  </si>
  <si>
    <t>1202</t>
  </si>
  <si>
    <t>C1202</t>
  </si>
  <si>
    <t>IvyTech Charter</t>
  </si>
  <si>
    <t>56105610121756</t>
  </si>
  <si>
    <t>0121756</t>
  </si>
  <si>
    <t>1203</t>
  </si>
  <si>
    <t>C1203</t>
  </si>
  <si>
    <t>BRIDGES Charter</t>
  </si>
  <si>
    <t>56105610122713</t>
  </si>
  <si>
    <t>0122713</t>
  </si>
  <si>
    <t>1256</t>
  </si>
  <si>
    <t>C1256</t>
  </si>
  <si>
    <t>River Oaks Academy</t>
  </si>
  <si>
    <t>Yolo</t>
  </si>
  <si>
    <t>57105790000000</t>
  </si>
  <si>
    <t>57</t>
  </si>
  <si>
    <t>10579</t>
  </si>
  <si>
    <t>Yolo County Office of Education</t>
  </si>
  <si>
    <t>57726780000000</t>
  </si>
  <si>
    <t>72678</t>
  </si>
  <si>
    <t>Davis Joint Unified</t>
  </si>
  <si>
    <t>57726860000000</t>
  </si>
  <si>
    <t>72686</t>
  </si>
  <si>
    <t>Esparto Unified</t>
  </si>
  <si>
    <t>57726940000000</t>
  </si>
  <si>
    <t>72694</t>
  </si>
  <si>
    <t>57727020000000</t>
  </si>
  <si>
    <t>72702</t>
  </si>
  <si>
    <t>Winters Joint Unified</t>
  </si>
  <si>
    <t>57727100000000</t>
  </si>
  <si>
    <t>72710</t>
  </si>
  <si>
    <t>Woodland Joint Unified</t>
  </si>
  <si>
    <t>57726940124875</t>
  </si>
  <si>
    <t>0124875</t>
  </si>
  <si>
    <t>1338</t>
  </si>
  <si>
    <t>C1338</t>
  </si>
  <si>
    <t>Sacramento Valley Charter</t>
  </si>
  <si>
    <t>57726940131706</t>
  </si>
  <si>
    <t>0131706</t>
  </si>
  <si>
    <t>1659</t>
  </si>
  <si>
    <t>C1659</t>
  </si>
  <si>
    <t>River Charter Schools Lighthouse Charter</t>
  </si>
  <si>
    <t>57105790132464</t>
  </si>
  <si>
    <t>0132464</t>
  </si>
  <si>
    <t>1746</t>
  </si>
  <si>
    <t>C1746</t>
  </si>
  <si>
    <t>Empowering Possibilities International Charter</t>
  </si>
  <si>
    <t>57105790137422</t>
  </si>
  <si>
    <t>0137422</t>
  </si>
  <si>
    <t>1951</t>
  </si>
  <si>
    <t>C1951</t>
  </si>
  <si>
    <t>Yolo County Career Academy</t>
  </si>
  <si>
    <t>Yuba</t>
  </si>
  <si>
    <t>58105870000000</t>
  </si>
  <si>
    <t>58</t>
  </si>
  <si>
    <t>10587</t>
  </si>
  <si>
    <t>Yuba County Office of Education</t>
  </si>
  <si>
    <t>58727280000000</t>
  </si>
  <si>
    <t>72728</t>
  </si>
  <si>
    <t>Camptonville Elementary</t>
  </si>
  <si>
    <t>58727360000000</t>
  </si>
  <si>
    <t>72736</t>
  </si>
  <si>
    <t>Marysville Joint Unified</t>
  </si>
  <si>
    <t>58727440000000</t>
  </si>
  <si>
    <t>72744</t>
  </si>
  <si>
    <t>Plumas Lake Elementary</t>
  </si>
  <si>
    <t>58727510000000</t>
  </si>
  <si>
    <t>72751</t>
  </si>
  <si>
    <t>Wheatland</t>
  </si>
  <si>
    <t>58727690000000</t>
  </si>
  <si>
    <t>72769</t>
  </si>
  <si>
    <t>Wheatland Union High</t>
  </si>
  <si>
    <t>58727286115935</t>
  </si>
  <si>
    <t>6115935</t>
  </si>
  <si>
    <t>0165</t>
  </si>
  <si>
    <t>C0165</t>
  </si>
  <si>
    <t>CORE Charter</t>
  </si>
  <si>
    <t>58105870117242</t>
  </si>
  <si>
    <t>0117242</t>
  </si>
  <si>
    <t>0990</t>
  </si>
  <si>
    <t>C0990</t>
  </si>
  <si>
    <t>Yuba Environmental Science Charter Academy</t>
  </si>
  <si>
    <t>58727360121632</t>
  </si>
  <si>
    <t>0121632</t>
  </si>
  <si>
    <t>1182</t>
  </si>
  <si>
    <t>C1182</t>
  </si>
  <si>
    <t>Paragon Collegiate Academy</t>
  </si>
  <si>
    <t>Meets 2 Percent
Growth
Requirement</t>
  </si>
  <si>
    <t>Yes</t>
  </si>
  <si>
    <t>No</t>
  </si>
  <si>
    <t>2018–19
Final Allocation
$98.35 
Per Pupil</t>
  </si>
  <si>
    <t>11th Apportionment</t>
  </si>
  <si>
    <t>Fiscal Year 2018–19</t>
  </si>
  <si>
    <t>Schedule of the Final Allocation</t>
  </si>
  <si>
    <t>Final allocation amounts are posted for local educational agencies (LEAs) with a certified  Consolidation Application and Reporting System (CARS) Application for Funding as of March 31, 2019.</t>
  </si>
  <si>
    <t xml:space="preserve">Eligibility requirements include a minimum 2017 immigrant count of 21, and at least 2% growth over the average of the immigrant counts in 2015 and 2016. </t>
  </si>
  <si>
    <t>CMDC Submitted</t>
  </si>
  <si>
    <t>https://www.cde.ca.gov/fg/aa/ca/imm18apptoverview.asp</t>
  </si>
  <si>
    <t>For more information on CMDC payments please refer to apportionment overview:</t>
  </si>
  <si>
    <t>12th Apportionment</t>
  </si>
  <si>
    <t>13th Apportionment</t>
  </si>
  <si>
    <t>14th Apportionment</t>
  </si>
  <si>
    <t>The fourteenth apportionment is based on Federal Cash Management Data Collection (CMDC) as of October 31, 2021.</t>
  </si>
  <si>
    <t>December 2021</t>
  </si>
  <si>
    <t>CDS: County District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</si>
</sst>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"/>
  </numFmts>
  <fonts count="11" x14ac:knownFonts="1">
    <font>
      <sz val="12"/>
      <color theme="1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2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80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 style="double">
        <color rgb="FF000000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9">
    <xf numFmtId="0" fontId="0" fillId="0" borderId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2" fillId="0" borderId="0"/>
    <xf numFmtId="0" fontId="4" fillId="0" borderId="1" applyNumberFormat="0" applyFill="0" applyAlignment="0" applyProtection="0"/>
    <xf numFmtId="0" fontId="6" fillId="0" borderId="0" applyNumberFormat="0" applyFill="0" applyBorder="0" applyAlignment="0" applyProtection="0"/>
    <xf numFmtId="0" fontId="1" fillId="0" borderId="0" applyNumberFormat="0" applyFill="0" applyAlignment="0" applyProtection="0"/>
    <xf numFmtId="0" fontId="5" fillId="0" borderId="4" applyNumberFormat="0" applyFill="0" applyAlignment="0" applyProtection="0"/>
  </cellStyleXfs>
  <cellXfs count="87">
    <xf numFmtId="0" fontId="0" fillId="0" borderId="0" xfId="0"/>
    <xf numFmtId="0" fontId="3" fillId="0" borderId="0" xfId="4" applyFont="1" applyAlignment="1">
      <alignment horizontal="left"/>
    </xf>
    <xf numFmtId="49" fontId="3" fillId="0" borderId="0" xfId="4" applyNumberFormat="1" applyFont="1" applyAlignment="1">
      <alignment horizontal="center"/>
    </xf>
    <xf numFmtId="3" fontId="3" fillId="0" borderId="0" xfId="4" applyNumberFormat="1" applyFont="1"/>
    <xf numFmtId="164" fontId="3" fillId="0" borderId="0" xfId="4" applyNumberFormat="1" applyFont="1" applyAlignment="1">
      <alignment horizontal="center"/>
    </xf>
    <xf numFmtId="164" fontId="3" fillId="0" borderId="0" xfId="4" applyNumberFormat="1" applyFont="1"/>
    <xf numFmtId="49" fontId="3" fillId="0" borderId="0" xfId="4" applyNumberFormat="1" applyFont="1"/>
    <xf numFmtId="0" fontId="3" fillId="0" borderId="0" xfId="4" applyFont="1"/>
    <xf numFmtId="0" fontId="4" fillId="0" borderId="0" xfId="5" applyFill="1" applyBorder="1" applyAlignment="1">
      <alignment horizontal="left" vertical="center"/>
    </xf>
    <xf numFmtId="0" fontId="4" fillId="0" borderId="0" xfId="5" applyFill="1" applyBorder="1" applyAlignment="1">
      <alignment horizontal="center" vertical="center"/>
    </xf>
    <xf numFmtId="3" fontId="4" fillId="0" borderId="0" xfId="5" applyNumberFormat="1" applyFill="1" applyBorder="1" applyAlignment="1">
      <alignment horizontal="left" vertical="center"/>
    </xf>
    <xf numFmtId="164" fontId="4" fillId="0" borderId="0" xfId="5" applyNumberFormat="1" applyFill="1" applyBorder="1" applyAlignment="1">
      <alignment horizontal="left" vertical="center"/>
    </xf>
    <xf numFmtId="164" fontId="4" fillId="0" borderId="0" xfId="5" applyNumberFormat="1" applyFill="1" applyBorder="1" applyAlignment="1">
      <alignment horizontal="right" vertical="center"/>
    </xf>
    <xf numFmtId="0" fontId="2" fillId="0" borderId="0" xfId="4" applyAlignment="1">
      <alignment horizontal="left"/>
    </xf>
    <xf numFmtId="0" fontId="2" fillId="0" borderId="0" xfId="4" applyAlignment="1">
      <alignment horizontal="center"/>
    </xf>
    <xf numFmtId="3" fontId="2" fillId="0" borderId="0" xfId="4" applyNumberFormat="1"/>
    <xf numFmtId="164" fontId="2" fillId="0" borderId="0" xfId="4" applyNumberFormat="1"/>
    <xf numFmtId="0" fontId="2" fillId="0" borderId="0" xfId="4"/>
    <xf numFmtId="164" fontId="2" fillId="0" borderId="0" xfId="4" applyNumberFormat="1" applyFill="1"/>
    <xf numFmtId="164" fontId="2" fillId="0" borderId="0" xfId="4" applyNumberFormat="1" applyAlignment="1">
      <alignment horizontal="right"/>
    </xf>
    <xf numFmtId="0" fontId="2" fillId="0" borderId="0" xfId="4" applyBorder="1" applyAlignment="1">
      <alignment horizontal="left"/>
    </xf>
    <xf numFmtId="0" fontId="2" fillId="0" borderId="0" xfId="4" applyBorder="1" applyAlignment="1">
      <alignment horizontal="center"/>
    </xf>
    <xf numFmtId="3" fontId="2" fillId="0" borderId="0" xfId="4" applyNumberFormat="1" applyBorder="1"/>
    <xf numFmtId="164" fontId="2" fillId="0" borderId="0" xfId="4" applyNumberFormat="1" applyBorder="1"/>
    <xf numFmtId="0" fontId="2" fillId="0" borderId="0" xfId="4" applyBorder="1"/>
    <xf numFmtId="164" fontId="2" fillId="0" borderId="0" xfId="4" applyNumberFormat="1" applyBorder="1" applyAlignment="1">
      <alignment wrapText="1"/>
    </xf>
    <xf numFmtId="164" fontId="2" fillId="0" borderId="0" xfId="4" applyNumberFormat="1" applyBorder="1" applyAlignment="1">
      <alignment horizontal="right"/>
    </xf>
    <xf numFmtId="0" fontId="2" fillId="0" borderId="0" xfId="4" applyFont="1" applyBorder="1" applyAlignment="1">
      <alignment horizontal="left"/>
    </xf>
    <xf numFmtId="0" fontId="2" fillId="0" borderId="0" xfId="4" applyFont="1" applyBorder="1" applyAlignment="1">
      <alignment horizontal="center"/>
    </xf>
    <xf numFmtId="3" fontId="2" fillId="0" borderId="0" xfId="4" applyNumberFormat="1" applyFont="1" applyBorder="1" applyAlignment="1">
      <alignment horizontal="centerContinuous"/>
    </xf>
    <xf numFmtId="164" fontId="2" fillId="0" borderId="0" xfId="4" applyNumberFormat="1" applyFont="1" applyBorder="1" applyAlignment="1">
      <alignment horizontal="left"/>
    </xf>
    <xf numFmtId="164" fontId="2" fillId="0" borderId="0" xfId="4" applyNumberFormat="1" applyFont="1" applyBorder="1" applyAlignment="1">
      <alignment horizontal="right"/>
    </xf>
    <xf numFmtId="0" fontId="2" fillId="0" borderId="0" xfId="4" applyFont="1" applyAlignment="1">
      <alignment horizontal="left"/>
    </xf>
    <xf numFmtId="0" fontId="2" fillId="0" borderId="0" xfId="4" applyFont="1" applyAlignment="1">
      <alignment horizontal="center"/>
    </xf>
    <xf numFmtId="3" fontId="2" fillId="0" borderId="0" xfId="4" applyNumberFormat="1" applyFont="1" applyAlignment="1">
      <alignment horizontal="centerContinuous"/>
    </xf>
    <xf numFmtId="164" fontId="2" fillId="0" borderId="0" xfId="4" applyNumberFormat="1" applyFont="1" applyAlignment="1">
      <alignment horizontal="left"/>
    </xf>
    <xf numFmtId="164" fontId="2" fillId="0" borderId="0" xfId="4" applyNumberFormat="1" applyFont="1" applyAlignment="1">
      <alignment horizontal="right"/>
    </xf>
    <xf numFmtId="0" fontId="3" fillId="0" borderId="0" xfId="4" applyFont="1" applyFill="1"/>
    <xf numFmtId="3" fontId="3" fillId="0" borderId="0" xfId="4" applyNumberFormat="1" applyFont="1" applyAlignment="1"/>
    <xf numFmtId="3" fontId="2" fillId="0" borderId="0" xfId="4" applyNumberFormat="1" applyAlignment="1">
      <alignment horizontal="center"/>
    </xf>
    <xf numFmtId="164" fontId="2" fillId="0" borderId="0" xfId="4" applyNumberFormat="1" applyAlignment="1">
      <alignment horizontal="center"/>
    </xf>
    <xf numFmtId="164" fontId="3" fillId="0" borderId="0" xfId="4" applyNumberFormat="1" applyFont="1" applyAlignment="1"/>
    <xf numFmtId="0" fontId="3" fillId="0" borderId="0" xfId="4" applyNumberFormat="1" applyFont="1" applyAlignment="1">
      <alignment horizontal="left"/>
    </xf>
    <xf numFmtId="0" fontId="3" fillId="0" borderId="0" xfId="4" applyNumberFormat="1" applyFont="1" applyAlignment="1">
      <alignment horizontal="center"/>
    </xf>
    <xf numFmtId="0" fontId="2" fillId="0" borderId="0" xfId="4" quotePrefix="1" applyAlignment="1">
      <alignment horizontal="center"/>
    </xf>
    <xf numFmtId="0" fontId="3" fillId="0" borderId="0" xfId="4" applyNumberFormat="1" applyFont="1"/>
    <xf numFmtId="0" fontId="2" fillId="0" borderId="0" xfId="4" quotePrefix="1" applyAlignment="1">
      <alignment horizontal="left"/>
    </xf>
    <xf numFmtId="0" fontId="3" fillId="0" borderId="0" xfId="4" applyFont="1" applyBorder="1"/>
    <xf numFmtId="0" fontId="3" fillId="0" borderId="0" xfId="4" applyNumberFormat="1" applyFont="1" applyBorder="1" applyAlignment="1">
      <alignment horizontal="left"/>
    </xf>
    <xf numFmtId="0" fontId="3" fillId="0" borderId="0" xfId="4" applyFont="1" applyBorder="1" applyAlignment="1">
      <alignment horizontal="left"/>
    </xf>
    <xf numFmtId="0" fontId="3" fillId="0" borderId="0" xfId="4" applyNumberFormat="1" applyFont="1" applyBorder="1" applyAlignment="1">
      <alignment horizontal="center"/>
    </xf>
    <xf numFmtId="49" fontId="3" fillId="0" borderId="0" xfId="4" applyNumberFormat="1" applyFont="1" applyBorder="1" applyAlignment="1">
      <alignment horizontal="center"/>
    </xf>
    <xf numFmtId="3" fontId="3" fillId="0" borderId="0" xfId="4" applyNumberFormat="1" applyFont="1" applyBorder="1"/>
    <xf numFmtId="164" fontId="3" fillId="0" borderId="0" xfId="4" applyNumberFormat="1" applyFont="1" applyBorder="1" applyAlignment="1">
      <alignment horizontal="center"/>
    </xf>
    <xf numFmtId="164" fontId="3" fillId="0" borderId="0" xfId="4" applyNumberFormat="1" applyFont="1" applyBorder="1"/>
    <xf numFmtId="49" fontId="3" fillId="0" borderId="0" xfId="4" applyNumberFormat="1" applyFont="1" applyBorder="1"/>
    <xf numFmtId="0" fontId="3" fillId="0" borderId="0" xfId="4" applyFont="1" applyFill="1" applyAlignment="1"/>
    <xf numFmtId="3" fontId="3" fillId="0" borderId="0" xfId="4" applyNumberFormat="1" applyFont="1" applyAlignment="1">
      <alignment horizontal="center"/>
    </xf>
    <xf numFmtId="164" fontId="3" fillId="0" borderId="0" xfId="4" applyNumberFormat="1" applyFont="1" applyFill="1" applyAlignment="1"/>
    <xf numFmtId="49" fontId="3" fillId="0" borderId="0" xfId="4" applyNumberFormat="1" applyFont="1" applyAlignment="1">
      <alignment horizontal="left" wrapText="1"/>
    </xf>
    <xf numFmtId="0" fontId="4" fillId="0" borderId="0" xfId="5" applyFill="1" applyBorder="1" applyAlignment="1">
      <alignment horizontal="left" vertical="center" wrapText="1"/>
    </xf>
    <xf numFmtId="0" fontId="2" fillId="0" borderId="0" xfId="4" applyAlignment="1">
      <alignment horizontal="left" wrapText="1"/>
    </xf>
    <xf numFmtId="0" fontId="2" fillId="0" borderId="0" xfId="4" applyBorder="1" applyAlignment="1">
      <alignment horizontal="left" wrapText="1"/>
    </xf>
    <xf numFmtId="0" fontId="2" fillId="0" borderId="0" xfId="4" applyFont="1" applyBorder="1" applyAlignment="1">
      <alignment horizontal="left" wrapText="1"/>
    </xf>
    <xf numFmtId="0" fontId="2" fillId="0" borderId="0" xfId="4" applyFont="1" applyAlignment="1">
      <alignment horizontal="left" wrapText="1"/>
    </xf>
    <xf numFmtId="49" fontId="3" fillId="0" borderId="0" xfId="4" applyNumberFormat="1" applyFont="1" applyBorder="1" applyAlignment="1">
      <alignment horizontal="left" wrapText="1"/>
    </xf>
    <xf numFmtId="0" fontId="7" fillId="0" borderId="0" xfId="6" applyFont="1" applyAlignment="1">
      <alignment horizontal="left"/>
    </xf>
    <xf numFmtId="3" fontId="3" fillId="0" borderId="0" xfId="4" applyNumberFormat="1" applyFont="1" applyBorder="1" applyAlignment="1"/>
    <xf numFmtId="3" fontId="2" fillId="0" borderId="0" xfId="4" applyNumberFormat="1" applyBorder="1" applyAlignment="1">
      <alignment horizontal="center"/>
    </xf>
    <xf numFmtId="164" fontId="2" fillId="0" borderId="0" xfId="4" applyNumberFormat="1" applyBorder="1" applyAlignment="1">
      <alignment horizontal="center"/>
    </xf>
    <xf numFmtId="164" fontId="3" fillId="0" borderId="0" xfId="4" applyNumberFormat="1" applyFont="1" applyBorder="1" applyAlignment="1"/>
    <xf numFmtId="17" fontId="2" fillId="0" borderId="0" xfId="4" quotePrefix="1" applyNumberFormat="1" applyFont="1" applyAlignment="1">
      <alignment horizontal="left"/>
    </xf>
    <xf numFmtId="0" fontId="9" fillId="0" borderId="0" xfId="1" applyFont="1" applyAlignment="1">
      <alignment horizontal="left"/>
    </xf>
    <xf numFmtId="0" fontId="8" fillId="0" borderId="0" xfId="2" applyFont="1" applyFill="1" applyAlignment="1">
      <alignment horizontal="left" vertical="center"/>
    </xf>
    <xf numFmtId="0" fontId="4" fillId="0" borderId="0" xfId="3" applyFont="1" applyAlignment="1">
      <alignment horizontal="left"/>
    </xf>
    <xf numFmtId="0" fontId="10" fillId="2" borderId="2" xfId="4" applyFont="1" applyFill="1" applyBorder="1" applyAlignment="1">
      <alignment horizontal="center" wrapText="1"/>
    </xf>
    <xf numFmtId="3" fontId="10" fillId="2" borderId="2" xfId="4" applyNumberFormat="1" applyFont="1" applyFill="1" applyBorder="1" applyAlignment="1">
      <alignment horizontal="center" wrapText="1"/>
    </xf>
    <xf numFmtId="164" fontId="10" fillId="2" borderId="2" xfId="4" applyNumberFormat="1" applyFont="1" applyFill="1" applyBorder="1" applyAlignment="1">
      <alignment horizontal="center" wrapText="1"/>
    </xf>
    <xf numFmtId="0" fontId="10" fillId="2" borderId="3" xfId="4" applyFont="1" applyFill="1" applyBorder="1" applyAlignment="1">
      <alignment horizontal="center" wrapText="1"/>
    </xf>
    <xf numFmtId="164" fontId="10" fillId="2" borderId="2" xfId="4" applyNumberFormat="1" applyFont="1" applyFill="1" applyBorder="1" applyAlignment="1">
      <alignment horizontal="right" wrapText="1"/>
    </xf>
    <xf numFmtId="0" fontId="2" fillId="0" borderId="0" xfId="0" applyFont="1"/>
    <xf numFmtId="0" fontId="5" fillId="0" borderId="4" xfId="8" applyNumberFormat="1" applyFill="1"/>
    <xf numFmtId="0" fontId="5" fillId="0" borderId="4" xfId="8" applyFill="1" applyAlignment="1"/>
    <xf numFmtId="0" fontId="5" fillId="0" borderId="4" xfId="8" applyFill="1" applyAlignment="1">
      <alignment horizontal="center"/>
    </xf>
    <xf numFmtId="0" fontId="5" fillId="0" borderId="4" xfId="8" applyFill="1"/>
    <xf numFmtId="3" fontId="5" fillId="0" borderId="4" xfId="8" applyNumberFormat="1" applyFill="1"/>
    <xf numFmtId="164" fontId="5" fillId="0" borderId="4" xfId="8" applyNumberFormat="1" applyFill="1"/>
  </cellXfs>
  <cellStyles count="9">
    <cellStyle name="Heading 1" xfId="1" builtinId="16"/>
    <cellStyle name="Heading 1 3" xfId="5" xr:uid="{B32FA73D-C440-455A-BE52-1886925535C2}"/>
    <cellStyle name="Heading 2" xfId="2" builtinId="17"/>
    <cellStyle name="Heading 3" xfId="3" builtinId="18"/>
    <cellStyle name="Heading 4" xfId="7" builtinId="19" customBuiltin="1"/>
    <cellStyle name="Hyperlink" xfId="6" builtinId="8"/>
    <cellStyle name="Normal" xfId="0" builtinId="0" customBuiltin="1"/>
    <cellStyle name="Normal 4 2 2" xfId="4" xr:uid="{0B1746E5-933F-40B8-868D-0CCEF0A1C815}"/>
    <cellStyle name="Total" xfId="8" builtinId="25" customBuiltin="1"/>
  </cellStyles>
  <dxfs count="65"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0" formatCode="@"/>
      <alignment horizontal="left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0" formatCode="@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alignment horizontal="left" vertical="bottom" textRotation="0" wrapText="0" indent="0" justifyLastLine="0" shrinkToFit="0" readingOrder="0"/>
    </dxf>
    <dxf>
      <border outline="0">
        <top style="double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family val="2"/>
        <scheme val="none"/>
      </font>
      <fill>
        <patternFill patternType="solid">
          <fgColor indexed="64"/>
          <bgColor rgb="FF008000"/>
        </patternFill>
      </fill>
      <alignment vertical="bottom" textRotation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ndrade\Desktop\DA%20Desk%20Top\DA%20Title%20III\DA-T3-IMM-2018-Revised%20Allocation\T3-IMM-2018-Rev%20Alloc3%20(CALC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de.ca.gov/DATA/PA/Web%20Postings/2018-19/Principal%20Apportionment/Advance/pasummary18adv%20workin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263AF02\Title%20III,%20Part%20A%20EL%20July%202018%20apportionments%2007312018%20-%200820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Charter%20Special%20Advance\2018-19\Charter%2020%20Day\Newly%20Operational%20Calcs\18-19NewOP20Day_Calcs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A/Programs/LCFF%20Charter/Transition/2017-18/P-2/17-18%20P2%20CS%20LCFF%20Transition%20S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\ESSA%20Title%20IV,%20Part%20A\2018-19\Preliminary%20Allocation\Working%20Files%20Do%20not%20Use\t4pa18%20Final%20Calc_%20Sheng%20draf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%20I,%20II,%20III\ESSA%20Title%20III,%20Immigrant%20and%20Limited-English%20Proficient\2017-18\Misc\FY%202017-18%20Immigrant%20Eligibility%20(Autosaved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-19 Imm Alloc3"/>
      <sheetName val="2018-19 Imm Alloc2a"/>
      <sheetName val="18 Title III IMM Rev.Alloc"/>
      <sheetName val="PENSEC-Revised Alloc"/>
      <sheetName val="Certified imm counts 2017-18"/>
      <sheetName val="Private School Imm 2017-18"/>
      <sheetName val="T3 imm 18-19 pvt sc reimbursemt"/>
      <sheetName val="2017-18 IMM ELIG"/>
      <sheetName val="CARS11.14.18"/>
    </sheetNames>
    <sheetDataSet>
      <sheetData sheetId="0"/>
      <sheetData sheetId="1"/>
      <sheetData sheetId="2"/>
      <sheetData sheetId="3"/>
      <sheetData sheetId="4">
        <row r="1">
          <cell r="A1" t="str">
            <v>CDS</v>
          </cell>
          <cell r="B1" t="str">
            <v>LEA</v>
          </cell>
          <cell r="C1" t="str">
            <v>Enrollment</v>
          </cell>
          <cell r="D1" t="str">
            <v>Immigrant Student Count</v>
          </cell>
        </row>
        <row r="2">
          <cell r="A2" t="str">
            <v>01100170000000</v>
          </cell>
          <cell r="B2" t="str">
            <v>Alameda County Office of Education</v>
          </cell>
          <cell r="C2">
            <v>270</v>
          </cell>
          <cell r="D2">
            <v>8</v>
          </cell>
        </row>
        <row r="3">
          <cell r="A3" t="str">
            <v>01100170112607</v>
          </cell>
          <cell r="B3" t="str">
            <v>Envision Academy for Arts &amp; Technology</v>
          </cell>
          <cell r="C3">
            <v>413</v>
          </cell>
          <cell r="D3">
            <v>2</v>
          </cell>
        </row>
        <row r="4">
          <cell r="A4" t="str">
            <v>01100170123968</v>
          </cell>
          <cell r="B4" t="str">
            <v>Community School for Creative Education</v>
          </cell>
          <cell r="C4">
            <v>252</v>
          </cell>
          <cell r="D4">
            <v>9</v>
          </cell>
        </row>
        <row r="5">
          <cell r="A5" t="str">
            <v>01100170124172</v>
          </cell>
          <cell r="B5" t="str">
            <v>Yu Ming Charter</v>
          </cell>
          <cell r="C5">
            <v>387</v>
          </cell>
          <cell r="D5">
            <v>17</v>
          </cell>
        </row>
        <row r="6">
          <cell r="A6" t="str">
            <v>01100170125567</v>
          </cell>
          <cell r="B6" t="str">
            <v>Urban Montessori Charter</v>
          </cell>
          <cell r="C6">
            <v>448</v>
          </cell>
          <cell r="D6">
            <v>2</v>
          </cell>
        </row>
        <row r="7">
          <cell r="A7" t="str">
            <v>01100170136101</v>
          </cell>
          <cell r="B7" t="str">
            <v>Connecting Waters Charter - East Bay</v>
          </cell>
          <cell r="C7">
            <v>106</v>
          </cell>
          <cell r="D7">
            <v>3</v>
          </cell>
        </row>
        <row r="8">
          <cell r="A8" t="str">
            <v>01100176001788</v>
          </cell>
          <cell r="B8" t="str">
            <v>Cox Academy</v>
          </cell>
          <cell r="C8">
            <v>587</v>
          </cell>
          <cell r="D8">
            <v>30</v>
          </cell>
        </row>
        <row r="9">
          <cell r="A9" t="str">
            <v>01100176002000</v>
          </cell>
          <cell r="B9" t="str">
            <v>Lazear Charter Academy</v>
          </cell>
          <cell r="C9">
            <v>463</v>
          </cell>
          <cell r="D9">
            <v>20</v>
          </cell>
        </row>
        <row r="10">
          <cell r="A10" t="str">
            <v>01611190000000</v>
          </cell>
          <cell r="B10" t="str">
            <v>Alameda Unified</v>
          </cell>
          <cell r="C10">
            <v>9471</v>
          </cell>
          <cell r="D10">
            <v>417</v>
          </cell>
        </row>
        <row r="11">
          <cell r="A11" t="str">
            <v>01611190119222</v>
          </cell>
          <cell r="B11" t="str">
            <v>Nea Community Learning Center</v>
          </cell>
          <cell r="C11">
            <v>553</v>
          </cell>
          <cell r="D11">
            <v>12</v>
          </cell>
        </row>
        <row r="12">
          <cell r="A12" t="str">
            <v>01611190122085</v>
          </cell>
          <cell r="B12" t="str">
            <v>The Academy of Alameda</v>
          </cell>
          <cell r="C12">
            <v>489</v>
          </cell>
          <cell r="D12">
            <v>2</v>
          </cell>
        </row>
        <row r="13">
          <cell r="A13" t="str">
            <v>01611190130609</v>
          </cell>
          <cell r="B13" t="str">
            <v>Alameda Community Learning Center</v>
          </cell>
          <cell r="C13">
            <v>368</v>
          </cell>
          <cell r="D13">
            <v>5</v>
          </cell>
        </row>
        <row r="14">
          <cell r="A14" t="str">
            <v>01611190130625</v>
          </cell>
          <cell r="B14" t="str">
            <v>Alternatives in Action</v>
          </cell>
          <cell r="C14">
            <v>183</v>
          </cell>
          <cell r="D14">
            <v>22</v>
          </cell>
        </row>
        <row r="15">
          <cell r="A15" t="str">
            <v>01611190131805</v>
          </cell>
          <cell r="B15" t="str">
            <v>The Academy of Alameda Elementary</v>
          </cell>
          <cell r="C15">
            <v>203</v>
          </cell>
          <cell r="D15">
            <v>2</v>
          </cell>
        </row>
        <row r="16">
          <cell r="A16" t="str">
            <v>01611270000000</v>
          </cell>
          <cell r="B16" t="str">
            <v>Albany City Unified</v>
          </cell>
          <cell r="C16">
            <v>3656</v>
          </cell>
          <cell r="D16">
            <v>89</v>
          </cell>
        </row>
        <row r="17">
          <cell r="A17" t="str">
            <v>01611430000000</v>
          </cell>
          <cell r="B17" t="str">
            <v>Berkeley Unified</v>
          </cell>
          <cell r="C17">
            <v>9779</v>
          </cell>
          <cell r="D17">
            <v>266</v>
          </cell>
        </row>
        <row r="18">
          <cell r="A18" t="str">
            <v>01611430122689</v>
          </cell>
          <cell r="B18" t="str">
            <v>REALM Charter Middle</v>
          </cell>
          <cell r="C18">
            <v>187</v>
          </cell>
          <cell r="D18">
            <v>2</v>
          </cell>
        </row>
        <row r="19">
          <cell r="A19" t="str">
            <v>01611430122697</v>
          </cell>
          <cell r="B19" t="str">
            <v>REALM Charter High</v>
          </cell>
          <cell r="C19">
            <v>344</v>
          </cell>
          <cell r="D19">
            <v>13</v>
          </cell>
        </row>
        <row r="20">
          <cell r="A20" t="str">
            <v>01611500000000</v>
          </cell>
          <cell r="B20" t="str">
            <v>Castro Valley Unified</v>
          </cell>
          <cell r="C20">
            <v>9305</v>
          </cell>
          <cell r="D20">
            <v>205</v>
          </cell>
        </row>
        <row r="21">
          <cell r="A21" t="str">
            <v>01611680000000</v>
          </cell>
          <cell r="B21" t="str">
            <v>Emery Unified</v>
          </cell>
          <cell r="C21">
            <v>690</v>
          </cell>
          <cell r="D21">
            <v>32</v>
          </cell>
        </row>
        <row r="22">
          <cell r="A22" t="str">
            <v>01611760000000</v>
          </cell>
          <cell r="B22" t="str">
            <v>Fremont Unified</v>
          </cell>
          <cell r="C22">
            <v>35731</v>
          </cell>
          <cell r="D22">
            <v>2888</v>
          </cell>
        </row>
        <row r="23">
          <cell r="A23" t="str">
            <v>01611920000000</v>
          </cell>
          <cell r="B23" t="str">
            <v>Hayward Unified</v>
          </cell>
          <cell r="C23">
            <v>20362</v>
          </cell>
          <cell r="D23">
            <v>990</v>
          </cell>
        </row>
        <row r="24">
          <cell r="A24" t="str">
            <v>01611920108670</v>
          </cell>
          <cell r="B24" t="str">
            <v>Leadership Public Schools - Hayward</v>
          </cell>
          <cell r="C24">
            <v>593</v>
          </cell>
          <cell r="D24">
            <v>2</v>
          </cell>
        </row>
        <row r="25">
          <cell r="A25" t="str">
            <v>01611920119248</v>
          </cell>
          <cell r="B25" t="str">
            <v>Golden Oak Montessori of Hayward</v>
          </cell>
          <cell r="C25">
            <v>249</v>
          </cell>
          <cell r="D25">
            <v>2</v>
          </cell>
        </row>
        <row r="26">
          <cell r="A26" t="str">
            <v>01611920127696</v>
          </cell>
          <cell r="B26" t="str">
            <v>Knowledge Enlightens You (KEY) Academy</v>
          </cell>
          <cell r="C26">
            <v>557</v>
          </cell>
          <cell r="D26">
            <v>43</v>
          </cell>
        </row>
        <row r="27">
          <cell r="A27" t="str">
            <v>01611920127944</v>
          </cell>
          <cell r="B27" t="str">
            <v>Silver Oak High Public Montessori Charter</v>
          </cell>
          <cell r="C27">
            <v>198</v>
          </cell>
          <cell r="D27">
            <v>2</v>
          </cell>
        </row>
        <row r="28">
          <cell r="A28" t="str">
            <v>01612000000000</v>
          </cell>
          <cell r="B28" t="str">
            <v>Livermore Valley Joint Unified</v>
          </cell>
          <cell r="C28">
            <v>13746</v>
          </cell>
          <cell r="D28">
            <v>273</v>
          </cell>
        </row>
        <row r="29">
          <cell r="A29" t="str">
            <v>01612340000000</v>
          </cell>
          <cell r="B29" t="str">
            <v>Newark Unified</v>
          </cell>
          <cell r="C29">
            <v>5906</v>
          </cell>
          <cell r="D29">
            <v>219</v>
          </cell>
        </row>
        <row r="30">
          <cell r="A30" t="str">
            <v>01612420000000</v>
          </cell>
          <cell r="B30" t="str">
            <v>New Haven Unified</v>
          </cell>
          <cell r="C30">
            <v>11595</v>
          </cell>
          <cell r="D30">
            <v>417</v>
          </cell>
        </row>
        <row r="31">
          <cell r="A31" t="str">
            <v>01612590000000</v>
          </cell>
          <cell r="B31" t="str">
            <v>Oakland Unified</v>
          </cell>
          <cell r="C31">
            <v>36955</v>
          </cell>
          <cell r="D31">
            <v>2959</v>
          </cell>
        </row>
        <row r="32">
          <cell r="A32" t="str">
            <v>01612590100065</v>
          </cell>
          <cell r="B32" t="str">
            <v>Oakland Unity High</v>
          </cell>
          <cell r="C32">
            <v>346</v>
          </cell>
          <cell r="D32">
            <v>2</v>
          </cell>
        </row>
        <row r="33">
          <cell r="A33" t="str">
            <v>01612590100123</v>
          </cell>
          <cell r="B33" t="str">
            <v>East Oakland Leadership Academy</v>
          </cell>
          <cell r="C33">
            <v>111</v>
          </cell>
          <cell r="D33">
            <v>6</v>
          </cell>
        </row>
        <row r="34">
          <cell r="A34" t="str">
            <v>01612590106906</v>
          </cell>
          <cell r="B34" t="str">
            <v>Bay Area Technology</v>
          </cell>
          <cell r="C34">
            <v>322</v>
          </cell>
          <cell r="D34">
            <v>15</v>
          </cell>
        </row>
        <row r="35">
          <cell r="A35" t="str">
            <v>01612590108944</v>
          </cell>
          <cell r="B35" t="str">
            <v>Lighthouse Community Charter High</v>
          </cell>
          <cell r="C35">
            <v>260</v>
          </cell>
          <cell r="D35">
            <v>4</v>
          </cell>
        </row>
        <row r="36">
          <cell r="A36" t="str">
            <v>01612590109819</v>
          </cell>
          <cell r="B36" t="str">
            <v>Aspire Berkley Maynard Academy</v>
          </cell>
          <cell r="C36">
            <v>568</v>
          </cell>
          <cell r="D36">
            <v>6</v>
          </cell>
        </row>
        <row r="37">
          <cell r="A37" t="str">
            <v>01612590111476</v>
          </cell>
          <cell r="B37" t="str">
            <v>Achieve Academy</v>
          </cell>
          <cell r="C37">
            <v>675</v>
          </cell>
          <cell r="D37">
            <v>89</v>
          </cell>
        </row>
        <row r="38">
          <cell r="A38" t="str">
            <v>01612590111856</v>
          </cell>
          <cell r="B38" t="str">
            <v>American Indian Public High</v>
          </cell>
          <cell r="C38">
            <v>360</v>
          </cell>
          <cell r="D38">
            <v>21</v>
          </cell>
        </row>
        <row r="39">
          <cell r="A39" t="str">
            <v>01612590114363</v>
          </cell>
          <cell r="B39" t="str">
            <v>American Indian Public Charter II</v>
          </cell>
          <cell r="C39">
            <v>647</v>
          </cell>
          <cell r="D39">
            <v>29</v>
          </cell>
        </row>
        <row r="40">
          <cell r="A40" t="str">
            <v>01612590114868</v>
          </cell>
          <cell r="B40" t="str">
            <v>Oakland Charter High</v>
          </cell>
          <cell r="C40">
            <v>412</v>
          </cell>
          <cell r="D40">
            <v>19</v>
          </cell>
        </row>
        <row r="41">
          <cell r="A41" t="str">
            <v>01612590115238</v>
          </cell>
          <cell r="B41" t="str">
            <v>ARISE High</v>
          </cell>
          <cell r="C41">
            <v>288</v>
          </cell>
          <cell r="D41">
            <v>1</v>
          </cell>
        </row>
        <row r="42">
          <cell r="A42" t="str">
            <v>01612590115386</v>
          </cell>
          <cell r="B42" t="str">
            <v>Civicorps Corpsmember Academy</v>
          </cell>
          <cell r="C42">
            <v>71</v>
          </cell>
          <cell r="D42">
            <v>3</v>
          </cell>
        </row>
        <row r="43">
          <cell r="A43" t="str">
            <v>01612590115592</v>
          </cell>
          <cell r="B43" t="str">
            <v>Learning Without Limits</v>
          </cell>
          <cell r="C43">
            <v>426</v>
          </cell>
          <cell r="D43">
            <v>25</v>
          </cell>
        </row>
        <row r="44">
          <cell r="A44" t="str">
            <v>01612590118224</v>
          </cell>
          <cell r="B44" t="str">
            <v>Aspire Golden State College Preparatory Academy</v>
          </cell>
          <cell r="C44">
            <v>609</v>
          </cell>
          <cell r="D44">
            <v>6</v>
          </cell>
        </row>
        <row r="45">
          <cell r="A45" t="str">
            <v>01612590120188</v>
          </cell>
          <cell r="B45" t="str">
            <v>Aspire ERES Academy</v>
          </cell>
          <cell r="C45">
            <v>217</v>
          </cell>
          <cell r="D45">
            <v>5</v>
          </cell>
        </row>
        <row r="46">
          <cell r="A46" t="str">
            <v>01612590123711</v>
          </cell>
          <cell r="B46" t="str">
            <v>Vincent Academy</v>
          </cell>
          <cell r="C46">
            <v>266</v>
          </cell>
          <cell r="D46">
            <v>11</v>
          </cell>
        </row>
        <row r="47">
          <cell r="A47" t="str">
            <v>01612590126748</v>
          </cell>
          <cell r="B47" t="str">
            <v>LPS Oakland R &amp; D Campus</v>
          </cell>
          <cell r="C47">
            <v>417</v>
          </cell>
          <cell r="D47">
            <v>28</v>
          </cell>
        </row>
        <row r="48">
          <cell r="A48" t="str">
            <v>01612590128413</v>
          </cell>
          <cell r="B48" t="str">
            <v>Aspire College Academy</v>
          </cell>
          <cell r="C48">
            <v>278</v>
          </cell>
          <cell r="D48">
            <v>11</v>
          </cell>
        </row>
        <row r="49">
          <cell r="A49" t="str">
            <v>01612590129403</v>
          </cell>
          <cell r="B49" t="str">
            <v>Epic Charter</v>
          </cell>
          <cell r="C49">
            <v>342</v>
          </cell>
          <cell r="D49">
            <v>16</v>
          </cell>
        </row>
        <row r="50">
          <cell r="A50" t="str">
            <v>01612590129635</v>
          </cell>
          <cell r="B50" t="str">
            <v>Downtown Charter Academy</v>
          </cell>
          <cell r="C50">
            <v>275</v>
          </cell>
          <cell r="D50">
            <v>9</v>
          </cell>
        </row>
        <row r="51">
          <cell r="A51" t="str">
            <v>01612590130617</v>
          </cell>
          <cell r="B51" t="str">
            <v>Oakland Military Institute, College Preparatory Academy</v>
          </cell>
          <cell r="C51">
            <v>719</v>
          </cell>
          <cell r="D51">
            <v>17</v>
          </cell>
        </row>
        <row r="52">
          <cell r="A52" t="str">
            <v>01612590130633</v>
          </cell>
          <cell r="B52" t="str">
            <v>Lighthouse Community Charter</v>
          </cell>
          <cell r="C52">
            <v>507</v>
          </cell>
          <cell r="D52">
            <v>2</v>
          </cell>
        </row>
        <row r="53">
          <cell r="A53" t="str">
            <v>01612590130666</v>
          </cell>
          <cell r="B53" t="str">
            <v>Aspire Lionel Wilson College Preparatory Academy</v>
          </cell>
          <cell r="C53">
            <v>515</v>
          </cell>
          <cell r="D53">
            <v>16</v>
          </cell>
        </row>
        <row r="54">
          <cell r="A54" t="str">
            <v>01612590130732</v>
          </cell>
          <cell r="B54" t="str">
            <v>Aspire Triumph Technology Academy</v>
          </cell>
          <cell r="C54">
            <v>287</v>
          </cell>
          <cell r="D54">
            <v>9</v>
          </cell>
        </row>
        <row r="55">
          <cell r="A55" t="str">
            <v>01612590132514</v>
          </cell>
          <cell r="B55" t="str">
            <v>Francophone Charter School of Oakland</v>
          </cell>
          <cell r="C55">
            <v>190</v>
          </cell>
          <cell r="D55">
            <v>13</v>
          </cell>
        </row>
        <row r="56">
          <cell r="A56" t="str">
            <v>01612590132555</v>
          </cell>
          <cell r="B56" t="str">
            <v>Conservatory of Vocal/Instrumental Arts High</v>
          </cell>
          <cell r="C56">
            <v>72</v>
          </cell>
          <cell r="D56">
            <v>1</v>
          </cell>
        </row>
        <row r="57">
          <cell r="A57" t="str">
            <v>01612590134015</v>
          </cell>
          <cell r="B57" t="str">
            <v>Lodestar: A Lighthouse Community Charter Public</v>
          </cell>
          <cell r="C57">
            <v>303</v>
          </cell>
          <cell r="D57">
            <v>6</v>
          </cell>
        </row>
        <row r="58">
          <cell r="A58" t="str">
            <v>01612593030772</v>
          </cell>
          <cell r="B58" t="str">
            <v>Oakland School for the Arts</v>
          </cell>
          <cell r="C58">
            <v>755</v>
          </cell>
          <cell r="D58">
            <v>6</v>
          </cell>
        </row>
        <row r="59">
          <cell r="A59" t="str">
            <v>01612596111660</v>
          </cell>
          <cell r="B59" t="str">
            <v>Oakland Charter Academy</v>
          </cell>
          <cell r="C59">
            <v>233</v>
          </cell>
          <cell r="D59">
            <v>16</v>
          </cell>
        </row>
        <row r="60">
          <cell r="A60" t="str">
            <v>01612596113807</v>
          </cell>
          <cell r="B60" t="str">
            <v>American Indian Public Charter</v>
          </cell>
          <cell r="C60">
            <v>146</v>
          </cell>
          <cell r="D60">
            <v>17</v>
          </cell>
        </row>
        <row r="61">
          <cell r="A61" t="str">
            <v>01612596117568</v>
          </cell>
          <cell r="B61" t="str">
            <v>Aspire Monarch Academy</v>
          </cell>
          <cell r="C61">
            <v>408</v>
          </cell>
          <cell r="D61">
            <v>6</v>
          </cell>
        </row>
        <row r="62">
          <cell r="A62" t="str">
            <v>01612596117972</v>
          </cell>
          <cell r="B62" t="str">
            <v>North Oakland Community Charter</v>
          </cell>
          <cell r="C62">
            <v>226</v>
          </cell>
          <cell r="D62">
            <v>5</v>
          </cell>
        </row>
        <row r="63">
          <cell r="A63" t="str">
            <v>01612596118608</v>
          </cell>
          <cell r="B63" t="str">
            <v>ASCEND</v>
          </cell>
          <cell r="C63">
            <v>487</v>
          </cell>
          <cell r="D63">
            <v>10</v>
          </cell>
        </row>
        <row r="64">
          <cell r="A64" t="str">
            <v>01612750000000</v>
          </cell>
          <cell r="B64" t="str">
            <v>Piedmont City Unified</v>
          </cell>
          <cell r="C64">
            <v>2614</v>
          </cell>
          <cell r="D64">
            <v>47</v>
          </cell>
        </row>
        <row r="65">
          <cell r="A65" t="str">
            <v>01612910000000</v>
          </cell>
          <cell r="B65" t="str">
            <v>San Leandro Unified</v>
          </cell>
          <cell r="C65">
            <v>8856</v>
          </cell>
          <cell r="D65">
            <v>386</v>
          </cell>
        </row>
        <row r="66">
          <cell r="A66" t="str">
            <v>01613090000000</v>
          </cell>
          <cell r="B66" t="str">
            <v>San Lorenzo Unified</v>
          </cell>
          <cell r="C66">
            <v>10467</v>
          </cell>
          <cell r="D66">
            <v>433</v>
          </cell>
        </row>
        <row r="67">
          <cell r="A67" t="str">
            <v>01613090101212</v>
          </cell>
          <cell r="B67" t="str">
            <v>KIPP Summit Academy</v>
          </cell>
          <cell r="C67">
            <v>416</v>
          </cell>
          <cell r="D67">
            <v>9</v>
          </cell>
        </row>
        <row r="68">
          <cell r="A68" t="str">
            <v>01613090114421</v>
          </cell>
          <cell r="B68" t="str">
            <v>KIPP King Collegiate High</v>
          </cell>
          <cell r="C68">
            <v>618</v>
          </cell>
          <cell r="D68">
            <v>18</v>
          </cell>
        </row>
        <row r="69">
          <cell r="A69" t="str">
            <v>01750930000000</v>
          </cell>
          <cell r="B69" t="str">
            <v>Dublin Unified</v>
          </cell>
          <cell r="C69">
            <v>11294</v>
          </cell>
          <cell r="D69">
            <v>621</v>
          </cell>
        </row>
        <row r="70">
          <cell r="A70" t="str">
            <v>01751010000000</v>
          </cell>
          <cell r="B70" t="str">
            <v>Pleasanton Unified</v>
          </cell>
          <cell r="C70">
            <v>14846</v>
          </cell>
          <cell r="D70">
            <v>946</v>
          </cell>
        </row>
        <row r="71">
          <cell r="A71" t="str">
            <v>01751190000000</v>
          </cell>
          <cell r="B71" t="str">
            <v>Sunol Glen Unified</v>
          </cell>
          <cell r="C71">
            <v>293</v>
          </cell>
          <cell r="D71">
            <v>14</v>
          </cell>
        </row>
        <row r="72">
          <cell r="A72" t="str">
            <v>03739810000000</v>
          </cell>
          <cell r="B72" t="str">
            <v>Amador County Unified</v>
          </cell>
          <cell r="C72">
            <v>3926</v>
          </cell>
          <cell r="D72">
            <v>46</v>
          </cell>
        </row>
        <row r="73">
          <cell r="A73" t="str">
            <v>04100410114991</v>
          </cell>
          <cell r="B73" t="str">
            <v>CORE Butte Charter</v>
          </cell>
          <cell r="C73">
            <v>802</v>
          </cell>
          <cell r="D73">
            <v>1</v>
          </cell>
        </row>
        <row r="74">
          <cell r="A74" t="str">
            <v>04614080000000</v>
          </cell>
          <cell r="B74" t="str">
            <v>Biggs Unified</v>
          </cell>
          <cell r="C74">
            <v>629</v>
          </cell>
          <cell r="D74">
            <v>15</v>
          </cell>
        </row>
        <row r="75">
          <cell r="A75" t="str">
            <v>04614240000000</v>
          </cell>
          <cell r="B75" t="str">
            <v>Chico Unified</v>
          </cell>
          <cell r="C75">
            <v>12655</v>
          </cell>
          <cell r="D75">
            <v>170</v>
          </cell>
        </row>
        <row r="76">
          <cell r="A76" t="str">
            <v>04614240110551</v>
          </cell>
          <cell r="B76" t="str">
            <v>Nord Country</v>
          </cell>
          <cell r="C76">
            <v>181</v>
          </cell>
          <cell r="D76">
            <v>2</v>
          </cell>
        </row>
        <row r="77">
          <cell r="A77" t="str">
            <v>04614240118042</v>
          </cell>
          <cell r="B77" t="str">
            <v>Forest Ranch Charter</v>
          </cell>
          <cell r="C77">
            <v>131</v>
          </cell>
          <cell r="D77">
            <v>2</v>
          </cell>
        </row>
        <row r="78">
          <cell r="A78" t="str">
            <v>04614240121475</v>
          </cell>
          <cell r="B78" t="str">
            <v>Sherwood Montessori</v>
          </cell>
          <cell r="C78">
            <v>161</v>
          </cell>
          <cell r="D78">
            <v>3</v>
          </cell>
        </row>
        <row r="79">
          <cell r="A79" t="str">
            <v>04614240123810</v>
          </cell>
          <cell r="B79" t="str">
            <v>Wildflower Open Classroom</v>
          </cell>
          <cell r="C79">
            <v>166</v>
          </cell>
          <cell r="D79">
            <v>1</v>
          </cell>
        </row>
        <row r="80">
          <cell r="A80" t="str">
            <v>04614246113773</v>
          </cell>
          <cell r="B80" t="str">
            <v>Chico Country Day</v>
          </cell>
          <cell r="C80">
            <v>557</v>
          </cell>
          <cell r="D80">
            <v>2</v>
          </cell>
        </row>
        <row r="81">
          <cell r="A81" t="str">
            <v>04614246119523</v>
          </cell>
          <cell r="B81" t="str">
            <v>Blue Oak Charter</v>
          </cell>
          <cell r="C81">
            <v>375</v>
          </cell>
          <cell r="D81">
            <v>9</v>
          </cell>
        </row>
        <row r="82">
          <cell r="A82" t="str">
            <v>04614320000000</v>
          </cell>
          <cell r="B82" t="str">
            <v>Durham Unified</v>
          </cell>
          <cell r="C82">
            <v>1016</v>
          </cell>
          <cell r="D82">
            <v>5</v>
          </cell>
        </row>
        <row r="83">
          <cell r="A83" t="str">
            <v>04614570000000</v>
          </cell>
          <cell r="B83" t="str">
            <v>Golden Feather Union Elementary</v>
          </cell>
          <cell r="C83">
            <v>69</v>
          </cell>
          <cell r="D83">
            <v>1</v>
          </cell>
        </row>
        <row r="84">
          <cell r="A84" t="str">
            <v>04614990000000</v>
          </cell>
          <cell r="B84" t="str">
            <v>Manzanita Elementary</v>
          </cell>
          <cell r="C84">
            <v>291</v>
          </cell>
          <cell r="D84">
            <v>3</v>
          </cell>
        </row>
        <row r="85">
          <cell r="A85" t="str">
            <v>04615070000000</v>
          </cell>
          <cell r="B85" t="str">
            <v>Oroville City Elementary</v>
          </cell>
          <cell r="C85">
            <v>2358</v>
          </cell>
          <cell r="D85">
            <v>18</v>
          </cell>
        </row>
        <row r="86">
          <cell r="A86" t="str">
            <v>04615070129577</v>
          </cell>
          <cell r="B86" t="str">
            <v>STREAM Charter</v>
          </cell>
          <cell r="C86">
            <v>272</v>
          </cell>
          <cell r="D86">
            <v>1</v>
          </cell>
        </row>
        <row r="87">
          <cell r="A87" t="str">
            <v>04615150000000</v>
          </cell>
          <cell r="B87" t="str">
            <v>Oroville Union High</v>
          </cell>
          <cell r="C87">
            <v>2193</v>
          </cell>
          <cell r="D87">
            <v>12</v>
          </cell>
        </row>
        <row r="88">
          <cell r="A88" t="str">
            <v>04615230000000</v>
          </cell>
          <cell r="B88" t="str">
            <v>Palermo Union Elementary</v>
          </cell>
          <cell r="C88">
            <v>1271</v>
          </cell>
          <cell r="D88">
            <v>2</v>
          </cell>
        </row>
        <row r="89">
          <cell r="A89" t="str">
            <v>04615310000000</v>
          </cell>
          <cell r="B89" t="str">
            <v>Paradise Unified</v>
          </cell>
          <cell r="C89">
            <v>3442</v>
          </cell>
          <cell r="D89">
            <v>30</v>
          </cell>
        </row>
        <row r="90">
          <cell r="A90" t="str">
            <v>04615490000000</v>
          </cell>
          <cell r="B90" t="str">
            <v>Thermalito Union Elementary</v>
          </cell>
          <cell r="C90">
            <v>1547</v>
          </cell>
          <cell r="D90">
            <v>11</v>
          </cell>
        </row>
        <row r="91">
          <cell r="A91" t="str">
            <v>04755070000000</v>
          </cell>
          <cell r="B91" t="str">
            <v>Gridley Unified</v>
          </cell>
          <cell r="C91">
            <v>2056</v>
          </cell>
          <cell r="D91">
            <v>61</v>
          </cell>
        </row>
        <row r="92">
          <cell r="A92" t="str">
            <v>05100580000000</v>
          </cell>
          <cell r="B92" t="str">
            <v>Calaveras County Office of Education</v>
          </cell>
          <cell r="C92">
            <v>514</v>
          </cell>
          <cell r="D92">
            <v>3</v>
          </cell>
        </row>
        <row r="93">
          <cell r="A93" t="str">
            <v>05615560000000</v>
          </cell>
          <cell r="B93" t="str">
            <v>Bret Harte Union High</v>
          </cell>
          <cell r="C93">
            <v>686</v>
          </cell>
          <cell r="D93">
            <v>4</v>
          </cell>
        </row>
        <row r="94">
          <cell r="A94" t="str">
            <v>05615640000000</v>
          </cell>
          <cell r="B94" t="str">
            <v>Calaveras Unified</v>
          </cell>
          <cell r="C94">
            <v>2862</v>
          </cell>
          <cell r="D94">
            <v>21</v>
          </cell>
        </row>
        <row r="95">
          <cell r="A95" t="str">
            <v>05615720000000</v>
          </cell>
          <cell r="B95" t="str">
            <v>Mark Twain Union Elementary</v>
          </cell>
          <cell r="C95">
            <v>821</v>
          </cell>
          <cell r="D95">
            <v>6</v>
          </cell>
        </row>
        <row r="96">
          <cell r="A96" t="str">
            <v>05615800000000</v>
          </cell>
          <cell r="B96" t="str">
            <v>Vallecito Union</v>
          </cell>
          <cell r="C96">
            <v>567</v>
          </cell>
          <cell r="D96">
            <v>2</v>
          </cell>
        </row>
        <row r="97">
          <cell r="A97" t="str">
            <v>06615980000000</v>
          </cell>
          <cell r="B97" t="str">
            <v>Colusa Unified</v>
          </cell>
          <cell r="C97">
            <v>1450</v>
          </cell>
          <cell r="D97">
            <v>28</v>
          </cell>
        </row>
        <row r="98">
          <cell r="A98" t="str">
            <v>06616060000000</v>
          </cell>
          <cell r="B98" t="str">
            <v>Maxwell Unified</v>
          </cell>
          <cell r="C98">
            <v>327</v>
          </cell>
          <cell r="D98">
            <v>3</v>
          </cell>
        </row>
        <row r="99">
          <cell r="A99" t="str">
            <v>06616140000000</v>
          </cell>
          <cell r="B99" t="str">
            <v>Pierce Joint Unified</v>
          </cell>
          <cell r="C99">
            <v>1473</v>
          </cell>
          <cell r="D99">
            <v>17</v>
          </cell>
        </row>
        <row r="100">
          <cell r="A100" t="str">
            <v>06616220000000</v>
          </cell>
          <cell r="B100" t="str">
            <v>Williams Unified</v>
          </cell>
          <cell r="C100">
            <v>1357</v>
          </cell>
          <cell r="D100">
            <v>66</v>
          </cell>
        </row>
        <row r="101">
          <cell r="A101" t="str">
            <v>07100740000000</v>
          </cell>
          <cell r="B101" t="str">
            <v>Contra Costa County Office of Education</v>
          </cell>
          <cell r="C101">
            <v>449</v>
          </cell>
          <cell r="D101">
            <v>2</v>
          </cell>
        </row>
        <row r="102">
          <cell r="A102" t="str">
            <v>07100740129528</v>
          </cell>
          <cell r="B102" t="str">
            <v>Caliber: Beta Academy</v>
          </cell>
          <cell r="C102">
            <v>793</v>
          </cell>
          <cell r="D102">
            <v>1</v>
          </cell>
        </row>
        <row r="103">
          <cell r="A103" t="str">
            <v>07100740129684</v>
          </cell>
          <cell r="B103" t="str">
            <v>Summit Public School K2</v>
          </cell>
          <cell r="C103">
            <v>426</v>
          </cell>
          <cell r="D103">
            <v>1</v>
          </cell>
        </row>
        <row r="104">
          <cell r="A104" t="str">
            <v>07100740730614</v>
          </cell>
          <cell r="B104" t="str">
            <v>Golden Gate Community Charter</v>
          </cell>
          <cell r="C104">
            <v>84</v>
          </cell>
          <cell r="D104">
            <v>1</v>
          </cell>
        </row>
        <row r="105">
          <cell r="A105" t="str">
            <v>07100740731380</v>
          </cell>
          <cell r="B105" t="str">
            <v>Clayton Valley Charter High</v>
          </cell>
          <cell r="C105">
            <v>2187</v>
          </cell>
          <cell r="D105">
            <v>11</v>
          </cell>
        </row>
        <row r="106">
          <cell r="A106" t="str">
            <v>07616300000000</v>
          </cell>
          <cell r="B106" t="str">
            <v>Acalanes Union High</v>
          </cell>
          <cell r="C106">
            <v>5642</v>
          </cell>
          <cell r="D106">
            <v>107</v>
          </cell>
        </row>
        <row r="107">
          <cell r="A107" t="str">
            <v>07616480000000</v>
          </cell>
          <cell r="B107" t="str">
            <v>Antioch Unified</v>
          </cell>
          <cell r="C107">
            <v>16653</v>
          </cell>
          <cell r="D107">
            <v>431</v>
          </cell>
        </row>
        <row r="108">
          <cell r="A108" t="str">
            <v>07616480115063</v>
          </cell>
          <cell r="B108" t="str">
            <v>Antioch Charter Academy II</v>
          </cell>
          <cell r="C108">
            <v>202</v>
          </cell>
          <cell r="D108">
            <v>2</v>
          </cell>
        </row>
        <row r="109">
          <cell r="A109" t="str">
            <v>07616550000000</v>
          </cell>
          <cell r="B109" t="str">
            <v>Brentwood Union Elementary</v>
          </cell>
          <cell r="C109">
            <v>9037</v>
          </cell>
          <cell r="D109">
            <v>138</v>
          </cell>
        </row>
        <row r="110">
          <cell r="A110" t="str">
            <v>07616630000000</v>
          </cell>
          <cell r="B110" t="str">
            <v>Byron Union Elementary</v>
          </cell>
          <cell r="C110">
            <v>1586</v>
          </cell>
          <cell r="D110">
            <v>10</v>
          </cell>
        </row>
        <row r="111">
          <cell r="A111" t="str">
            <v>07616710000000</v>
          </cell>
          <cell r="B111" t="str">
            <v>Canyon Elementary</v>
          </cell>
          <cell r="C111">
            <v>72</v>
          </cell>
          <cell r="D111">
            <v>1</v>
          </cell>
        </row>
        <row r="112">
          <cell r="A112" t="str">
            <v>07616970000000</v>
          </cell>
          <cell r="B112" t="str">
            <v>John Swett Unified</v>
          </cell>
          <cell r="C112">
            <v>1534</v>
          </cell>
          <cell r="D112">
            <v>68</v>
          </cell>
        </row>
        <row r="113">
          <cell r="A113" t="str">
            <v>07617050000000</v>
          </cell>
          <cell r="B113" t="str">
            <v>Knightsen Elementary</v>
          </cell>
          <cell r="C113">
            <v>597</v>
          </cell>
          <cell r="D113">
            <v>2</v>
          </cell>
        </row>
        <row r="114">
          <cell r="A114" t="str">
            <v>07617130000000</v>
          </cell>
          <cell r="B114" t="str">
            <v>Lafayette Elementary</v>
          </cell>
          <cell r="C114">
            <v>3588</v>
          </cell>
          <cell r="D114">
            <v>138</v>
          </cell>
        </row>
        <row r="115">
          <cell r="A115" t="str">
            <v>07617210000000</v>
          </cell>
          <cell r="B115" t="str">
            <v>Liberty Union High</v>
          </cell>
          <cell r="C115">
            <v>8205</v>
          </cell>
          <cell r="D115">
            <v>77</v>
          </cell>
        </row>
        <row r="116">
          <cell r="A116" t="str">
            <v>07617390000000</v>
          </cell>
          <cell r="B116" t="str">
            <v>Martinez Unified</v>
          </cell>
          <cell r="C116">
            <v>4160</v>
          </cell>
          <cell r="D116">
            <v>53</v>
          </cell>
        </row>
        <row r="117">
          <cell r="A117" t="str">
            <v>07617470000000</v>
          </cell>
          <cell r="B117" t="str">
            <v>Moraga Elementary</v>
          </cell>
          <cell r="C117">
            <v>1829</v>
          </cell>
          <cell r="D117">
            <v>89</v>
          </cell>
        </row>
        <row r="118">
          <cell r="A118" t="str">
            <v>07617540000000</v>
          </cell>
          <cell r="B118" t="str">
            <v>Mt. Diablo Unified</v>
          </cell>
          <cell r="C118">
            <v>31197</v>
          </cell>
          <cell r="D118">
            <v>1301</v>
          </cell>
        </row>
        <row r="119">
          <cell r="A119" t="str">
            <v>07617620000000</v>
          </cell>
          <cell r="B119" t="str">
            <v>Oakley Union Elementary</v>
          </cell>
          <cell r="C119">
            <v>5196</v>
          </cell>
          <cell r="D119">
            <v>38</v>
          </cell>
        </row>
        <row r="120">
          <cell r="A120" t="str">
            <v>07617700000000</v>
          </cell>
          <cell r="B120" t="str">
            <v>Orinda Union Elementary</v>
          </cell>
          <cell r="C120">
            <v>2536</v>
          </cell>
          <cell r="D120">
            <v>59</v>
          </cell>
        </row>
        <row r="121">
          <cell r="A121" t="str">
            <v>07617880000000</v>
          </cell>
          <cell r="B121" t="str">
            <v>Pittsburg Unified</v>
          </cell>
          <cell r="C121">
            <v>11505</v>
          </cell>
          <cell r="D121">
            <v>251</v>
          </cell>
        </row>
        <row r="122">
          <cell r="A122" t="str">
            <v>07617960000000</v>
          </cell>
          <cell r="B122" t="str">
            <v>West Contra Costa Unified</v>
          </cell>
          <cell r="C122">
            <v>28365</v>
          </cell>
          <cell r="D122">
            <v>1746</v>
          </cell>
        </row>
        <row r="123">
          <cell r="A123" t="str">
            <v>07617960101477</v>
          </cell>
          <cell r="B123" t="str">
            <v>Leadership Public Schools: Richmond</v>
          </cell>
          <cell r="C123">
            <v>577</v>
          </cell>
          <cell r="D123">
            <v>5</v>
          </cell>
        </row>
        <row r="124">
          <cell r="A124" t="str">
            <v>07617960110973</v>
          </cell>
          <cell r="B124" t="str">
            <v>Richmond College Preparatory</v>
          </cell>
          <cell r="C124">
            <v>503</v>
          </cell>
          <cell r="D124">
            <v>8</v>
          </cell>
        </row>
        <row r="125">
          <cell r="A125" t="str">
            <v>07617960126805</v>
          </cell>
          <cell r="B125" t="str">
            <v>Richmond Charter Academy</v>
          </cell>
          <cell r="C125">
            <v>218</v>
          </cell>
          <cell r="D125">
            <v>3</v>
          </cell>
        </row>
        <row r="126">
          <cell r="A126" t="str">
            <v>07617960132100</v>
          </cell>
          <cell r="B126" t="str">
            <v>Aspire Richmond Ca. College Preparatory Academy</v>
          </cell>
          <cell r="C126">
            <v>520</v>
          </cell>
          <cell r="D126">
            <v>4</v>
          </cell>
        </row>
        <row r="127">
          <cell r="A127" t="str">
            <v>07617960132118</v>
          </cell>
          <cell r="B127" t="str">
            <v>Aspire Richmond Technology Academy</v>
          </cell>
          <cell r="C127">
            <v>342</v>
          </cell>
          <cell r="D127">
            <v>5</v>
          </cell>
        </row>
        <row r="128">
          <cell r="A128" t="str">
            <v>07617960132233</v>
          </cell>
          <cell r="B128" t="str">
            <v>John Henry High</v>
          </cell>
          <cell r="C128">
            <v>257</v>
          </cell>
          <cell r="D128">
            <v>8</v>
          </cell>
        </row>
        <row r="129">
          <cell r="A129" t="str">
            <v>07617960133637</v>
          </cell>
          <cell r="B129" t="str">
            <v>Summit Public School: Tamalpais</v>
          </cell>
          <cell r="C129">
            <v>237</v>
          </cell>
          <cell r="D129">
            <v>2</v>
          </cell>
        </row>
        <row r="130">
          <cell r="A130" t="str">
            <v>07617966118368</v>
          </cell>
          <cell r="B130" t="str">
            <v>Manzanita Middle</v>
          </cell>
          <cell r="C130">
            <v>121</v>
          </cell>
          <cell r="D130">
            <v>1</v>
          </cell>
        </row>
        <row r="131">
          <cell r="A131" t="str">
            <v>07618040000000</v>
          </cell>
          <cell r="B131" t="str">
            <v>San Ramon Valley Unified</v>
          </cell>
          <cell r="C131">
            <v>32471</v>
          </cell>
          <cell r="D131">
            <v>906</v>
          </cell>
        </row>
        <row r="132">
          <cell r="A132" t="str">
            <v>07618120000000</v>
          </cell>
          <cell r="B132" t="str">
            <v>Walnut Creek Elementary</v>
          </cell>
          <cell r="C132">
            <v>3584</v>
          </cell>
          <cell r="D132">
            <v>239</v>
          </cell>
        </row>
        <row r="133">
          <cell r="A133" t="str">
            <v>07770240134072</v>
          </cell>
          <cell r="B133" t="str">
            <v>Rocketship Futuro Academy</v>
          </cell>
          <cell r="C133">
            <v>290</v>
          </cell>
          <cell r="D133">
            <v>9</v>
          </cell>
        </row>
        <row r="134">
          <cell r="A134" t="str">
            <v>08618200000000</v>
          </cell>
          <cell r="B134" t="str">
            <v>Del Norte County Unified</v>
          </cell>
          <cell r="C134">
            <v>3628</v>
          </cell>
          <cell r="D134">
            <v>31</v>
          </cell>
        </row>
        <row r="135">
          <cell r="A135" t="str">
            <v>09100900000000</v>
          </cell>
          <cell r="B135" t="str">
            <v>El Dorado County Office of Education</v>
          </cell>
          <cell r="C135">
            <v>1028</v>
          </cell>
          <cell r="D135">
            <v>1</v>
          </cell>
        </row>
        <row r="136">
          <cell r="A136" t="str">
            <v>09618380000000</v>
          </cell>
          <cell r="B136" t="str">
            <v>Buckeye Union Elementary</v>
          </cell>
          <cell r="C136">
            <v>4745</v>
          </cell>
          <cell r="D136">
            <v>65</v>
          </cell>
        </row>
        <row r="137">
          <cell r="A137" t="str">
            <v>09618380111724</v>
          </cell>
          <cell r="B137" t="str">
            <v>California Montessori Project-Shingle Springs Campus</v>
          </cell>
          <cell r="C137">
            <v>456</v>
          </cell>
          <cell r="D137">
            <v>2</v>
          </cell>
        </row>
        <row r="138">
          <cell r="A138" t="str">
            <v>09618380136200</v>
          </cell>
          <cell r="B138" t="str">
            <v>Clarksville Charter</v>
          </cell>
          <cell r="C138">
            <v>679</v>
          </cell>
          <cell r="D138">
            <v>1</v>
          </cell>
        </row>
        <row r="139">
          <cell r="A139" t="str">
            <v>09618460000000</v>
          </cell>
          <cell r="B139" t="str">
            <v>Camino Union Elementary</v>
          </cell>
          <cell r="C139">
            <v>392</v>
          </cell>
          <cell r="D139">
            <v>3</v>
          </cell>
        </row>
        <row r="140">
          <cell r="A140" t="str">
            <v>09618530000000</v>
          </cell>
          <cell r="B140" t="str">
            <v>El Dorado Union High</v>
          </cell>
          <cell r="C140">
            <v>6643</v>
          </cell>
          <cell r="D140">
            <v>58</v>
          </cell>
        </row>
        <row r="141">
          <cell r="A141" t="str">
            <v>09618870000000</v>
          </cell>
          <cell r="B141" t="str">
            <v>Gold Trail Union Elementary</v>
          </cell>
          <cell r="C141">
            <v>709</v>
          </cell>
          <cell r="D141">
            <v>8</v>
          </cell>
        </row>
        <row r="142">
          <cell r="A142" t="str">
            <v>09619030000000</v>
          </cell>
          <cell r="B142" t="str">
            <v>Lake Tahoe Unified</v>
          </cell>
          <cell r="C142">
            <v>3906</v>
          </cell>
          <cell r="D142">
            <v>30</v>
          </cell>
        </row>
        <row r="143">
          <cell r="A143" t="str">
            <v>09619290000000</v>
          </cell>
          <cell r="B143" t="str">
            <v>Mother Lode Union Elementary</v>
          </cell>
          <cell r="C143">
            <v>1060</v>
          </cell>
          <cell r="D143">
            <v>14</v>
          </cell>
        </row>
        <row r="144">
          <cell r="A144" t="str">
            <v>09619450000000</v>
          </cell>
          <cell r="B144" t="str">
            <v>Pioneer Union Elementary</v>
          </cell>
          <cell r="C144">
            <v>304</v>
          </cell>
          <cell r="D144">
            <v>1</v>
          </cell>
        </row>
        <row r="145">
          <cell r="A145" t="str">
            <v>09619520000000</v>
          </cell>
          <cell r="B145" t="str">
            <v>Placerville Union Elementary</v>
          </cell>
          <cell r="C145">
            <v>1279</v>
          </cell>
          <cell r="D145">
            <v>13</v>
          </cell>
        </row>
        <row r="146">
          <cell r="A146" t="str">
            <v>09619600000000</v>
          </cell>
          <cell r="B146" t="str">
            <v>Pollock Pines Elementary</v>
          </cell>
          <cell r="C146">
            <v>698</v>
          </cell>
          <cell r="D146">
            <v>2</v>
          </cell>
        </row>
        <row r="147">
          <cell r="A147" t="str">
            <v>09619780000000</v>
          </cell>
          <cell r="B147" t="str">
            <v>Rescue Union Elementary</v>
          </cell>
          <cell r="C147">
            <v>3626</v>
          </cell>
          <cell r="D147">
            <v>30</v>
          </cell>
        </row>
        <row r="148">
          <cell r="A148" t="str">
            <v>09737830000000</v>
          </cell>
          <cell r="B148" t="str">
            <v>Black Oak Mine Unified</v>
          </cell>
          <cell r="C148">
            <v>1238</v>
          </cell>
          <cell r="D148">
            <v>2</v>
          </cell>
        </row>
        <row r="149">
          <cell r="A149" t="str">
            <v>10101080000000</v>
          </cell>
          <cell r="B149" t="str">
            <v>Fresno County Office of Education</v>
          </cell>
          <cell r="C149">
            <v>975</v>
          </cell>
          <cell r="D149">
            <v>5</v>
          </cell>
        </row>
        <row r="150">
          <cell r="A150" t="str">
            <v>10101080109991</v>
          </cell>
          <cell r="B150" t="str">
            <v>Crescent View West Public Charter</v>
          </cell>
          <cell r="C150">
            <v>1518</v>
          </cell>
          <cell r="D150">
            <v>3</v>
          </cell>
        </row>
        <row r="151">
          <cell r="A151" t="str">
            <v>10101086085112</v>
          </cell>
          <cell r="B151" t="str">
            <v>Edison-Bethune Charter Academy</v>
          </cell>
          <cell r="C151">
            <v>580</v>
          </cell>
          <cell r="D151">
            <v>5</v>
          </cell>
        </row>
        <row r="152">
          <cell r="A152" t="str">
            <v>10620260000000</v>
          </cell>
          <cell r="B152" t="str">
            <v>Big Creek Elementary</v>
          </cell>
          <cell r="C152">
            <v>59</v>
          </cell>
          <cell r="D152">
            <v>1</v>
          </cell>
        </row>
        <row r="153">
          <cell r="A153" t="str">
            <v>10620420000000</v>
          </cell>
          <cell r="B153" t="str">
            <v>Burrel Union Elementary</v>
          </cell>
          <cell r="C153">
            <v>117</v>
          </cell>
          <cell r="D153">
            <v>8</v>
          </cell>
        </row>
        <row r="154">
          <cell r="A154" t="str">
            <v>10621170000000</v>
          </cell>
          <cell r="B154" t="str">
            <v>Clovis Unified</v>
          </cell>
          <cell r="C154">
            <v>43085</v>
          </cell>
          <cell r="D154">
            <v>650</v>
          </cell>
        </row>
        <row r="155">
          <cell r="A155" t="str">
            <v>10621250000000</v>
          </cell>
          <cell r="B155" t="str">
            <v>Coalinga-Huron Unified</v>
          </cell>
          <cell r="C155">
            <v>4450</v>
          </cell>
          <cell r="D155">
            <v>249</v>
          </cell>
        </row>
        <row r="156">
          <cell r="A156" t="str">
            <v>10621580000000</v>
          </cell>
          <cell r="B156" t="str">
            <v>Fowler Unified</v>
          </cell>
          <cell r="C156">
            <v>2609</v>
          </cell>
          <cell r="D156">
            <v>34</v>
          </cell>
        </row>
        <row r="157">
          <cell r="A157" t="str">
            <v>10621660000000</v>
          </cell>
          <cell r="B157" t="str">
            <v>Fresno Unified</v>
          </cell>
          <cell r="C157">
            <v>71046</v>
          </cell>
          <cell r="D157">
            <v>1057</v>
          </cell>
        </row>
        <row r="158">
          <cell r="A158" t="str">
            <v>10621660106740</v>
          </cell>
          <cell r="B158" t="str">
            <v>Aspen Valley Prep Academy</v>
          </cell>
          <cell r="C158">
            <v>391</v>
          </cell>
          <cell r="D158">
            <v>5</v>
          </cell>
        </row>
        <row r="159">
          <cell r="A159" t="str">
            <v>10621660114553</v>
          </cell>
          <cell r="B159" t="str">
            <v>University High</v>
          </cell>
          <cell r="C159">
            <v>489</v>
          </cell>
          <cell r="D159">
            <v>2</v>
          </cell>
        </row>
        <row r="160">
          <cell r="A160" t="str">
            <v>10621660133942</v>
          </cell>
          <cell r="B160" t="str">
            <v>Aspen Meadow Public</v>
          </cell>
          <cell r="C160">
            <v>120</v>
          </cell>
          <cell r="D160">
            <v>1</v>
          </cell>
        </row>
        <row r="161">
          <cell r="A161" t="str">
            <v>10622400000000</v>
          </cell>
          <cell r="B161" t="str">
            <v>Kingsburg Elementary Charter</v>
          </cell>
          <cell r="C161">
            <v>2232</v>
          </cell>
          <cell r="D161">
            <v>18</v>
          </cell>
        </row>
        <row r="162">
          <cell r="A162" t="str">
            <v>10622570000000</v>
          </cell>
          <cell r="B162" t="str">
            <v>Kingsburg Joint Union High</v>
          </cell>
          <cell r="C162">
            <v>1158</v>
          </cell>
          <cell r="D162">
            <v>10</v>
          </cell>
        </row>
        <row r="163">
          <cell r="A163" t="str">
            <v>10622650000000</v>
          </cell>
          <cell r="B163" t="str">
            <v>Kings Canyon Joint Unified</v>
          </cell>
          <cell r="C163">
            <v>9792</v>
          </cell>
          <cell r="D163">
            <v>159</v>
          </cell>
        </row>
        <row r="164">
          <cell r="A164" t="str">
            <v>10622810000000</v>
          </cell>
          <cell r="B164" t="str">
            <v>Laton Joint Unified</v>
          </cell>
          <cell r="C164">
            <v>695</v>
          </cell>
          <cell r="D164">
            <v>8</v>
          </cell>
        </row>
        <row r="165">
          <cell r="A165" t="str">
            <v>10623230000000</v>
          </cell>
          <cell r="B165" t="str">
            <v>Monroe Elementary</v>
          </cell>
          <cell r="C165">
            <v>167</v>
          </cell>
          <cell r="D165">
            <v>5</v>
          </cell>
        </row>
        <row r="166">
          <cell r="A166" t="str">
            <v>10623310000000</v>
          </cell>
          <cell r="B166" t="str">
            <v>Orange Center</v>
          </cell>
          <cell r="C166">
            <v>301</v>
          </cell>
          <cell r="D166">
            <v>2</v>
          </cell>
        </row>
        <row r="167">
          <cell r="A167" t="str">
            <v>10623560000000</v>
          </cell>
          <cell r="B167" t="str">
            <v>Pacific Union Elementary</v>
          </cell>
          <cell r="C167">
            <v>393</v>
          </cell>
          <cell r="D167">
            <v>5</v>
          </cell>
        </row>
        <row r="168">
          <cell r="A168" t="str">
            <v>10623640000000</v>
          </cell>
          <cell r="B168" t="str">
            <v>Parlier Unified</v>
          </cell>
          <cell r="C168">
            <v>3421</v>
          </cell>
          <cell r="D168">
            <v>112</v>
          </cell>
        </row>
        <row r="169">
          <cell r="A169" t="str">
            <v>10623800000000</v>
          </cell>
          <cell r="B169" t="str">
            <v>Raisin City Elementary</v>
          </cell>
          <cell r="C169">
            <v>297</v>
          </cell>
          <cell r="D169">
            <v>14</v>
          </cell>
        </row>
        <row r="170">
          <cell r="A170" t="str">
            <v>10624140000000</v>
          </cell>
          <cell r="B170" t="str">
            <v>Sanger Unified</v>
          </cell>
          <cell r="C170">
            <v>12101</v>
          </cell>
          <cell r="D170">
            <v>149</v>
          </cell>
        </row>
        <row r="171">
          <cell r="A171" t="str">
            <v>10624300000000</v>
          </cell>
          <cell r="B171" t="str">
            <v>Selma Unified</v>
          </cell>
          <cell r="C171">
            <v>6451</v>
          </cell>
          <cell r="D171">
            <v>151</v>
          </cell>
        </row>
        <row r="172">
          <cell r="A172" t="str">
            <v>10625130000000</v>
          </cell>
          <cell r="B172" t="str">
            <v>Washington Colony Elementary</v>
          </cell>
          <cell r="C172">
            <v>441</v>
          </cell>
          <cell r="D172">
            <v>12</v>
          </cell>
        </row>
        <row r="173">
          <cell r="A173" t="str">
            <v>10625390000000</v>
          </cell>
          <cell r="B173" t="str">
            <v>West Park Elementary</v>
          </cell>
          <cell r="C173">
            <v>660</v>
          </cell>
          <cell r="D173">
            <v>2</v>
          </cell>
        </row>
        <row r="174">
          <cell r="A174" t="str">
            <v>10625470000000</v>
          </cell>
          <cell r="B174" t="str">
            <v>Westside Elementary</v>
          </cell>
          <cell r="C174">
            <v>219</v>
          </cell>
          <cell r="D174">
            <v>6</v>
          </cell>
        </row>
        <row r="175">
          <cell r="A175" t="str">
            <v>10625470135103</v>
          </cell>
          <cell r="B175" t="str">
            <v>Inspire Charter School - Central</v>
          </cell>
          <cell r="C175">
            <v>975</v>
          </cell>
          <cell r="D175">
            <v>9</v>
          </cell>
        </row>
        <row r="176">
          <cell r="A176" t="str">
            <v>10625470136523</v>
          </cell>
          <cell r="B176" t="str">
            <v>Crescent View South II</v>
          </cell>
          <cell r="C176">
            <v>584</v>
          </cell>
          <cell r="D176">
            <v>3</v>
          </cell>
        </row>
        <row r="177">
          <cell r="A177" t="str">
            <v>10738090000000</v>
          </cell>
          <cell r="B177" t="str">
            <v>Firebaugh-Las Deltas Unified</v>
          </cell>
          <cell r="C177">
            <v>2260</v>
          </cell>
          <cell r="D177">
            <v>78</v>
          </cell>
        </row>
        <row r="178">
          <cell r="A178" t="str">
            <v>10739650000000</v>
          </cell>
          <cell r="B178" t="str">
            <v>Central Unified</v>
          </cell>
          <cell r="C178">
            <v>15887</v>
          </cell>
          <cell r="D178">
            <v>375</v>
          </cell>
        </row>
        <row r="179">
          <cell r="A179" t="str">
            <v>10739990000000</v>
          </cell>
          <cell r="B179" t="str">
            <v>Kerman Unified</v>
          </cell>
          <cell r="C179">
            <v>5145</v>
          </cell>
          <cell r="D179">
            <v>104</v>
          </cell>
        </row>
        <row r="180">
          <cell r="A180" t="str">
            <v>10751270000000</v>
          </cell>
          <cell r="B180" t="str">
            <v>Mendota Unified</v>
          </cell>
          <cell r="C180">
            <v>3443</v>
          </cell>
          <cell r="D180">
            <v>353</v>
          </cell>
        </row>
        <row r="181">
          <cell r="A181" t="str">
            <v>10752340000000</v>
          </cell>
          <cell r="B181" t="str">
            <v>Golden Plains Unified</v>
          </cell>
          <cell r="C181">
            <v>1698</v>
          </cell>
          <cell r="D181">
            <v>33</v>
          </cell>
        </row>
        <row r="182">
          <cell r="A182" t="str">
            <v>10752750000000</v>
          </cell>
          <cell r="B182" t="str">
            <v>Sierra Unified</v>
          </cell>
          <cell r="C182">
            <v>1292</v>
          </cell>
          <cell r="D182">
            <v>4</v>
          </cell>
        </row>
        <row r="183">
          <cell r="A183" t="str">
            <v>10754080000000</v>
          </cell>
          <cell r="B183" t="str">
            <v>Riverdale Joint Unified</v>
          </cell>
          <cell r="C183">
            <v>1621</v>
          </cell>
          <cell r="D183">
            <v>24</v>
          </cell>
        </row>
        <row r="184">
          <cell r="A184" t="str">
            <v>10755980000000</v>
          </cell>
          <cell r="B184" t="str">
            <v>Caruthers Unified</v>
          </cell>
          <cell r="C184">
            <v>1450</v>
          </cell>
          <cell r="D184">
            <v>22</v>
          </cell>
        </row>
        <row r="185">
          <cell r="A185" t="str">
            <v>10767780000000</v>
          </cell>
          <cell r="B185" t="str">
            <v>Washington Unified</v>
          </cell>
          <cell r="C185">
            <v>2602</v>
          </cell>
          <cell r="D185">
            <v>31</v>
          </cell>
        </row>
        <row r="186">
          <cell r="A186" t="str">
            <v>11101160000000</v>
          </cell>
          <cell r="B186" t="str">
            <v>Glenn County Office of Education</v>
          </cell>
          <cell r="C186">
            <v>215</v>
          </cell>
          <cell r="D186">
            <v>1</v>
          </cell>
        </row>
        <row r="187">
          <cell r="A187" t="str">
            <v>11626380000000</v>
          </cell>
          <cell r="B187" t="str">
            <v>Plaza Elementary</v>
          </cell>
          <cell r="C187">
            <v>209</v>
          </cell>
          <cell r="D187">
            <v>1</v>
          </cell>
        </row>
        <row r="188">
          <cell r="A188" t="str">
            <v>11626460000000</v>
          </cell>
          <cell r="B188" t="str">
            <v>Princeton Joint Unified</v>
          </cell>
          <cell r="C188">
            <v>165</v>
          </cell>
          <cell r="D188">
            <v>2</v>
          </cell>
        </row>
        <row r="189">
          <cell r="A189" t="str">
            <v>11626610000000</v>
          </cell>
          <cell r="B189" t="str">
            <v>Willows Unified</v>
          </cell>
          <cell r="C189">
            <v>1444</v>
          </cell>
          <cell r="D189">
            <v>7</v>
          </cell>
        </row>
        <row r="190">
          <cell r="A190" t="str">
            <v>11754810000000</v>
          </cell>
          <cell r="B190" t="str">
            <v>Orland Joint Unified</v>
          </cell>
          <cell r="C190">
            <v>2241</v>
          </cell>
          <cell r="D190">
            <v>54</v>
          </cell>
        </row>
        <row r="191">
          <cell r="A191" t="str">
            <v>11765620000000</v>
          </cell>
          <cell r="B191" t="str">
            <v>Hamilton Unified</v>
          </cell>
          <cell r="C191">
            <v>690</v>
          </cell>
          <cell r="D191">
            <v>22</v>
          </cell>
        </row>
        <row r="192">
          <cell r="A192" t="str">
            <v>12626790000000</v>
          </cell>
          <cell r="B192" t="str">
            <v>Arcata Elementary</v>
          </cell>
          <cell r="C192">
            <v>518</v>
          </cell>
          <cell r="D192">
            <v>6</v>
          </cell>
        </row>
        <row r="193">
          <cell r="A193" t="str">
            <v>12626790109975</v>
          </cell>
          <cell r="B193" t="str">
            <v>Fuente Nueva Charter</v>
          </cell>
          <cell r="C193">
            <v>122</v>
          </cell>
          <cell r="D193">
            <v>3</v>
          </cell>
        </row>
        <row r="194">
          <cell r="A194" t="str">
            <v>12626790111708</v>
          </cell>
          <cell r="B194" t="str">
            <v>Union Street Charter</v>
          </cell>
          <cell r="C194">
            <v>101</v>
          </cell>
          <cell r="D194">
            <v>3</v>
          </cell>
        </row>
        <row r="195">
          <cell r="A195" t="str">
            <v>12626790127266</v>
          </cell>
          <cell r="B195" t="str">
            <v>Redwood Coast Montessori</v>
          </cell>
          <cell r="C195">
            <v>115</v>
          </cell>
          <cell r="D195">
            <v>1</v>
          </cell>
        </row>
        <row r="196">
          <cell r="A196" t="str">
            <v>12626870000000</v>
          </cell>
          <cell r="B196" t="str">
            <v>Northern Humboldt Union High</v>
          </cell>
          <cell r="C196">
            <v>1637</v>
          </cell>
          <cell r="D196">
            <v>10</v>
          </cell>
        </row>
        <row r="197">
          <cell r="A197" t="str">
            <v>12627030000000</v>
          </cell>
          <cell r="B197" t="str">
            <v>Blue Lake Union Elementary</v>
          </cell>
          <cell r="C197">
            <v>185</v>
          </cell>
          <cell r="D197">
            <v>2</v>
          </cell>
        </row>
        <row r="198">
          <cell r="A198" t="str">
            <v>12627290000000</v>
          </cell>
          <cell r="B198" t="str">
            <v>Bridgeville Elementary</v>
          </cell>
          <cell r="C198">
            <v>26</v>
          </cell>
          <cell r="D198">
            <v>1</v>
          </cell>
        </row>
        <row r="199">
          <cell r="A199" t="str">
            <v>12627450000000</v>
          </cell>
          <cell r="B199" t="str">
            <v>Cutten Elementary</v>
          </cell>
          <cell r="C199">
            <v>601</v>
          </cell>
          <cell r="D199">
            <v>12</v>
          </cell>
        </row>
        <row r="200">
          <cell r="A200" t="str">
            <v>12628100000000</v>
          </cell>
          <cell r="B200" t="str">
            <v>Fortuna Union High</v>
          </cell>
          <cell r="C200">
            <v>1079</v>
          </cell>
          <cell r="D200">
            <v>18</v>
          </cell>
        </row>
        <row r="201">
          <cell r="A201" t="str">
            <v>12628280000000</v>
          </cell>
          <cell r="B201" t="str">
            <v>Freshwater Elementary</v>
          </cell>
          <cell r="C201">
            <v>354</v>
          </cell>
          <cell r="D201">
            <v>4</v>
          </cell>
        </row>
        <row r="202">
          <cell r="A202" t="str">
            <v>12628930000000</v>
          </cell>
          <cell r="B202" t="str">
            <v>Jacoby Creek Elementary</v>
          </cell>
          <cell r="C202">
            <v>462</v>
          </cell>
          <cell r="D202">
            <v>3</v>
          </cell>
        </row>
        <row r="203">
          <cell r="A203" t="str">
            <v>12629010000000</v>
          </cell>
          <cell r="B203" t="str">
            <v>Klamath-Trinity Joint Unified</v>
          </cell>
          <cell r="C203">
            <v>1001</v>
          </cell>
          <cell r="D203">
            <v>1</v>
          </cell>
        </row>
        <row r="204">
          <cell r="A204" t="str">
            <v>12629190000000</v>
          </cell>
          <cell r="B204" t="str">
            <v>Kneeland Elementary</v>
          </cell>
          <cell r="C204">
            <v>13</v>
          </cell>
          <cell r="D204">
            <v>1</v>
          </cell>
        </row>
        <row r="205">
          <cell r="A205" t="str">
            <v>12629500000000</v>
          </cell>
          <cell r="B205" t="str">
            <v>McKinleyville Union Elementary</v>
          </cell>
          <cell r="C205">
            <v>1166</v>
          </cell>
          <cell r="D205">
            <v>6</v>
          </cell>
        </row>
        <row r="206">
          <cell r="A206" t="str">
            <v>12629760000000</v>
          </cell>
          <cell r="B206" t="str">
            <v>Pacific Union Elementary</v>
          </cell>
          <cell r="C206">
            <v>587</v>
          </cell>
          <cell r="D206">
            <v>4</v>
          </cell>
        </row>
        <row r="207">
          <cell r="A207" t="str">
            <v>12630240000000</v>
          </cell>
          <cell r="B207" t="str">
            <v>Scotia Union Elementary</v>
          </cell>
          <cell r="C207">
            <v>192</v>
          </cell>
          <cell r="D207">
            <v>1</v>
          </cell>
        </row>
        <row r="208">
          <cell r="A208" t="str">
            <v>12630320111203</v>
          </cell>
          <cell r="B208" t="str">
            <v>Alder Grove Charter</v>
          </cell>
          <cell r="C208">
            <v>443</v>
          </cell>
          <cell r="D208">
            <v>5</v>
          </cell>
        </row>
        <row r="209">
          <cell r="A209" t="str">
            <v>12630570000000</v>
          </cell>
          <cell r="B209" t="str">
            <v>Trinidad Union Elementary</v>
          </cell>
          <cell r="C209">
            <v>211</v>
          </cell>
          <cell r="D209">
            <v>4</v>
          </cell>
        </row>
        <row r="210">
          <cell r="A210" t="str">
            <v>12753820000000</v>
          </cell>
          <cell r="B210" t="str">
            <v>Mattole Unified</v>
          </cell>
          <cell r="C210">
            <v>779</v>
          </cell>
          <cell r="D210">
            <v>2</v>
          </cell>
        </row>
        <row r="211">
          <cell r="A211" t="str">
            <v>12755150000000</v>
          </cell>
          <cell r="B211" t="str">
            <v>Eureka City Schools</v>
          </cell>
          <cell r="C211">
            <v>3738</v>
          </cell>
          <cell r="D211">
            <v>88</v>
          </cell>
        </row>
        <row r="212">
          <cell r="A212" t="str">
            <v>13101320000000</v>
          </cell>
          <cell r="B212" t="str">
            <v>Imperial County Office of Education</v>
          </cell>
          <cell r="C212">
            <v>710</v>
          </cell>
          <cell r="D212">
            <v>28</v>
          </cell>
        </row>
        <row r="213">
          <cell r="A213" t="str">
            <v>13630730000000</v>
          </cell>
          <cell r="B213" t="str">
            <v>Brawley Elementary</v>
          </cell>
          <cell r="C213">
            <v>3980</v>
          </cell>
          <cell r="D213">
            <v>57</v>
          </cell>
        </row>
        <row r="214">
          <cell r="A214" t="str">
            <v>13630810000000</v>
          </cell>
          <cell r="B214" t="str">
            <v>Brawley Union High</v>
          </cell>
          <cell r="C214">
            <v>1857</v>
          </cell>
          <cell r="D214">
            <v>29</v>
          </cell>
        </row>
        <row r="215">
          <cell r="A215" t="str">
            <v>13630990000000</v>
          </cell>
          <cell r="B215" t="str">
            <v>Calexico Unified</v>
          </cell>
          <cell r="C215">
            <v>9200</v>
          </cell>
          <cell r="D215">
            <v>504</v>
          </cell>
        </row>
        <row r="216">
          <cell r="A216" t="str">
            <v>13631070000000</v>
          </cell>
          <cell r="B216" t="str">
            <v>Calipatria Unified</v>
          </cell>
          <cell r="C216">
            <v>1168</v>
          </cell>
          <cell r="D216">
            <v>35</v>
          </cell>
        </row>
        <row r="217">
          <cell r="A217" t="str">
            <v>13631150000000</v>
          </cell>
          <cell r="B217" t="str">
            <v>Central Union High</v>
          </cell>
          <cell r="C217">
            <v>4182</v>
          </cell>
          <cell r="D217">
            <v>157</v>
          </cell>
        </row>
        <row r="218">
          <cell r="A218" t="str">
            <v>13631230000000</v>
          </cell>
          <cell r="B218" t="str">
            <v>El Centro Elementary</v>
          </cell>
          <cell r="C218">
            <v>5017</v>
          </cell>
          <cell r="D218">
            <v>160</v>
          </cell>
        </row>
        <row r="219">
          <cell r="A219" t="str">
            <v>13631230118455</v>
          </cell>
          <cell r="B219" t="str">
            <v>Ballington Academy for the Arts and Sciences</v>
          </cell>
          <cell r="C219">
            <v>299</v>
          </cell>
          <cell r="D219">
            <v>4</v>
          </cell>
        </row>
        <row r="220">
          <cell r="A220" t="str">
            <v>13631230121855</v>
          </cell>
          <cell r="B220" t="str">
            <v>Imagine Schools at Imperial Valley</v>
          </cell>
          <cell r="C220">
            <v>829</v>
          </cell>
          <cell r="D220">
            <v>83</v>
          </cell>
        </row>
        <row r="221">
          <cell r="A221" t="str">
            <v>13631310000000</v>
          </cell>
          <cell r="B221" t="str">
            <v>Heber Elementary</v>
          </cell>
          <cell r="C221">
            <v>1204</v>
          </cell>
          <cell r="D221">
            <v>38</v>
          </cell>
        </row>
        <row r="222">
          <cell r="A222" t="str">
            <v>13631490000000</v>
          </cell>
          <cell r="B222" t="str">
            <v>Holtville Unified</v>
          </cell>
          <cell r="C222">
            <v>1554</v>
          </cell>
          <cell r="D222">
            <v>90</v>
          </cell>
        </row>
        <row r="223">
          <cell r="A223" t="str">
            <v>13631640000000</v>
          </cell>
          <cell r="B223" t="str">
            <v>Imperial Unified</v>
          </cell>
          <cell r="C223">
            <v>4149</v>
          </cell>
          <cell r="D223">
            <v>108</v>
          </cell>
        </row>
        <row r="224">
          <cell r="A224" t="str">
            <v>13631720000000</v>
          </cell>
          <cell r="B224" t="str">
            <v>Magnolia Union Elementary</v>
          </cell>
          <cell r="C224">
            <v>142</v>
          </cell>
          <cell r="D224">
            <v>1</v>
          </cell>
        </row>
        <row r="225">
          <cell r="A225" t="str">
            <v>13631800000000</v>
          </cell>
          <cell r="B225" t="str">
            <v>McCabe Union Elementary</v>
          </cell>
          <cell r="C225">
            <v>1389</v>
          </cell>
          <cell r="D225">
            <v>26</v>
          </cell>
        </row>
        <row r="226">
          <cell r="A226" t="str">
            <v>13631980000000</v>
          </cell>
          <cell r="B226" t="str">
            <v>Meadows Union Elementary</v>
          </cell>
          <cell r="C226">
            <v>503</v>
          </cell>
          <cell r="D226">
            <v>14</v>
          </cell>
        </row>
        <row r="227">
          <cell r="A227" t="str">
            <v>13632140000000</v>
          </cell>
          <cell r="B227" t="str">
            <v>San Pasqual Valley Unified</v>
          </cell>
          <cell r="C227">
            <v>714</v>
          </cell>
          <cell r="D227">
            <v>7</v>
          </cell>
        </row>
        <row r="228">
          <cell r="A228" t="str">
            <v>13632220000000</v>
          </cell>
          <cell r="B228" t="str">
            <v>Seeley Union Elementary</v>
          </cell>
          <cell r="C228">
            <v>366</v>
          </cell>
          <cell r="D228">
            <v>14</v>
          </cell>
        </row>
        <row r="229">
          <cell r="A229" t="str">
            <v>13632300000000</v>
          </cell>
          <cell r="B229" t="str">
            <v>Westmorland Union Elementary</v>
          </cell>
          <cell r="C229">
            <v>372</v>
          </cell>
          <cell r="D229">
            <v>16</v>
          </cell>
        </row>
        <row r="230">
          <cell r="A230" t="str">
            <v>14101400000000</v>
          </cell>
          <cell r="B230" t="str">
            <v>Inyo County Office of Education</v>
          </cell>
          <cell r="C230">
            <v>13</v>
          </cell>
          <cell r="D230">
            <v>1</v>
          </cell>
        </row>
        <row r="231">
          <cell r="A231" t="str">
            <v>14101400117994</v>
          </cell>
          <cell r="B231" t="str">
            <v>YouthBuild Charter School of California</v>
          </cell>
          <cell r="C231">
            <v>1115</v>
          </cell>
          <cell r="D231">
            <v>4</v>
          </cell>
        </row>
        <row r="232">
          <cell r="A232" t="str">
            <v>14632710000000</v>
          </cell>
          <cell r="B232" t="str">
            <v>Death Valley Unified</v>
          </cell>
          <cell r="C232">
            <v>26</v>
          </cell>
          <cell r="D232">
            <v>1</v>
          </cell>
        </row>
        <row r="233">
          <cell r="A233" t="str">
            <v>14632890000000</v>
          </cell>
          <cell r="B233" t="str">
            <v>Lone Pine Unified</v>
          </cell>
          <cell r="C233">
            <v>291</v>
          </cell>
          <cell r="D233">
            <v>8</v>
          </cell>
        </row>
        <row r="234">
          <cell r="A234" t="str">
            <v>14766870000000</v>
          </cell>
          <cell r="B234" t="str">
            <v>Bishop Unified</v>
          </cell>
          <cell r="C234">
            <v>1951</v>
          </cell>
          <cell r="D234">
            <v>20</v>
          </cell>
        </row>
        <row r="235">
          <cell r="A235" t="str">
            <v>15101570000000</v>
          </cell>
          <cell r="B235" t="str">
            <v>Kern County Office of Education</v>
          </cell>
          <cell r="C235">
            <v>2567</v>
          </cell>
          <cell r="D235">
            <v>22</v>
          </cell>
        </row>
        <row r="236">
          <cell r="A236" t="str">
            <v>15101570119669</v>
          </cell>
          <cell r="B236" t="str">
            <v>Wonderful College Prep Academy</v>
          </cell>
          <cell r="C236">
            <v>1080</v>
          </cell>
          <cell r="D236">
            <v>10</v>
          </cell>
        </row>
        <row r="237">
          <cell r="A237" t="str">
            <v>15101570124040</v>
          </cell>
          <cell r="B237" t="str">
            <v>Grimmway Academy</v>
          </cell>
          <cell r="C237">
            <v>802</v>
          </cell>
          <cell r="D237">
            <v>9</v>
          </cell>
        </row>
        <row r="238">
          <cell r="A238" t="str">
            <v>15101570135467</v>
          </cell>
          <cell r="B238" t="str">
            <v>Wonderful College Prep Academy - Lost Hills</v>
          </cell>
          <cell r="C238">
            <v>102</v>
          </cell>
          <cell r="D238">
            <v>2</v>
          </cell>
        </row>
        <row r="239">
          <cell r="A239" t="str">
            <v>15633130000000</v>
          </cell>
          <cell r="B239" t="str">
            <v>Arvin Union</v>
          </cell>
          <cell r="C239">
            <v>3050</v>
          </cell>
          <cell r="D239">
            <v>46</v>
          </cell>
        </row>
        <row r="240">
          <cell r="A240" t="str">
            <v>15633210000000</v>
          </cell>
          <cell r="B240" t="str">
            <v>Bakersfield City</v>
          </cell>
          <cell r="C240">
            <v>30699</v>
          </cell>
          <cell r="D240">
            <v>416</v>
          </cell>
        </row>
        <row r="241">
          <cell r="A241" t="str">
            <v>15633390000000</v>
          </cell>
          <cell r="B241" t="str">
            <v>Beardsley Elementary</v>
          </cell>
          <cell r="C241">
            <v>1908</v>
          </cell>
          <cell r="D241">
            <v>7</v>
          </cell>
        </row>
        <row r="242">
          <cell r="A242" t="str">
            <v>15633470000000</v>
          </cell>
          <cell r="B242" t="str">
            <v>Belridge Elementary</v>
          </cell>
          <cell r="C242">
            <v>40</v>
          </cell>
          <cell r="D242">
            <v>1</v>
          </cell>
        </row>
        <row r="243">
          <cell r="A243" t="str">
            <v>15633620000000</v>
          </cell>
          <cell r="B243" t="str">
            <v>Panama-Buena Vista Union</v>
          </cell>
          <cell r="C243">
            <v>18248</v>
          </cell>
          <cell r="D243">
            <v>454</v>
          </cell>
        </row>
        <row r="244">
          <cell r="A244" t="str">
            <v>15633700000000</v>
          </cell>
          <cell r="B244" t="str">
            <v>Buttonwillow Union Elementary</v>
          </cell>
          <cell r="C244">
            <v>344</v>
          </cell>
          <cell r="D244">
            <v>10</v>
          </cell>
        </row>
        <row r="245">
          <cell r="A245" t="str">
            <v>15634040000000</v>
          </cell>
          <cell r="B245" t="str">
            <v>Delano Union Elementary</v>
          </cell>
          <cell r="C245">
            <v>7145</v>
          </cell>
          <cell r="D245">
            <v>220</v>
          </cell>
        </row>
        <row r="246">
          <cell r="A246" t="str">
            <v>15634120000000</v>
          </cell>
          <cell r="B246" t="str">
            <v>Delano Joint Union High</v>
          </cell>
          <cell r="C246">
            <v>4314</v>
          </cell>
          <cell r="D246">
            <v>127</v>
          </cell>
        </row>
        <row r="247">
          <cell r="A247" t="str">
            <v>15634200000000</v>
          </cell>
          <cell r="B247" t="str">
            <v>Di Giorgio Elementary</v>
          </cell>
          <cell r="C247">
            <v>211</v>
          </cell>
          <cell r="D247">
            <v>3</v>
          </cell>
        </row>
        <row r="248">
          <cell r="A248" t="str">
            <v>15634380000000</v>
          </cell>
          <cell r="B248" t="str">
            <v>Edison Elementary</v>
          </cell>
          <cell r="C248">
            <v>1041</v>
          </cell>
          <cell r="D248">
            <v>25</v>
          </cell>
        </row>
        <row r="249">
          <cell r="A249" t="str">
            <v>15634610000000</v>
          </cell>
          <cell r="B249" t="str">
            <v>Fairfax Elementary</v>
          </cell>
          <cell r="C249">
            <v>2705</v>
          </cell>
          <cell r="D249">
            <v>47</v>
          </cell>
        </row>
        <row r="250">
          <cell r="A250" t="str">
            <v>15634790000000</v>
          </cell>
          <cell r="B250" t="str">
            <v>Fruitvale Elementary</v>
          </cell>
          <cell r="C250">
            <v>3240</v>
          </cell>
          <cell r="D250">
            <v>32</v>
          </cell>
        </row>
        <row r="251">
          <cell r="A251" t="str">
            <v>15634870000000</v>
          </cell>
          <cell r="B251" t="str">
            <v>General Shafter Elementary</v>
          </cell>
          <cell r="C251">
            <v>147</v>
          </cell>
          <cell r="D251">
            <v>2</v>
          </cell>
        </row>
        <row r="252">
          <cell r="A252" t="str">
            <v>15635030000000</v>
          </cell>
          <cell r="B252" t="str">
            <v>Greenfield Union</v>
          </cell>
          <cell r="C252">
            <v>9327</v>
          </cell>
          <cell r="D252">
            <v>167</v>
          </cell>
        </row>
        <row r="253">
          <cell r="A253" t="str">
            <v>15635290000000</v>
          </cell>
          <cell r="B253" t="str">
            <v>Kern High</v>
          </cell>
          <cell r="C253">
            <v>39520</v>
          </cell>
          <cell r="D253">
            <v>627</v>
          </cell>
        </row>
        <row r="254">
          <cell r="A254" t="str">
            <v>15635450000000</v>
          </cell>
          <cell r="B254" t="str">
            <v>Kernville Union Elementary</v>
          </cell>
          <cell r="C254">
            <v>899</v>
          </cell>
          <cell r="D254">
            <v>1</v>
          </cell>
        </row>
        <row r="255">
          <cell r="A255" t="str">
            <v>15635520000000</v>
          </cell>
          <cell r="B255" t="str">
            <v>Lakeside Union</v>
          </cell>
          <cell r="C255">
            <v>1378</v>
          </cell>
          <cell r="D255">
            <v>18</v>
          </cell>
        </row>
        <row r="256">
          <cell r="A256" t="str">
            <v>15635600000000</v>
          </cell>
          <cell r="B256" t="str">
            <v>Lamont Elementary</v>
          </cell>
          <cell r="C256">
            <v>3106</v>
          </cell>
          <cell r="D256">
            <v>108</v>
          </cell>
        </row>
        <row r="257">
          <cell r="A257" t="str">
            <v>15635780000000</v>
          </cell>
          <cell r="B257" t="str">
            <v>Richland Union Elementary</v>
          </cell>
          <cell r="C257">
            <v>3031</v>
          </cell>
          <cell r="D257">
            <v>77</v>
          </cell>
        </row>
        <row r="258">
          <cell r="A258" t="str">
            <v>15635780135186</v>
          </cell>
          <cell r="B258" t="str">
            <v>Grimmway Academy Shafter</v>
          </cell>
          <cell r="C258">
            <v>444</v>
          </cell>
          <cell r="D258">
            <v>9</v>
          </cell>
        </row>
        <row r="259">
          <cell r="A259" t="str">
            <v>15635940000000</v>
          </cell>
          <cell r="B259" t="str">
            <v>Lost Hills Union Elementary</v>
          </cell>
          <cell r="C259">
            <v>510</v>
          </cell>
          <cell r="D259">
            <v>39</v>
          </cell>
        </row>
        <row r="260">
          <cell r="A260" t="str">
            <v>15636100000000</v>
          </cell>
          <cell r="B260" t="str">
            <v>Maple Elementary</v>
          </cell>
          <cell r="C260">
            <v>283</v>
          </cell>
          <cell r="D260">
            <v>1</v>
          </cell>
        </row>
        <row r="261">
          <cell r="A261" t="str">
            <v>15636280000000</v>
          </cell>
          <cell r="B261" t="str">
            <v>Maricopa Unified</v>
          </cell>
          <cell r="C261">
            <v>300</v>
          </cell>
          <cell r="D261">
            <v>3</v>
          </cell>
        </row>
        <row r="262">
          <cell r="A262" t="str">
            <v>15636280127183</v>
          </cell>
          <cell r="B262" t="str">
            <v>California Virtual Academy @ Maricopa</v>
          </cell>
          <cell r="C262">
            <v>1459</v>
          </cell>
          <cell r="D262">
            <v>8</v>
          </cell>
        </row>
        <row r="263">
          <cell r="A263" t="str">
            <v>15636280128504</v>
          </cell>
          <cell r="B263" t="str">
            <v>Peak to Peak Mountain Charter</v>
          </cell>
          <cell r="C263">
            <v>77</v>
          </cell>
          <cell r="D263">
            <v>1</v>
          </cell>
        </row>
        <row r="264">
          <cell r="A264" t="str">
            <v>15636280134312</v>
          </cell>
          <cell r="B264" t="str">
            <v>Inspire Charter School - Kern</v>
          </cell>
          <cell r="C264">
            <v>4127</v>
          </cell>
          <cell r="D264">
            <v>27</v>
          </cell>
        </row>
        <row r="265">
          <cell r="A265" t="str">
            <v>15636770000000</v>
          </cell>
          <cell r="B265" t="str">
            <v>Mojave Unified</v>
          </cell>
          <cell r="C265">
            <v>2833</v>
          </cell>
          <cell r="D265">
            <v>7</v>
          </cell>
        </row>
        <row r="266">
          <cell r="A266" t="str">
            <v>15636850000000</v>
          </cell>
          <cell r="B266" t="str">
            <v>Muroc Joint Unified</v>
          </cell>
          <cell r="C266">
            <v>1827</v>
          </cell>
          <cell r="D266">
            <v>70</v>
          </cell>
        </row>
        <row r="267">
          <cell r="A267" t="str">
            <v>15636930000000</v>
          </cell>
          <cell r="B267" t="str">
            <v>Norris Elementary</v>
          </cell>
          <cell r="C267">
            <v>4197</v>
          </cell>
          <cell r="D267">
            <v>41</v>
          </cell>
        </row>
        <row r="268">
          <cell r="A268" t="str">
            <v>15637190000000</v>
          </cell>
          <cell r="B268" t="str">
            <v>Pond Union Elementary</v>
          </cell>
          <cell r="C268">
            <v>193</v>
          </cell>
          <cell r="D268">
            <v>2</v>
          </cell>
        </row>
        <row r="269">
          <cell r="A269" t="str">
            <v>15637500000000</v>
          </cell>
          <cell r="B269" t="str">
            <v>Rosedale Union Elementary</v>
          </cell>
          <cell r="C269">
            <v>5799</v>
          </cell>
          <cell r="D269">
            <v>21</v>
          </cell>
        </row>
        <row r="270">
          <cell r="A270" t="str">
            <v>15637680000000</v>
          </cell>
          <cell r="B270" t="str">
            <v>Semitropic Elementary</v>
          </cell>
          <cell r="C270">
            <v>215</v>
          </cell>
          <cell r="D270">
            <v>9</v>
          </cell>
        </row>
        <row r="271">
          <cell r="A271" t="str">
            <v>15637760000000</v>
          </cell>
          <cell r="B271" t="str">
            <v>Southern Kern Unified</v>
          </cell>
          <cell r="C271">
            <v>3560</v>
          </cell>
          <cell r="D271">
            <v>55</v>
          </cell>
        </row>
        <row r="272">
          <cell r="A272" t="str">
            <v>15637840000000</v>
          </cell>
          <cell r="B272" t="str">
            <v>South Fork Union</v>
          </cell>
          <cell r="C272">
            <v>245</v>
          </cell>
          <cell r="D272">
            <v>2</v>
          </cell>
        </row>
        <row r="273">
          <cell r="A273" t="str">
            <v>15637920000000</v>
          </cell>
          <cell r="B273" t="str">
            <v>Standard Elementary</v>
          </cell>
          <cell r="C273">
            <v>3115</v>
          </cell>
          <cell r="D273">
            <v>14</v>
          </cell>
        </row>
        <row r="274">
          <cell r="A274" t="str">
            <v>15638000000000</v>
          </cell>
          <cell r="B274" t="str">
            <v>Taft City</v>
          </cell>
          <cell r="C274">
            <v>2327</v>
          </cell>
          <cell r="D274">
            <v>29</v>
          </cell>
        </row>
        <row r="275">
          <cell r="A275" t="str">
            <v>15638180000000</v>
          </cell>
          <cell r="B275" t="str">
            <v>Taft Union High</v>
          </cell>
          <cell r="C275">
            <v>1022</v>
          </cell>
          <cell r="D275">
            <v>17</v>
          </cell>
        </row>
        <row r="276">
          <cell r="A276" t="str">
            <v>15638260000000</v>
          </cell>
          <cell r="B276" t="str">
            <v>Tehachapi Unified</v>
          </cell>
          <cell r="C276">
            <v>4454</v>
          </cell>
          <cell r="D276">
            <v>54</v>
          </cell>
        </row>
        <row r="277">
          <cell r="A277" t="str">
            <v>15638340000000</v>
          </cell>
          <cell r="B277" t="str">
            <v>Vineland Elementary</v>
          </cell>
          <cell r="C277">
            <v>732</v>
          </cell>
          <cell r="D277">
            <v>14</v>
          </cell>
        </row>
        <row r="278">
          <cell r="A278" t="str">
            <v>15638420000000</v>
          </cell>
          <cell r="B278" t="str">
            <v>Wasco Union Elementary</v>
          </cell>
          <cell r="C278">
            <v>3649</v>
          </cell>
          <cell r="D278">
            <v>104</v>
          </cell>
        </row>
        <row r="279">
          <cell r="A279" t="str">
            <v>15638590000000</v>
          </cell>
          <cell r="B279" t="str">
            <v>Wasco Union High</v>
          </cell>
          <cell r="C279">
            <v>1864</v>
          </cell>
          <cell r="D279">
            <v>52</v>
          </cell>
        </row>
        <row r="280">
          <cell r="A280" t="str">
            <v>15735440000000</v>
          </cell>
          <cell r="B280" t="str">
            <v>Rio Bravo-Greeley Union Elementary</v>
          </cell>
          <cell r="C280">
            <v>1029</v>
          </cell>
          <cell r="D280">
            <v>3</v>
          </cell>
        </row>
        <row r="281">
          <cell r="A281" t="str">
            <v>15737420000000</v>
          </cell>
          <cell r="B281" t="str">
            <v>Sierra Sands Unified</v>
          </cell>
          <cell r="C281">
            <v>5085</v>
          </cell>
          <cell r="D281">
            <v>74</v>
          </cell>
        </row>
        <row r="282">
          <cell r="A282" t="str">
            <v>15739080000000</v>
          </cell>
          <cell r="B282" t="str">
            <v>McFarland Unified</v>
          </cell>
          <cell r="C282">
            <v>3588</v>
          </cell>
          <cell r="D282">
            <v>111</v>
          </cell>
        </row>
        <row r="283">
          <cell r="A283" t="str">
            <v>15751680000000</v>
          </cell>
          <cell r="B283" t="str">
            <v>El Tejon Unified</v>
          </cell>
          <cell r="C283">
            <v>754</v>
          </cell>
          <cell r="D283">
            <v>4</v>
          </cell>
        </row>
        <row r="284">
          <cell r="A284" t="str">
            <v>15756301530500</v>
          </cell>
          <cell r="B284" t="str">
            <v>Ridgecrest Charter</v>
          </cell>
          <cell r="C284">
            <v>515</v>
          </cell>
          <cell r="D284">
            <v>11</v>
          </cell>
        </row>
        <row r="285">
          <cell r="A285" t="str">
            <v>16101650000000</v>
          </cell>
          <cell r="B285" t="str">
            <v>Kings County Office of Education</v>
          </cell>
          <cell r="C285">
            <v>349</v>
          </cell>
          <cell r="D285">
            <v>3</v>
          </cell>
        </row>
        <row r="286">
          <cell r="A286" t="str">
            <v>16638750000000</v>
          </cell>
          <cell r="B286" t="str">
            <v>Armona Union Elementary</v>
          </cell>
          <cell r="C286">
            <v>1101</v>
          </cell>
          <cell r="D286">
            <v>11</v>
          </cell>
        </row>
        <row r="287">
          <cell r="A287" t="str">
            <v>16638750112698</v>
          </cell>
          <cell r="B287" t="str">
            <v>California Virtual Academy at Kings</v>
          </cell>
          <cell r="C287">
            <v>362</v>
          </cell>
          <cell r="D287">
            <v>2</v>
          </cell>
        </row>
        <row r="288">
          <cell r="A288" t="str">
            <v>16638830000000</v>
          </cell>
          <cell r="B288" t="str">
            <v>Central Union Elementary</v>
          </cell>
          <cell r="C288">
            <v>1801</v>
          </cell>
          <cell r="D288">
            <v>51</v>
          </cell>
        </row>
        <row r="289">
          <cell r="A289" t="str">
            <v>16638910000000</v>
          </cell>
          <cell r="B289" t="str">
            <v>Corcoran Joint Unified</v>
          </cell>
          <cell r="C289">
            <v>3320</v>
          </cell>
          <cell r="D289">
            <v>93</v>
          </cell>
        </row>
        <row r="290">
          <cell r="A290" t="str">
            <v>16639170000000</v>
          </cell>
          <cell r="B290" t="str">
            <v>Hanford Elementary</v>
          </cell>
          <cell r="C290">
            <v>5973</v>
          </cell>
          <cell r="D290">
            <v>56</v>
          </cell>
        </row>
        <row r="291">
          <cell r="A291" t="str">
            <v>16639250000000</v>
          </cell>
          <cell r="B291" t="str">
            <v>Hanford Joint Union High</v>
          </cell>
          <cell r="C291">
            <v>3801</v>
          </cell>
          <cell r="D291">
            <v>27</v>
          </cell>
        </row>
        <row r="292">
          <cell r="A292" t="str">
            <v>16639330000000</v>
          </cell>
          <cell r="B292" t="str">
            <v>Island Union Elementary</v>
          </cell>
          <cell r="C292">
            <v>415</v>
          </cell>
          <cell r="D292">
            <v>3</v>
          </cell>
        </row>
        <row r="293">
          <cell r="A293" t="str">
            <v>16639410000000</v>
          </cell>
          <cell r="B293" t="str">
            <v>Kings River-Hardwick Union Elementary</v>
          </cell>
          <cell r="C293">
            <v>807</v>
          </cell>
          <cell r="D293">
            <v>1</v>
          </cell>
        </row>
        <row r="294">
          <cell r="A294" t="str">
            <v>16639580000000</v>
          </cell>
          <cell r="B294" t="str">
            <v>Kit Carson Union Elementary</v>
          </cell>
          <cell r="C294">
            <v>403</v>
          </cell>
          <cell r="D294">
            <v>4</v>
          </cell>
        </row>
        <row r="295">
          <cell r="A295" t="str">
            <v>16639580136556</v>
          </cell>
          <cell r="B295" t="str">
            <v>Kings Valley Academy II</v>
          </cell>
          <cell r="C295">
            <v>692</v>
          </cell>
          <cell r="D295">
            <v>1</v>
          </cell>
        </row>
        <row r="296">
          <cell r="A296" t="str">
            <v>16639660000000</v>
          </cell>
          <cell r="B296" t="str">
            <v>Lakeside Union Elementary</v>
          </cell>
          <cell r="C296">
            <v>326</v>
          </cell>
          <cell r="D296">
            <v>13</v>
          </cell>
        </row>
        <row r="297">
          <cell r="A297" t="str">
            <v>16639740000000</v>
          </cell>
          <cell r="B297" t="str">
            <v>Lemoore Union Elementary</v>
          </cell>
          <cell r="C297">
            <v>3363</v>
          </cell>
          <cell r="D297">
            <v>74</v>
          </cell>
        </row>
        <row r="298">
          <cell r="A298" t="str">
            <v>16639820000000</v>
          </cell>
          <cell r="B298" t="str">
            <v>Lemoore Union High</v>
          </cell>
          <cell r="C298">
            <v>1944</v>
          </cell>
          <cell r="D298">
            <v>20</v>
          </cell>
        </row>
        <row r="299">
          <cell r="A299" t="str">
            <v>16639820110205</v>
          </cell>
          <cell r="B299" t="str">
            <v>Lemoore Middle College High</v>
          </cell>
          <cell r="C299">
            <v>246</v>
          </cell>
          <cell r="D299">
            <v>1</v>
          </cell>
        </row>
        <row r="300">
          <cell r="A300" t="str">
            <v>16639900000000</v>
          </cell>
          <cell r="B300" t="str">
            <v>Pioneer Union Elementary</v>
          </cell>
          <cell r="C300">
            <v>1593</v>
          </cell>
          <cell r="D300">
            <v>9</v>
          </cell>
        </row>
        <row r="301">
          <cell r="A301" t="str">
            <v>16739320000000</v>
          </cell>
          <cell r="B301" t="str">
            <v>Reef-Sunset Unified</v>
          </cell>
          <cell r="C301">
            <v>2664</v>
          </cell>
          <cell r="D301">
            <v>103</v>
          </cell>
        </row>
        <row r="302">
          <cell r="A302" t="str">
            <v>17640140000000</v>
          </cell>
          <cell r="B302" t="str">
            <v>Kelseyville Unified</v>
          </cell>
          <cell r="C302">
            <v>1702</v>
          </cell>
          <cell r="D302">
            <v>42</v>
          </cell>
        </row>
        <row r="303">
          <cell r="A303" t="str">
            <v>17640220000000</v>
          </cell>
          <cell r="B303" t="str">
            <v>Konocti Unified</v>
          </cell>
          <cell r="C303">
            <v>3489</v>
          </cell>
          <cell r="D303">
            <v>36</v>
          </cell>
        </row>
        <row r="304">
          <cell r="A304" t="str">
            <v>17640300000000</v>
          </cell>
          <cell r="B304" t="str">
            <v>Lakeport Unified</v>
          </cell>
          <cell r="C304">
            <v>1509</v>
          </cell>
          <cell r="D304">
            <v>11</v>
          </cell>
        </row>
        <row r="305">
          <cell r="A305" t="str">
            <v>17640480000000</v>
          </cell>
          <cell r="B305" t="str">
            <v>Lucerne Elementary</v>
          </cell>
          <cell r="C305">
            <v>263</v>
          </cell>
          <cell r="D305">
            <v>1</v>
          </cell>
        </row>
        <row r="306">
          <cell r="A306" t="str">
            <v>17640550000000</v>
          </cell>
          <cell r="B306" t="str">
            <v>Middletown Unified</v>
          </cell>
          <cell r="C306">
            <v>1455</v>
          </cell>
          <cell r="D306">
            <v>8</v>
          </cell>
        </row>
        <row r="307">
          <cell r="A307" t="str">
            <v>17640550108340</v>
          </cell>
          <cell r="B307" t="str">
            <v>Lake County International Charter</v>
          </cell>
          <cell r="C307">
            <v>85</v>
          </cell>
          <cell r="D307">
            <v>2</v>
          </cell>
        </row>
        <row r="308">
          <cell r="A308" t="str">
            <v>17640550129601</v>
          </cell>
          <cell r="B308" t="str">
            <v>California Connections Academy @ North Bay</v>
          </cell>
          <cell r="C308">
            <v>172</v>
          </cell>
          <cell r="D308">
            <v>2</v>
          </cell>
        </row>
        <row r="309">
          <cell r="A309" t="str">
            <v>17769760000000</v>
          </cell>
          <cell r="B309" t="str">
            <v>Upper Lake Unified</v>
          </cell>
          <cell r="C309">
            <v>838</v>
          </cell>
          <cell r="D309">
            <v>2</v>
          </cell>
        </row>
        <row r="310">
          <cell r="A310" t="str">
            <v>18641050000000</v>
          </cell>
          <cell r="B310" t="str">
            <v>Janesville Union Elementary</v>
          </cell>
          <cell r="C310">
            <v>352</v>
          </cell>
          <cell r="D310">
            <v>1</v>
          </cell>
        </row>
        <row r="311">
          <cell r="A311" t="str">
            <v>18641390000000</v>
          </cell>
          <cell r="B311" t="str">
            <v>Lassen Union High</v>
          </cell>
          <cell r="C311">
            <v>825</v>
          </cell>
          <cell r="D311">
            <v>5</v>
          </cell>
        </row>
        <row r="312">
          <cell r="A312" t="str">
            <v>18641880000000</v>
          </cell>
          <cell r="B312" t="str">
            <v>Shaffer Union Elementary</v>
          </cell>
          <cell r="C312">
            <v>166</v>
          </cell>
          <cell r="D312">
            <v>1</v>
          </cell>
        </row>
        <row r="313">
          <cell r="A313" t="str">
            <v>18641960000000</v>
          </cell>
          <cell r="B313" t="str">
            <v>Susanville Elementary</v>
          </cell>
          <cell r="C313">
            <v>1116</v>
          </cell>
          <cell r="D313">
            <v>13</v>
          </cell>
        </row>
        <row r="314">
          <cell r="A314" t="str">
            <v>18750360000000</v>
          </cell>
          <cell r="B314" t="str">
            <v>Fort Sage Unified</v>
          </cell>
          <cell r="C314">
            <v>254</v>
          </cell>
          <cell r="D314">
            <v>3</v>
          </cell>
        </row>
        <row r="315">
          <cell r="A315" t="str">
            <v>19101990000000</v>
          </cell>
          <cell r="B315" t="str">
            <v>Los Angeles County Office of Education</v>
          </cell>
          <cell r="C315">
            <v>3496</v>
          </cell>
          <cell r="D315">
            <v>34</v>
          </cell>
        </row>
        <row r="316">
          <cell r="A316" t="str">
            <v>19101990109660</v>
          </cell>
          <cell r="B316" t="str">
            <v>Aspire Antonio Maria Lugo Academy</v>
          </cell>
          <cell r="C316">
            <v>400</v>
          </cell>
          <cell r="D316">
            <v>6</v>
          </cell>
        </row>
        <row r="317">
          <cell r="A317" t="str">
            <v>19101990112128</v>
          </cell>
          <cell r="B317" t="str">
            <v>Aspire Ollin University Preparatory Academy</v>
          </cell>
          <cell r="C317">
            <v>601</v>
          </cell>
          <cell r="D317">
            <v>3</v>
          </cell>
        </row>
        <row r="318">
          <cell r="A318" t="str">
            <v>19101990115030</v>
          </cell>
          <cell r="B318" t="str">
            <v>Magnolia Science Academy 3</v>
          </cell>
          <cell r="C318">
            <v>455</v>
          </cell>
          <cell r="D318">
            <v>6</v>
          </cell>
        </row>
        <row r="319">
          <cell r="A319" t="str">
            <v>19101990115212</v>
          </cell>
          <cell r="B319" t="str">
            <v>Magnolia Science Academy 2</v>
          </cell>
          <cell r="C319">
            <v>471</v>
          </cell>
          <cell r="D319">
            <v>12</v>
          </cell>
        </row>
        <row r="320">
          <cell r="A320" t="str">
            <v>19101990121772</v>
          </cell>
          <cell r="B320" t="str">
            <v>Environmental Charter Middle</v>
          </cell>
          <cell r="C320">
            <v>356</v>
          </cell>
          <cell r="D320">
            <v>3</v>
          </cell>
        </row>
        <row r="321">
          <cell r="A321" t="str">
            <v>19101990127498</v>
          </cell>
          <cell r="B321" t="str">
            <v>Environmental Charter Middle - Inglewood</v>
          </cell>
          <cell r="C321">
            <v>303</v>
          </cell>
          <cell r="D321">
            <v>1</v>
          </cell>
        </row>
        <row r="322">
          <cell r="A322" t="str">
            <v>19101990127522</v>
          </cell>
          <cell r="B322" t="str">
            <v>Optimist Charter</v>
          </cell>
          <cell r="C322">
            <v>94</v>
          </cell>
          <cell r="D322">
            <v>1</v>
          </cell>
        </row>
        <row r="323">
          <cell r="A323" t="str">
            <v>19101990132605</v>
          </cell>
          <cell r="B323" t="str">
            <v>Valiente College Preparatory Charter</v>
          </cell>
          <cell r="C323">
            <v>130</v>
          </cell>
          <cell r="D323">
            <v>2</v>
          </cell>
        </row>
        <row r="324">
          <cell r="A324" t="str">
            <v>19101990134361</v>
          </cell>
          <cell r="B324" t="str">
            <v>LA's Promise Charter Middle #1</v>
          </cell>
          <cell r="C324">
            <v>184</v>
          </cell>
          <cell r="D324">
            <v>6</v>
          </cell>
        </row>
        <row r="325">
          <cell r="A325" t="str">
            <v>19101990135368</v>
          </cell>
          <cell r="B325" t="str">
            <v>Alma Fuerte Public</v>
          </cell>
          <cell r="C325">
            <v>73</v>
          </cell>
          <cell r="D325">
            <v>1</v>
          </cell>
        </row>
        <row r="326">
          <cell r="A326" t="str">
            <v>19101990135582</v>
          </cell>
          <cell r="B326" t="str">
            <v>LA's Promise Charter High #1</v>
          </cell>
          <cell r="C326">
            <v>56</v>
          </cell>
          <cell r="D326">
            <v>6</v>
          </cell>
        </row>
        <row r="327">
          <cell r="A327" t="str">
            <v>19101990136119</v>
          </cell>
          <cell r="B327" t="str">
            <v>Animo City of Champions Charter High</v>
          </cell>
          <cell r="C327">
            <v>164</v>
          </cell>
          <cell r="D327">
            <v>2</v>
          </cell>
        </row>
        <row r="328">
          <cell r="A328" t="str">
            <v>19101996116883</v>
          </cell>
          <cell r="B328" t="str">
            <v>Odyssey Charter</v>
          </cell>
          <cell r="C328">
            <v>483</v>
          </cell>
          <cell r="D328">
            <v>2</v>
          </cell>
        </row>
        <row r="329">
          <cell r="A329" t="str">
            <v>19101996119945</v>
          </cell>
          <cell r="B329" t="str">
            <v>Magnolia Science Academy</v>
          </cell>
          <cell r="C329">
            <v>543</v>
          </cell>
          <cell r="D329">
            <v>9</v>
          </cell>
        </row>
        <row r="330">
          <cell r="A330" t="str">
            <v>19642120000000</v>
          </cell>
          <cell r="B330" t="str">
            <v>ABC Unified</v>
          </cell>
          <cell r="C330">
            <v>20535</v>
          </cell>
          <cell r="D330">
            <v>585</v>
          </cell>
        </row>
        <row r="331">
          <cell r="A331" t="str">
            <v>19642460000000</v>
          </cell>
          <cell r="B331" t="str">
            <v>Antelope Valley Union High</v>
          </cell>
          <cell r="C331">
            <v>21459</v>
          </cell>
          <cell r="D331">
            <v>289</v>
          </cell>
        </row>
        <row r="332">
          <cell r="A332" t="str">
            <v>19642610000000</v>
          </cell>
          <cell r="B332" t="str">
            <v>Arcadia Unified</v>
          </cell>
          <cell r="C332">
            <v>9440</v>
          </cell>
          <cell r="D332">
            <v>784</v>
          </cell>
        </row>
        <row r="333">
          <cell r="A333" t="str">
            <v>19642790000000</v>
          </cell>
          <cell r="B333" t="str">
            <v>Azusa Unified</v>
          </cell>
          <cell r="C333">
            <v>8253</v>
          </cell>
          <cell r="D333">
            <v>143</v>
          </cell>
        </row>
        <row r="334">
          <cell r="A334" t="str">
            <v>19642870000000</v>
          </cell>
          <cell r="B334" t="str">
            <v>Baldwin Park Unified</v>
          </cell>
          <cell r="C334">
            <v>12979</v>
          </cell>
          <cell r="D334">
            <v>160</v>
          </cell>
        </row>
        <row r="335">
          <cell r="A335" t="str">
            <v>19642870114397</v>
          </cell>
          <cell r="B335" t="str">
            <v>Opportunities For Learning - Baldwin Park II</v>
          </cell>
          <cell r="C335">
            <v>1934</v>
          </cell>
          <cell r="D335">
            <v>4</v>
          </cell>
        </row>
        <row r="336">
          <cell r="A336" t="str">
            <v>19642871996479</v>
          </cell>
          <cell r="B336" t="str">
            <v>Opportunities for Learning - Baldwin Park</v>
          </cell>
          <cell r="C336">
            <v>1770</v>
          </cell>
          <cell r="D336">
            <v>9</v>
          </cell>
        </row>
        <row r="337">
          <cell r="A337" t="str">
            <v>19642950000000</v>
          </cell>
          <cell r="B337" t="str">
            <v>Bassett Unified</v>
          </cell>
          <cell r="C337">
            <v>3607</v>
          </cell>
          <cell r="D337">
            <v>70</v>
          </cell>
        </row>
        <row r="338">
          <cell r="A338" t="str">
            <v>19643030000000</v>
          </cell>
          <cell r="B338" t="str">
            <v>Bellflower Unified</v>
          </cell>
          <cell r="C338">
            <v>11923</v>
          </cell>
          <cell r="D338">
            <v>277</v>
          </cell>
        </row>
        <row r="339">
          <cell r="A339" t="str">
            <v>19643110000000</v>
          </cell>
          <cell r="B339" t="str">
            <v>Beverly Hills Unified</v>
          </cell>
          <cell r="C339">
            <v>3915</v>
          </cell>
          <cell r="D339">
            <v>285</v>
          </cell>
        </row>
        <row r="340">
          <cell r="A340" t="str">
            <v>19643290000000</v>
          </cell>
          <cell r="B340" t="str">
            <v>Bonita Unified</v>
          </cell>
          <cell r="C340">
            <v>10047</v>
          </cell>
          <cell r="D340">
            <v>119</v>
          </cell>
        </row>
        <row r="341">
          <cell r="A341" t="str">
            <v>19643370000000</v>
          </cell>
          <cell r="B341" t="str">
            <v>Burbank Unified</v>
          </cell>
          <cell r="C341">
            <v>15133</v>
          </cell>
          <cell r="D341">
            <v>489</v>
          </cell>
        </row>
        <row r="342">
          <cell r="A342" t="str">
            <v>19643450000000</v>
          </cell>
          <cell r="B342" t="str">
            <v>Castaic Union</v>
          </cell>
          <cell r="C342">
            <v>2151</v>
          </cell>
          <cell r="D342">
            <v>20</v>
          </cell>
        </row>
        <row r="343">
          <cell r="A343" t="str">
            <v>19643520000000</v>
          </cell>
          <cell r="B343" t="str">
            <v>Centinela Valley Union High</v>
          </cell>
          <cell r="C343">
            <v>6343</v>
          </cell>
          <cell r="D343">
            <v>274</v>
          </cell>
        </row>
        <row r="344">
          <cell r="A344" t="str">
            <v>19643520128488</v>
          </cell>
          <cell r="B344" t="str">
            <v>Family First Charter</v>
          </cell>
          <cell r="C344">
            <v>682</v>
          </cell>
          <cell r="D344">
            <v>4</v>
          </cell>
        </row>
        <row r="345">
          <cell r="A345" t="str">
            <v>19643780000000</v>
          </cell>
          <cell r="B345" t="str">
            <v>Charter Oak Unified</v>
          </cell>
          <cell r="C345">
            <v>4745</v>
          </cell>
          <cell r="D345">
            <v>77</v>
          </cell>
        </row>
        <row r="346">
          <cell r="A346" t="str">
            <v>19643940000000</v>
          </cell>
          <cell r="B346" t="str">
            <v>Claremont Unified</v>
          </cell>
          <cell r="C346">
            <v>7068</v>
          </cell>
          <cell r="D346">
            <v>149</v>
          </cell>
        </row>
        <row r="347">
          <cell r="A347" t="str">
            <v>19644360000000</v>
          </cell>
          <cell r="B347" t="str">
            <v>Covina-Valley Unified</v>
          </cell>
          <cell r="C347">
            <v>11833</v>
          </cell>
          <cell r="D347">
            <v>205</v>
          </cell>
        </row>
        <row r="348">
          <cell r="A348" t="str">
            <v>19644440000000</v>
          </cell>
          <cell r="B348" t="str">
            <v>Culver City Unified</v>
          </cell>
          <cell r="C348">
            <v>7024</v>
          </cell>
          <cell r="D348">
            <v>143</v>
          </cell>
        </row>
        <row r="349">
          <cell r="A349" t="str">
            <v>19644510000000</v>
          </cell>
          <cell r="B349" t="str">
            <v>Downey Unified</v>
          </cell>
          <cell r="C349">
            <v>21888</v>
          </cell>
          <cell r="D349">
            <v>287</v>
          </cell>
        </row>
        <row r="350">
          <cell r="A350" t="str">
            <v>19644690000000</v>
          </cell>
          <cell r="B350" t="str">
            <v>Duarte Unified</v>
          </cell>
          <cell r="C350">
            <v>3547</v>
          </cell>
          <cell r="D350">
            <v>84</v>
          </cell>
        </row>
        <row r="351">
          <cell r="A351" t="str">
            <v>19644690128736</v>
          </cell>
          <cell r="B351" t="str">
            <v>Opportunities for Learning - Duarte</v>
          </cell>
          <cell r="C351">
            <v>359</v>
          </cell>
          <cell r="D351">
            <v>2</v>
          </cell>
        </row>
        <row r="352">
          <cell r="A352" t="str">
            <v>19644690134858</v>
          </cell>
          <cell r="B352" t="str">
            <v>California School of the Arts - San Gabriel Valley</v>
          </cell>
          <cell r="C352">
            <v>406</v>
          </cell>
          <cell r="D352">
            <v>4</v>
          </cell>
        </row>
        <row r="353">
          <cell r="A353" t="str">
            <v>19644770000000</v>
          </cell>
          <cell r="B353" t="str">
            <v>Eastside Union Elementary</v>
          </cell>
          <cell r="C353">
            <v>3402</v>
          </cell>
          <cell r="D353">
            <v>36</v>
          </cell>
        </row>
        <row r="354">
          <cell r="A354" t="str">
            <v>19644850000000</v>
          </cell>
          <cell r="B354" t="str">
            <v>East Whittier City Elementary</v>
          </cell>
          <cell r="C354">
            <v>8646</v>
          </cell>
          <cell r="D354">
            <v>58</v>
          </cell>
        </row>
        <row r="355">
          <cell r="A355" t="str">
            <v>19645010000000</v>
          </cell>
          <cell r="B355" t="str">
            <v>El Monte City</v>
          </cell>
          <cell r="C355">
            <v>8233</v>
          </cell>
          <cell r="D355">
            <v>298</v>
          </cell>
        </row>
        <row r="356">
          <cell r="A356" t="str">
            <v>19645190000000</v>
          </cell>
          <cell r="B356" t="str">
            <v>El Monte Union High</v>
          </cell>
          <cell r="C356">
            <v>8838</v>
          </cell>
          <cell r="D356">
            <v>272</v>
          </cell>
        </row>
        <row r="357">
          <cell r="A357" t="str">
            <v>19645270000000</v>
          </cell>
          <cell r="B357" t="str">
            <v>El Rancho Unified</v>
          </cell>
          <cell r="C357">
            <v>8658</v>
          </cell>
          <cell r="D357">
            <v>87</v>
          </cell>
        </row>
        <row r="358">
          <cell r="A358" t="str">
            <v>19645350000000</v>
          </cell>
          <cell r="B358" t="str">
            <v>El Segundo Unified</v>
          </cell>
          <cell r="C358">
            <v>3474</v>
          </cell>
          <cell r="D358">
            <v>35</v>
          </cell>
        </row>
        <row r="359">
          <cell r="A359" t="str">
            <v>19645500000000</v>
          </cell>
          <cell r="B359" t="str">
            <v>Garvey Elementary</v>
          </cell>
          <cell r="C359">
            <v>4666</v>
          </cell>
          <cell r="D359">
            <v>551</v>
          </cell>
        </row>
        <row r="360">
          <cell r="A360" t="str">
            <v>19645680000000</v>
          </cell>
          <cell r="B360" t="str">
            <v>Glendale Unified</v>
          </cell>
          <cell r="C360">
            <v>26012</v>
          </cell>
          <cell r="D360">
            <v>2194</v>
          </cell>
        </row>
        <row r="361">
          <cell r="A361" t="str">
            <v>19645760000000</v>
          </cell>
          <cell r="B361" t="str">
            <v>Glendora Unified</v>
          </cell>
          <cell r="C361">
            <v>7421</v>
          </cell>
          <cell r="D361">
            <v>109</v>
          </cell>
        </row>
        <row r="362">
          <cell r="A362" t="str">
            <v>19645840000000</v>
          </cell>
          <cell r="B362" t="str">
            <v>Gorman Joint</v>
          </cell>
          <cell r="C362">
            <v>85</v>
          </cell>
          <cell r="D362">
            <v>1</v>
          </cell>
        </row>
        <row r="363">
          <cell r="A363" t="str">
            <v>19645841996305</v>
          </cell>
          <cell r="B363" t="str">
            <v>Gorman Learning Center</v>
          </cell>
          <cell r="C363">
            <v>2519</v>
          </cell>
          <cell r="D363">
            <v>12</v>
          </cell>
        </row>
        <row r="364">
          <cell r="A364" t="str">
            <v>19645920000000</v>
          </cell>
          <cell r="B364" t="str">
            <v>Hawthorne</v>
          </cell>
          <cell r="C364">
            <v>8356</v>
          </cell>
          <cell r="D364">
            <v>310</v>
          </cell>
        </row>
        <row r="365">
          <cell r="A365" t="str">
            <v>19646000000000</v>
          </cell>
          <cell r="B365" t="str">
            <v>Hermosa Beach City Elementary</v>
          </cell>
          <cell r="C365">
            <v>1360</v>
          </cell>
          <cell r="D365">
            <v>62</v>
          </cell>
        </row>
        <row r="366">
          <cell r="A366" t="str">
            <v>19646260000000</v>
          </cell>
          <cell r="B366" t="str">
            <v>Hughes-Elizabeth Lakes Union Elementary</v>
          </cell>
          <cell r="C366">
            <v>191</v>
          </cell>
          <cell r="D366">
            <v>1</v>
          </cell>
        </row>
        <row r="367">
          <cell r="A367" t="str">
            <v>19646340000000</v>
          </cell>
          <cell r="B367" t="str">
            <v>Inglewood Unified</v>
          </cell>
          <cell r="C367">
            <v>9097</v>
          </cell>
          <cell r="D367">
            <v>266</v>
          </cell>
        </row>
        <row r="368">
          <cell r="A368" t="str">
            <v>19646340101667</v>
          </cell>
          <cell r="B368" t="str">
            <v>Wilder's Preparatory Academy Charter</v>
          </cell>
          <cell r="C368">
            <v>399</v>
          </cell>
          <cell r="D368">
            <v>3</v>
          </cell>
        </row>
        <row r="369">
          <cell r="A369" t="str">
            <v>19646340116822</v>
          </cell>
          <cell r="B369" t="str">
            <v>Wilder's Preparatory Academy Charter Middle</v>
          </cell>
          <cell r="C369">
            <v>192</v>
          </cell>
          <cell r="D369">
            <v>2</v>
          </cell>
        </row>
        <row r="370">
          <cell r="A370" t="str">
            <v>19646340119552</v>
          </cell>
          <cell r="B370" t="str">
            <v>Today's Fresh Start Charter School Inglewood</v>
          </cell>
          <cell r="C370">
            <v>495</v>
          </cell>
          <cell r="D370">
            <v>19</v>
          </cell>
        </row>
        <row r="371">
          <cell r="A371" t="str">
            <v>19646340120303</v>
          </cell>
          <cell r="B371" t="str">
            <v>ICEF Inglewood Elementary Charter Academy</v>
          </cell>
          <cell r="C371">
            <v>424</v>
          </cell>
          <cell r="D371">
            <v>1</v>
          </cell>
        </row>
        <row r="372">
          <cell r="A372" t="str">
            <v>19646340120311</v>
          </cell>
          <cell r="B372" t="str">
            <v>ICEF Inglewood Middle Charter Academy</v>
          </cell>
          <cell r="C372">
            <v>214</v>
          </cell>
          <cell r="D372">
            <v>2</v>
          </cell>
        </row>
        <row r="373">
          <cell r="A373" t="str">
            <v>19646340121186</v>
          </cell>
          <cell r="B373" t="str">
            <v>Children of Promise Preparatory Academy</v>
          </cell>
          <cell r="C373">
            <v>374</v>
          </cell>
          <cell r="D373">
            <v>6</v>
          </cell>
        </row>
        <row r="374">
          <cell r="A374" t="str">
            <v>19646341996586</v>
          </cell>
          <cell r="B374" t="str">
            <v>Animo Inglewood Charter High</v>
          </cell>
          <cell r="C374">
            <v>634</v>
          </cell>
          <cell r="D374">
            <v>17</v>
          </cell>
        </row>
        <row r="375">
          <cell r="A375" t="str">
            <v>19646420000000</v>
          </cell>
          <cell r="B375" t="str">
            <v>Keppel Union Elementary</v>
          </cell>
          <cell r="C375">
            <v>2619</v>
          </cell>
          <cell r="D375">
            <v>22</v>
          </cell>
        </row>
        <row r="376">
          <cell r="A376" t="str">
            <v>19646590000000</v>
          </cell>
          <cell r="B376" t="str">
            <v>La Canada Unified</v>
          </cell>
          <cell r="C376">
            <v>4156</v>
          </cell>
          <cell r="D376">
            <v>110</v>
          </cell>
        </row>
        <row r="377">
          <cell r="A377" t="str">
            <v>19646670000000</v>
          </cell>
          <cell r="B377" t="str">
            <v>Lancaster Elementary</v>
          </cell>
          <cell r="C377">
            <v>14048</v>
          </cell>
          <cell r="D377">
            <v>177</v>
          </cell>
        </row>
        <row r="378">
          <cell r="A378" t="str">
            <v>19646670123174</v>
          </cell>
          <cell r="B378" t="str">
            <v>Life Source International Charter</v>
          </cell>
          <cell r="C378">
            <v>456</v>
          </cell>
          <cell r="D378">
            <v>1</v>
          </cell>
        </row>
        <row r="379">
          <cell r="A379" t="str">
            <v>19646670125559</v>
          </cell>
          <cell r="B379" t="str">
            <v>iLEAD Lancaster Charter</v>
          </cell>
          <cell r="C379">
            <v>706</v>
          </cell>
          <cell r="D379">
            <v>2</v>
          </cell>
        </row>
        <row r="380">
          <cell r="A380" t="str">
            <v>19646830000000</v>
          </cell>
          <cell r="B380" t="str">
            <v>Las Virgenes Unified</v>
          </cell>
          <cell r="C380">
            <v>11305</v>
          </cell>
          <cell r="D380">
            <v>25</v>
          </cell>
        </row>
        <row r="381">
          <cell r="A381" t="str">
            <v>19646910000000</v>
          </cell>
          <cell r="B381" t="str">
            <v>Lawndale Elementary</v>
          </cell>
          <cell r="C381">
            <v>5421</v>
          </cell>
          <cell r="D381">
            <v>153</v>
          </cell>
        </row>
        <row r="382">
          <cell r="A382" t="str">
            <v>19646911996438</v>
          </cell>
          <cell r="B382" t="str">
            <v>Environmental Charter High</v>
          </cell>
          <cell r="C382">
            <v>523</v>
          </cell>
          <cell r="D382">
            <v>1</v>
          </cell>
        </row>
        <row r="383">
          <cell r="A383" t="str">
            <v>19647090000000</v>
          </cell>
          <cell r="B383" t="str">
            <v>Lennox</v>
          </cell>
          <cell r="C383">
            <v>5339</v>
          </cell>
          <cell r="D383">
            <v>90</v>
          </cell>
        </row>
        <row r="384">
          <cell r="A384" t="str">
            <v>19647090100602</v>
          </cell>
          <cell r="B384" t="str">
            <v>Lennox Mathematics, Science and Technology Academy</v>
          </cell>
          <cell r="C384">
            <v>583</v>
          </cell>
          <cell r="D384">
            <v>3</v>
          </cell>
        </row>
        <row r="385">
          <cell r="A385" t="str">
            <v>19647090112250</v>
          </cell>
          <cell r="B385" t="str">
            <v>Century Academy for Excellence</v>
          </cell>
          <cell r="C385">
            <v>215</v>
          </cell>
          <cell r="D385">
            <v>3</v>
          </cell>
        </row>
        <row r="386">
          <cell r="A386" t="str">
            <v>19647091996313</v>
          </cell>
          <cell r="B386" t="str">
            <v>Animo Leadership High</v>
          </cell>
          <cell r="C386">
            <v>634</v>
          </cell>
          <cell r="D386">
            <v>19</v>
          </cell>
        </row>
        <row r="387">
          <cell r="A387" t="str">
            <v>19647170000000</v>
          </cell>
          <cell r="B387" t="str">
            <v>Little Lake City Elementary</v>
          </cell>
          <cell r="C387">
            <v>4472</v>
          </cell>
          <cell r="D387">
            <v>29</v>
          </cell>
        </row>
        <row r="388">
          <cell r="A388" t="str">
            <v>19647250000000</v>
          </cell>
          <cell r="B388" t="str">
            <v>Long Beach Unified</v>
          </cell>
          <cell r="C388">
            <v>74196</v>
          </cell>
          <cell r="D388">
            <v>855</v>
          </cell>
        </row>
        <row r="389">
          <cell r="A389" t="str">
            <v>19647330000000</v>
          </cell>
          <cell r="B389" t="str">
            <v>Los Angeles Unified</v>
          </cell>
          <cell r="C389">
            <v>506531</v>
          </cell>
          <cell r="D389">
            <v>23439</v>
          </cell>
        </row>
        <row r="390">
          <cell r="A390" t="str">
            <v>19647330100289</v>
          </cell>
          <cell r="B390" t="str">
            <v>N.E.W. Academy of Science and Arts</v>
          </cell>
          <cell r="C390">
            <v>395</v>
          </cell>
          <cell r="D390">
            <v>7</v>
          </cell>
        </row>
        <row r="391">
          <cell r="A391" t="str">
            <v>19647330100669</v>
          </cell>
          <cell r="B391" t="str">
            <v>Stella Middle Charter Academy</v>
          </cell>
          <cell r="C391">
            <v>498</v>
          </cell>
          <cell r="D391">
            <v>2</v>
          </cell>
        </row>
        <row r="392">
          <cell r="A392" t="str">
            <v>19647330100677</v>
          </cell>
          <cell r="B392" t="str">
            <v>High Tech LA</v>
          </cell>
          <cell r="C392">
            <v>394</v>
          </cell>
          <cell r="D392">
            <v>8</v>
          </cell>
        </row>
        <row r="393">
          <cell r="A393" t="str">
            <v>19647330100743</v>
          </cell>
          <cell r="B393" t="str">
            <v>Accelerated Charter Elementary</v>
          </cell>
          <cell r="C393">
            <v>492</v>
          </cell>
          <cell r="D393">
            <v>5</v>
          </cell>
        </row>
        <row r="394">
          <cell r="A394" t="str">
            <v>19647330100750</v>
          </cell>
          <cell r="B394" t="str">
            <v>Wallis Annenberg High</v>
          </cell>
          <cell r="C394">
            <v>481</v>
          </cell>
          <cell r="D394">
            <v>12</v>
          </cell>
        </row>
        <row r="395">
          <cell r="A395" t="str">
            <v>19647330100776</v>
          </cell>
          <cell r="B395" t="str">
            <v>North Valley Military Institute College Preparatory Academy</v>
          </cell>
          <cell r="C395">
            <v>605</v>
          </cell>
          <cell r="D395">
            <v>16</v>
          </cell>
        </row>
        <row r="396">
          <cell r="A396" t="str">
            <v>19647330100800</v>
          </cell>
          <cell r="B396" t="str">
            <v>Central City Value</v>
          </cell>
          <cell r="C396">
            <v>468</v>
          </cell>
          <cell r="D396">
            <v>15</v>
          </cell>
        </row>
        <row r="397">
          <cell r="A397" t="str">
            <v>19647330100867</v>
          </cell>
          <cell r="B397" t="str">
            <v>KIPP Los Angeles College Preparatory</v>
          </cell>
          <cell r="C397">
            <v>496</v>
          </cell>
          <cell r="D397">
            <v>1</v>
          </cell>
        </row>
        <row r="398">
          <cell r="A398" t="str">
            <v>19647330101196</v>
          </cell>
          <cell r="B398" t="str">
            <v>ICEF View Park Preparatory Charter High</v>
          </cell>
          <cell r="C398">
            <v>605</v>
          </cell>
          <cell r="D398">
            <v>1</v>
          </cell>
        </row>
        <row r="399">
          <cell r="A399" t="str">
            <v>19647330101444</v>
          </cell>
          <cell r="B399" t="str">
            <v>KIPP Academy of Opportunity</v>
          </cell>
          <cell r="C399">
            <v>384</v>
          </cell>
          <cell r="D399">
            <v>1</v>
          </cell>
        </row>
        <row r="400">
          <cell r="A400" t="str">
            <v>19647330101659</v>
          </cell>
          <cell r="B400" t="str">
            <v>CATCH Prep Charter High, Inc.</v>
          </cell>
          <cell r="C400">
            <v>171</v>
          </cell>
          <cell r="D400">
            <v>4</v>
          </cell>
        </row>
        <row r="401">
          <cell r="A401" t="str">
            <v>19647330101675</v>
          </cell>
          <cell r="B401" t="str">
            <v>Oscar De La Hoya Animo Charter High</v>
          </cell>
          <cell r="C401">
            <v>601</v>
          </cell>
          <cell r="D401">
            <v>29</v>
          </cell>
        </row>
        <row r="402">
          <cell r="A402" t="str">
            <v>19647330101683</v>
          </cell>
          <cell r="B402" t="str">
            <v>Renaissance Arts Academy</v>
          </cell>
          <cell r="C402">
            <v>532</v>
          </cell>
          <cell r="D402">
            <v>1</v>
          </cell>
        </row>
        <row r="403">
          <cell r="A403" t="str">
            <v>19647330102335</v>
          </cell>
          <cell r="B403" t="str">
            <v>Ocean Charter</v>
          </cell>
          <cell r="C403">
            <v>504</v>
          </cell>
          <cell r="D403">
            <v>6</v>
          </cell>
        </row>
        <row r="404">
          <cell r="A404" t="str">
            <v>19647330102434</v>
          </cell>
          <cell r="B404" t="str">
            <v>Animo South Los Angeles Charter</v>
          </cell>
          <cell r="C404">
            <v>599</v>
          </cell>
          <cell r="D404">
            <v>26</v>
          </cell>
        </row>
        <row r="405">
          <cell r="A405" t="str">
            <v>19647330102483</v>
          </cell>
          <cell r="B405" t="str">
            <v>N.E.W. Academy Canoga Park</v>
          </cell>
          <cell r="C405">
            <v>505</v>
          </cell>
          <cell r="D405">
            <v>11</v>
          </cell>
        </row>
        <row r="406">
          <cell r="A406" t="str">
            <v>19647330102541</v>
          </cell>
          <cell r="B406" t="str">
            <v>New Designs Charter</v>
          </cell>
          <cell r="C406">
            <v>891</v>
          </cell>
          <cell r="D406">
            <v>4</v>
          </cell>
        </row>
        <row r="407">
          <cell r="A407" t="str">
            <v>19647330106351</v>
          </cell>
          <cell r="B407" t="str">
            <v>Ivy Academia</v>
          </cell>
          <cell r="C407">
            <v>688</v>
          </cell>
          <cell r="D407">
            <v>7</v>
          </cell>
        </row>
        <row r="408">
          <cell r="A408" t="str">
            <v>19647330106435</v>
          </cell>
          <cell r="B408" t="str">
            <v>Camino Nuevo Charter High</v>
          </cell>
          <cell r="C408">
            <v>330</v>
          </cell>
          <cell r="D408">
            <v>30</v>
          </cell>
        </row>
        <row r="409">
          <cell r="A409" t="str">
            <v>19647330106831</v>
          </cell>
          <cell r="B409" t="str">
            <v>Animo Venice Charter High</v>
          </cell>
          <cell r="C409">
            <v>605</v>
          </cell>
          <cell r="D409">
            <v>27</v>
          </cell>
        </row>
        <row r="410">
          <cell r="A410" t="str">
            <v>19647330106849</v>
          </cell>
          <cell r="B410" t="str">
            <v>Animo Pat Brown</v>
          </cell>
          <cell r="C410">
            <v>615</v>
          </cell>
          <cell r="D410">
            <v>15</v>
          </cell>
        </row>
        <row r="411">
          <cell r="A411" t="str">
            <v>19647330106864</v>
          </cell>
          <cell r="B411" t="str">
            <v>Alliance Gertz-Ressler Richard Merkin 6-12 Complex</v>
          </cell>
          <cell r="C411">
            <v>977</v>
          </cell>
          <cell r="D411">
            <v>3</v>
          </cell>
        </row>
        <row r="412">
          <cell r="A412" t="str">
            <v>19647330106872</v>
          </cell>
          <cell r="B412" t="str">
            <v>Bert Corona Charter</v>
          </cell>
          <cell r="C412">
            <v>367</v>
          </cell>
          <cell r="D412">
            <v>1</v>
          </cell>
        </row>
        <row r="413">
          <cell r="A413" t="str">
            <v>19647330107755</v>
          </cell>
          <cell r="B413" t="str">
            <v>Port of Los Angeles High</v>
          </cell>
          <cell r="C413">
            <v>980</v>
          </cell>
          <cell r="D413">
            <v>1</v>
          </cell>
        </row>
        <row r="414">
          <cell r="A414" t="str">
            <v>19647330108878</v>
          </cell>
          <cell r="B414" t="str">
            <v>CHAMPS - Charter HS of Arts-Multimedia &amp; Performing</v>
          </cell>
          <cell r="C414">
            <v>750</v>
          </cell>
          <cell r="D414">
            <v>16</v>
          </cell>
        </row>
        <row r="415">
          <cell r="A415" t="str">
            <v>19647330108886</v>
          </cell>
          <cell r="B415" t="str">
            <v>Gabriella Charter</v>
          </cell>
          <cell r="C415">
            <v>433</v>
          </cell>
          <cell r="D415">
            <v>1</v>
          </cell>
        </row>
        <row r="416">
          <cell r="A416" t="str">
            <v>19647330108894</v>
          </cell>
          <cell r="B416" t="str">
            <v>Alliance Judy Ivie Burton Technology Academy High</v>
          </cell>
          <cell r="C416">
            <v>610</v>
          </cell>
          <cell r="D416">
            <v>1</v>
          </cell>
        </row>
        <row r="417">
          <cell r="A417" t="str">
            <v>19647330108910</v>
          </cell>
          <cell r="B417" t="str">
            <v>Celerity Nascent Charter</v>
          </cell>
          <cell r="C417">
            <v>635</v>
          </cell>
          <cell r="D417">
            <v>5</v>
          </cell>
        </row>
        <row r="418">
          <cell r="A418" t="str">
            <v>19647330108928</v>
          </cell>
          <cell r="B418" t="str">
            <v>Larchmont Charter</v>
          </cell>
          <cell r="C418">
            <v>1468</v>
          </cell>
          <cell r="D418">
            <v>5</v>
          </cell>
        </row>
        <row r="419">
          <cell r="A419" t="str">
            <v>19647330109884</v>
          </cell>
          <cell r="B419" t="str">
            <v>James Jordan Middle</v>
          </cell>
          <cell r="C419">
            <v>391</v>
          </cell>
          <cell r="D419">
            <v>1</v>
          </cell>
        </row>
        <row r="420">
          <cell r="A420" t="str">
            <v>19647330110304</v>
          </cell>
          <cell r="B420" t="str">
            <v>Los Angeles Academy of Arts and Enterprise Charter</v>
          </cell>
          <cell r="C420">
            <v>348</v>
          </cell>
          <cell r="D420">
            <v>61</v>
          </cell>
        </row>
        <row r="421">
          <cell r="A421" t="str">
            <v>19647330111211</v>
          </cell>
          <cell r="B421" t="str">
            <v>New Heights Charter</v>
          </cell>
          <cell r="C421">
            <v>435</v>
          </cell>
          <cell r="D421">
            <v>7</v>
          </cell>
        </row>
        <row r="422">
          <cell r="A422" t="str">
            <v>19647330111484</v>
          </cell>
          <cell r="B422" t="str">
            <v>New Village Girls Academy</v>
          </cell>
          <cell r="C422">
            <v>84</v>
          </cell>
          <cell r="D422">
            <v>7</v>
          </cell>
        </row>
        <row r="423">
          <cell r="A423" t="str">
            <v>19647330111518</v>
          </cell>
          <cell r="B423" t="str">
            <v>Alliance Jack H. Skirball Middle</v>
          </cell>
          <cell r="C423">
            <v>432</v>
          </cell>
          <cell r="D423">
            <v>2</v>
          </cell>
        </row>
        <row r="424">
          <cell r="A424" t="str">
            <v>19647330111575</v>
          </cell>
          <cell r="B424" t="str">
            <v>Animo Ralph Bunche Charter High</v>
          </cell>
          <cell r="C424">
            <v>618</v>
          </cell>
          <cell r="D424">
            <v>15</v>
          </cell>
        </row>
        <row r="425">
          <cell r="A425" t="str">
            <v>19647330111583</v>
          </cell>
          <cell r="B425" t="str">
            <v>Animo Jackie Robinson High</v>
          </cell>
          <cell r="C425">
            <v>608</v>
          </cell>
          <cell r="D425">
            <v>14</v>
          </cell>
        </row>
        <row r="426">
          <cell r="A426" t="str">
            <v>19647330111625</v>
          </cell>
          <cell r="B426" t="str">
            <v>Animo Watts College Preparatory Academy</v>
          </cell>
          <cell r="C426">
            <v>579</v>
          </cell>
          <cell r="D426">
            <v>20</v>
          </cell>
        </row>
        <row r="427">
          <cell r="A427" t="str">
            <v>19647330111641</v>
          </cell>
          <cell r="B427" t="str">
            <v>Alliance Ouchi-O'Donovan 6-12 Complex</v>
          </cell>
          <cell r="C427">
            <v>1007</v>
          </cell>
          <cell r="D427">
            <v>10</v>
          </cell>
        </row>
        <row r="428">
          <cell r="A428" t="str">
            <v>19647330111658</v>
          </cell>
          <cell r="B428" t="str">
            <v>Alliance Marc &amp; Eva Stern Math and Science</v>
          </cell>
          <cell r="C428">
            <v>581</v>
          </cell>
          <cell r="D428">
            <v>1</v>
          </cell>
        </row>
        <row r="429">
          <cell r="A429" t="str">
            <v>19647330112201</v>
          </cell>
          <cell r="B429" t="str">
            <v>PUC Excel Charter Academy</v>
          </cell>
          <cell r="C429">
            <v>309</v>
          </cell>
          <cell r="D429">
            <v>1</v>
          </cell>
        </row>
        <row r="430">
          <cell r="A430" t="str">
            <v>19647330112235</v>
          </cell>
          <cell r="B430" t="str">
            <v>Los Feliz Charter School for the Arts</v>
          </cell>
          <cell r="C430">
            <v>471</v>
          </cell>
          <cell r="D430">
            <v>5</v>
          </cell>
        </row>
        <row r="431">
          <cell r="A431" t="str">
            <v>19647330112508</v>
          </cell>
          <cell r="B431" t="str">
            <v>Bright Star Secondary Charter Academy</v>
          </cell>
          <cell r="C431">
            <v>532</v>
          </cell>
          <cell r="D431">
            <v>15</v>
          </cell>
        </row>
        <row r="432">
          <cell r="A432" t="str">
            <v>19647330114884</v>
          </cell>
          <cell r="B432" t="str">
            <v>Aspire Junior Collegiate Academy</v>
          </cell>
          <cell r="C432">
            <v>332</v>
          </cell>
          <cell r="D432">
            <v>6</v>
          </cell>
        </row>
        <row r="433">
          <cell r="A433" t="str">
            <v>19647330114959</v>
          </cell>
          <cell r="B433" t="str">
            <v>Monsenor Oscar Romero Charter Middle</v>
          </cell>
          <cell r="C433">
            <v>335</v>
          </cell>
          <cell r="D433">
            <v>6</v>
          </cell>
        </row>
        <row r="434">
          <cell r="A434" t="str">
            <v>19647330114967</v>
          </cell>
          <cell r="B434" t="str">
            <v>Global Education Academy</v>
          </cell>
          <cell r="C434">
            <v>243</v>
          </cell>
          <cell r="D434">
            <v>1</v>
          </cell>
        </row>
        <row r="435">
          <cell r="A435" t="str">
            <v>19647330115048</v>
          </cell>
          <cell r="B435" t="str">
            <v>Fenton Primary Center</v>
          </cell>
          <cell r="C435">
            <v>763</v>
          </cell>
          <cell r="D435">
            <v>16</v>
          </cell>
        </row>
        <row r="436">
          <cell r="A436" t="str">
            <v>19647330115113</v>
          </cell>
          <cell r="B436" t="str">
            <v>Ivy Bound Academy of Math, Science, and Technology Charter Middle</v>
          </cell>
          <cell r="C436">
            <v>218</v>
          </cell>
          <cell r="D436">
            <v>1</v>
          </cell>
        </row>
        <row r="437">
          <cell r="A437" t="str">
            <v>19647330115139</v>
          </cell>
          <cell r="B437" t="str">
            <v>Center for Advanced Learning</v>
          </cell>
          <cell r="C437">
            <v>361</v>
          </cell>
          <cell r="D437">
            <v>5</v>
          </cell>
        </row>
        <row r="438">
          <cell r="A438" t="str">
            <v>19647330115253</v>
          </cell>
          <cell r="B438" t="str">
            <v>Discovery Charter Preparatory School #2</v>
          </cell>
          <cell r="C438">
            <v>230</v>
          </cell>
          <cell r="D438">
            <v>8</v>
          </cell>
        </row>
        <row r="439">
          <cell r="A439" t="str">
            <v>19647330116509</v>
          </cell>
          <cell r="B439" t="str">
            <v>Alliance Morgan McKinzie High</v>
          </cell>
          <cell r="C439">
            <v>393</v>
          </cell>
          <cell r="D439">
            <v>2</v>
          </cell>
        </row>
        <row r="440">
          <cell r="A440" t="str">
            <v>19647330117077</v>
          </cell>
          <cell r="B440" t="str">
            <v>APEX Academy</v>
          </cell>
          <cell r="C440">
            <v>401</v>
          </cell>
          <cell r="D440">
            <v>1</v>
          </cell>
        </row>
        <row r="441">
          <cell r="A441" t="str">
            <v>19647330117598</v>
          </cell>
          <cell r="B441" t="str">
            <v>Alliance Piera Barbaglia Shaheen Health Services Academy</v>
          </cell>
          <cell r="C441">
            <v>448</v>
          </cell>
          <cell r="D441">
            <v>4</v>
          </cell>
        </row>
        <row r="442">
          <cell r="A442" t="str">
            <v>19647330117606</v>
          </cell>
          <cell r="B442" t="str">
            <v>Alliance Leichtman-Levine Family Foundation Environmental Science High</v>
          </cell>
          <cell r="C442">
            <v>490</v>
          </cell>
          <cell r="D442">
            <v>6</v>
          </cell>
        </row>
        <row r="443">
          <cell r="A443" t="str">
            <v>19647330117614</v>
          </cell>
          <cell r="B443" t="str">
            <v>New Los Angeles Charter</v>
          </cell>
          <cell r="C443">
            <v>308</v>
          </cell>
          <cell r="D443">
            <v>1</v>
          </cell>
        </row>
        <row r="444">
          <cell r="A444" t="str">
            <v>19647330117622</v>
          </cell>
          <cell r="B444" t="str">
            <v>Magnolia Science Academy 4</v>
          </cell>
          <cell r="C444">
            <v>176</v>
          </cell>
          <cell r="D444">
            <v>5</v>
          </cell>
        </row>
        <row r="445">
          <cell r="A445" t="str">
            <v>19647330117630</v>
          </cell>
          <cell r="B445" t="str">
            <v>Magnolia Science Academy 5</v>
          </cell>
          <cell r="C445">
            <v>210</v>
          </cell>
          <cell r="D445">
            <v>11</v>
          </cell>
        </row>
        <row r="446">
          <cell r="A446" t="str">
            <v>19647330117655</v>
          </cell>
          <cell r="B446" t="str">
            <v>Magnolia Science Academy 7</v>
          </cell>
          <cell r="C446">
            <v>292</v>
          </cell>
          <cell r="D446">
            <v>8</v>
          </cell>
        </row>
        <row r="447">
          <cell r="A447" t="str">
            <v>19647330117846</v>
          </cell>
          <cell r="B447" t="str">
            <v>Para Los Niños Middle</v>
          </cell>
          <cell r="C447">
            <v>348</v>
          </cell>
          <cell r="D447">
            <v>6</v>
          </cell>
        </row>
        <row r="448">
          <cell r="A448" t="str">
            <v>19647330117903</v>
          </cell>
          <cell r="B448" t="str">
            <v>KIPP Raices Academy</v>
          </cell>
          <cell r="C448">
            <v>565</v>
          </cell>
          <cell r="D448">
            <v>2</v>
          </cell>
        </row>
        <row r="449">
          <cell r="A449" t="str">
            <v>19647330117911</v>
          </cell>
          <cell r="B449" t="str">
            <v>New Millennium Secondary</v>
          </cell>
          <cell r="C449">
            <v>167</v>
          </cell>
          <cell r="D449">
            <v>1</v>
          </cell>
        </row>
        <row r="450">
          <cell r="A450" t="str">
            <v>19647330117937</v>
          </cell>
          <cell r="B450" t="str">
            <v>ICEF Vista Elementary Academy</v>
          </cell>
          <cell r="C450">
            <v>349</v>
          </cell>
          <cell r="D450">
            <v>3</v>
          </cell>
        </row>
        <row r="451">
          <cell r="A451" t="str">
            <v>19647330117945</v>
          </cell>
          <cell r="B451" t="str">
            <v>ICEF Lou Dantzler Preparatory Academy</v>
          </cell>
          <cell r="C451">
            <v>388</v>
          </cell>
          <cell r="D451">
            <v>6</v>
          </cell>
        </row>
        <row r="452">
          <cell r="A452" t="str">
            <v>19647330117952</v>
          </cell>
          <cell r="B452" t="str">
            <v>ICEF Innovation Los Angeles Charter</v>
          </cell>
          <cell r="C452">
            <v>201</v>
          </cell>
          <cell r="D452">
            <v>2</v>
          </cell>
        </row>
        <row r="453">
          <cell r="A453" t="str">
            <v>19647330117978</v>
          </cell>
          <cell r="B453" t="str">
            <v>Goethe International Charter</v>
          </cell>
          <cell r="C453">
            <v>419</v>
          </cell>
          <cell r="D453">
            <v>19</v>
          </cell>
        </row>
        <row r="454">
          <cell r="A454" t="str">
            <v>19647330118588</v>
          </cell>
          <cell r="B454" t="str">
            <v>Alain Leroy Locke College Preparatory Academy</v>
          </cell>
          <cell r="C454">
            <v>1532</v>
          </cell>
          <cell r="D454">
            <v>195</v>
          </cell>
        </row>
        <row r="455">
          <cell r="A455" t="str">
            <v>19647330119982</v>
          </cell>
          <cell r="B455" t="str">
            <v>Equitas Academy Charter</v>
          </cell>
          <cell r="C455">
            <v>448</v>
          </cell>
          <cell r="D455">
            <v>6</v>
          </cell>
        </row>
        <row r="456">
          <cell r="A456" t="str">
            <v>19647330120014</v>
          </cell>
          <cell r="B456" t="str">
            <v>Endeavor College Preparatory Charter</v>
          </cell>
          <cell r="C456">
            <v>622</v>
          </cell>
          <cell r="D456">
            <v>3</v>
          </cell>
        </row>
        <row r="457">
          <cell r="A457" t="str">
            <v>19647330120030</v>
          </cell>
          <cell r="B457" t="str">
            <v>Alliance College-Ready Middle Academy 4</v>
          </cell>
          <cell r="C457">
            <v>452</v>
          </cell>
          <cell r="D457">
            <v>1</v>
          </cell>
        </row>
        <row r="458">
          <cell r="A458" t="str">
            <v>19647330120048</v>
          </cell>
          <cell r="B458" t="str">
            <v>Alliance College-Ready Middle Academy 5</v>
          </cell>
          <cell r="C458">
            <v>303</v>
          </cell>
          <cell r="D458">
            <v>2</v>
          </cell>
        </row>
        <row r="459">
          <cell r="A459" t="str">
            <v>19647330120097</v>
          </cell>
          <cell r="B459" t="str">
            <v>Academia Moderna</v>
          </cell>
          <cell r="C459">
            <v>467</v>
          </cell>
          <cell r="D459">
            <v>6</v>
          </cell>
        </row>
        <row r="460">
          <cell r="A460" t="str">
            <v>19647330120477</v>
          </cell>
          <cell r="B460" t="str">
            <v>Aspire Titan Academy</v>
          </cell>
          <cell r="C460">
            <v>328</v>
          </cell>
          <cell r="D460">
            <v>2</v>
          </cell>
        </row>
        <row r="461">
          <cell r="A461" t="str">
            <v>19647330120527</v>
          </cell>
          <cell r="B461" t="str">
            <v>Watts Learning Center Charter Middle</v>
          </cell>
          <cell r="C461">
            <v>400</v>
          </cell>
          <cell r="D461">
            <v>10</v>
          </cell>
        </row>
        <row r="462">
          <cell r="A462" t="str">
            <v>19647330121079</v>
          </cell>
          <cell r="B462" t="str">
            <v>Ararat Charter</v>
          </cell>
          <cell r="C462">
            <v>333</v>
          </cell>
          <cell r="D462">
            <v>4</v>
          </cell>
        </row>
        <row r="463">
          <cell r="A463" t="str">
            <v>19647330121137</v>
          </cell>
          <cell r="B463" t="str">
            <v>Ingenium Charter</v>
          </cell>
          <cell r="C463">
            <v>487</v>
          </cell>
          <cell r="D463">
            <v>15</v>
          </cell>
        </row>
        <row r="464">
          <cell r="A464" t="str">
            <v>19647330121285</v>
          </cell>
          <cell r="B464" t="str">
            <v>Alliance Cindy and Bill Simon Technology Academy High</v>
          </cell>
          <cell r="C464">
            <v>514</v>
          </cell>
          <cell r="D464">
            <v>2</v>
          </cell>
        </row>
        <row r="465">
          <cell r="A465" t="str">
            <v>19647330121293</v>
          </cell>
          <cell r="B465" t="str">
            <v>Alliance Tennenbaum Family Technology High</v>
          </cell>
          <cell r="C465">
            <v>319</v>
          </cell>
          <cell r="D465">
            <v>13</v>
          </cell>
        </row>
        <row r="466">
          <cell r="A466" t="str">
            <v>19647330121699</v>
          </cell>
          <cell r="B466" t="str">
            <v>KIPP Empower Academy</v>
          </cell>
          <cell r="C466">
            <v>576</v>
          </cell>
          <cell r="D466">
            <v>6</v>
          </cell>
        </row>
        <row r="467">
          <cell r="A467" t="str">
            <v>19647330121707</v>
          </cell>
          <cell r="B467" t="str">
            <v>KIPP Comienza Community Prep</v>
          </cell>
          <cell r="C467">
            <v>825</v>
          </cell>
          <cell r="D467">
            <v>5</v>
          </cell>
        </row>
        <row r="468">
          <cell r="A468" t="str">
            <v>19647330121848</v>
          </cell>
          <cell r="B468" t="str">
            <v>Crown Preparatory Academy</v>
          </cell>
          <cell r="C468">
            <v>477</v>
          </cell>
          <cell r="D468">
            <v>21</v>
          </cell>
        </row>
        <row r="469">
          <cell r="A469" t="str">
            <v>19647330122242</v>
          </cell>
          <cell r="B469" t="str">
            <v>TEACH Academy of Technologies</v>
          </cell>
          <cell r="C469">
            <v>359</v>
          </cell>
          <cell r="D469">
            <v>15</v>
          </cell>
        </row>
        <row r="470">
          <cell r="A470" t="str">
            <v>19647330122481</v>
          </cell>
          <cell r="B470" t="str">
            <v>Animo Jefferson Charter Middle</v>
          </cell>
          <cell r="C470">
            <v>553</v>
          </cell>
          <cell r="D470">
            <v>9</v>
          </cell>
        </row>
        <row r="471">
          <cell r="A471" t="str">
            <v>19647330122499</v>
          </cell>
          <cell r="B471" t="str">
            <v>Animo Westside Charter Middle</v>
          </cell>
          <cell r="C471">
            <v>423</v>
          </cell>
          <cell r="D471">
            <v>6</v>
          </cell>
        </row>
        <row r="472">
          <cell r="A472" t="str">
            <v>19647330122556</v>
          </cell>
          <cell r="B472" t="str">
            <v>Citizens of the World Charter School Hollywood</v>
          </cell>
          <cell r="C472">
            <v>478</v>
          </cell>
          <cell r="D472">
            <v>9</v>
          </cell>
        </row>
        <row r="473">
          <cell r="A473" t="str">
            <v>19647330122564</v>
          </cell>
          <cell r="B473" t="str">
            <v>Camino Nuevo Elementary #3</v>
          </cell>
          <cell r="C473">
            <v>789</v>
          </cell>
          <cell r="D473">
            <v>35</v>
          </cell>
        </row>
        <row r="474">
          <cell r="A474" t="str">
            <v>19647330122614</v>
          </cell>
          <cell r="B474" t="str">
            <v>Aspire Gateway Academy Charter</v>
          </cell>
          <cell r="C474">
            <v>417</v>
          </cell>
          <cell r="D474">
            <v>7</v>
          </cell>
        </row>
        <row r="475">
          <cell r="A475" t="str">
            <v>19647330122622</v>
          </cell>
          <cell r="B475" t="str">
            <v>Aspire Firestone Academy Charter</v>
          </cell>
          <cell r="C475">
            <v>414</v>
          </cell>
          <cell r="D475">
            <v>6</v>
          </cell>
        </row>
        <row r="476">
          <cell r="A476" t="str">
            <v>19647330122630</v>
          </cell>
          <cell r="B476" t="str">
            <v>Para Los Niños - Evelyn Thurman Gratts Primary</v>
          </cell>
          <cell r="C476">
            <v>310</v>
          </cell>
          <cell r="D476">
            <v>17</v>
          </cell>
        </row>
        <row r="477">
          <cell r="A477" t="str">
            <v>19647330122655</v>
          </cell>
          <cell r="B477" t="str">
            <v>Celerity Octavia Charter</v>
          </cell>
          <cell r="C477">
            <v>411</v>
          </cell>
          <cell r="D477">
            <v>7</v>
          </cell>
        </row>
        <row r="478">
          <cell r="A478" t="str">
            <v>19647330122721</v>
          </cell>
          <cell r="B478" t="str">
            <v>Aspire Pacific Academy</v>
          </cell>
          <cell r="C478">
            <v>525</v>
          </cell>
          <cell r="D478">
            <v>1</v>
          </cell>
        </row>
        <row r="479">
          <cell r="A479" t="str">
            <v>19647330122739</v>
          </cell>
          <cell r="B479" t="str">
            <v>Vista Charter Middle</v>
          </cell>
          <cell r="C479">
            <v>424</v>
          </cell>
          <cell r="D479">
            <v>8</v>
          </cell>
        </row>
        <row r="480">
          <cell r="A480" t="str">
            <v>19647330122747</v>
          </cell>
          <cell r="B480" t="str">
            <v>Magnolia Science Academy Bell</v>
          </cell>
          <cell r="C480">
            <v>488</v>
          </cell>
          <cell r="D480">
            <v>7</v>
          </cell>
        </row>
        <row r="481">
          <cell r="A481" t="str">
            <v>19647330122754</v>
          </cell>
          <cell r="B481" t="str">
            <v>Valley Charter Elementary</v>
          </cell>
          <cell r="C481">
            <v>264</v>
          </cell>
          <cell r="D481">
            <v>2</v>
          </cell>
        </row>
        <row r="482">
          <cell r="A482" t="str">
            <v>19647330122838</v>
          </cell>
          <cell r="B482" t="str">
            <v>Valley Charter Middle</v>
          </cell>
          <cell r="C482">
            <v>325</v>
          </cell>
          <cell r="D482">
            <v>6</v>
          </cell>
        </row>
        <row r="483">
          <cell r="A483" t="str">
            <v>19647330122861</v>
          </cell>
          <cell r="B483" t="str">
            <v>Camino Nuevo Academy #2</v>
          </cell>
          <cell r="C483">
            <v>676</v>
          </cell>
          <cell r="D483">
            <v>3</v>
          </cell>
        </row>
        <row r="484">
          <cell r="A484" t="str">
            <v>19647330123133</v>
          </cell>
          <cell r="B484" t="str">
            <v>Alliance Susan and Eric Smidt Technology High</v>
          </cell>
          <cell r="C484">
            <v>540</v>
          </cell>
          <cell r="D484">
            <v>17</v>
          </cell>
        </row>
        <row r="485">
          <cell r="A485" t="str">
            <v>19647330123141</v>
          </cell>
          <cell r="B485" t="str">
            <v>Alliance Ted K. Tajima High</v>
          </cell>
          <cell r="C485">
            <v>335</v>
          </cell>
          <cell r="D485">
            <v>22</v>
          </cell>
        </row>
        <row r="486">
          <cell r="A486" t="str">
            <v>19647330123158</v>
          </cell>
          <cell r="B486" t="str">
            <v>Arts In Action Community Charter</v>
          </cell>
          <cell r="C486">
            <v>318</v>
          </cell>
          <cell r="D486">
            <v>2</v>
          </cell>
        </row>
        <row r="487">
          <cell r="A487" t="str">
            <v>19647330123166</v>
          </cell>
          <cell r="B487" t="str">
            <v>Celerity Palmati Charter</v>
          </cell>
          <cell r="C487">
            <v>447</v>
          </cell>
          <cell r="D487">
            <v>7</v>
          </cell>
        </row>
        <row r="488">
          <cell r="A488" t="str">
            <v>19647330123984</v>
          </cell>
          <cell r="B488" t="str">
            <v>Celerity Cardinal Charter</v>
          </cell>
          <cell r="C488">
            <v>358</v>
          </cell>
          <cell r="D488">
            <v>7</v>
          </cell>
        </row>
        <row r="489">
          <cell r="A489" t="str">
            <v>19647330123992</v>
          </cell>
          <cell r="B489" t="str">
            <v>Animo Ellen Ochoa Charter Middle</v>
          </cell>
          <cell r="C489">
            <v>371</v>
          </cell>
          <cell r="D489">
            <v>5</v>
          </cell>
        </row>
        <row r="490">
          <cell r="A490" t="str">
            <v>19647330124008</v>
          </cell>
          <cell r="B490" t="str">
            <v>Animo James B. Taylor Charter Middle</v>
          </cell>
          <cell r="C490">
            <v>465</v>
          </cell>
          <cell r="D490">
            <v>12</v>
          </cell>
        </row>
        <row r="491">
          <cell r="A491" t="str">
            <v>19647330124016</v>
          </cell>
          <cell r="B491" t="str">
            <v>Animo Western Charter Middle</v>
          </cell>
          <cell r="C491">
            <v>647</v>
          </cell>
          <cell r="D491">
            <v>20</v>
          </cell>
        </row>
        <row r="492">
          <cell r="A492" t="str">
            <v>19647330124024</v>
          </cell>
          <cell r="B492" t="str">
            <v>Animo Phillis Wheatley Charter Middle</v>
          </cell>
          <cell r="C492">
            <v>617</v>
          </cell>
          <cell r="D492">
            <v>24</v>
          </cell>
        </row>
        <row r="493">
          <cell r="A493" t="str">
            <v>19647330124198</v>
          </cell>
          <cell r="B493" t="str">
            <v>Extera Public</v>
          </cell>
          <cell r="C493">
            <v>531</v>
          </cell>
          <cell r="D493">
            <v>7</v>
          </cell>
        </row>
        <row r="494">
          <cell r="A494" t="str">
            <v>19647330124222</v>
          </cell>
          <cell r="B494" t="str">
            <v>Rise Kohyang Middle</v>
          </cell>
          <cell r="C494">
            <v>404</v>
          </cell>
          <cell r="D494">
            <v>9</v>
          </cell>
        </row>
        <row r="495">
          <cell r="A495" t="str">
            <v>19647330124560</v>
          </cell>
          <cell r="B495" t="str">
            <v>Synergy Quantum Academy</v>
          </cell>
          <cell r="C495">
            <v>567</v>
          </cell>
          <cell r="D495">
            <v>8</v>
          </cell>
        </row>
        <row r="496">
          <cell r="A496" t="str">
            <v>19647330124784</v>
          </cell>
          <cell r="B496" t="str">
            <v>Aspire Slauson Academy Charter</v>
          </cell>
          <cell r="C496">
            <v>341</v>
          </cell>
          <cell r="D496">
            <v>8</v>
          </cell>
        </row>
        <row r="497">
          <cell r="A497" t="str">
            <v>19647330124792</v>
          </cell>
          <cell r="B497" t="str">
            <v>Aspire Juanita Tate Academy Charter</v>
          </cell>
          <cell r="C497">
            <v>369</v>
          </cell>
          <cell r="D497">
            <v>12</v>
          </cell>
        </row>
        <row r="498">
          <cell r="A498" t="str">
            <v>19647330124800</v>
          </cell>
          <cell r="B498" t="str">
            <v>Aspire Inskeep Academy Charter</v>
          </cell>
          <cell r="C498">
            <v>341</v>
          </cell>
          <cell r="D498">
            <v>8</v>
          </cell>
        </row>
        <row r="499">
          <cell r="A499" t="str">
            <v>19647330124818</v>
          </cell>
          <cell r="B499" t="str">
            <v>Los Angeles Leadership Primary Academy</v>
          </cell>
          <cell r="C499">
            <v>361</v>
          </cell>
          <cell r="D499">
            <v>10</v>
          </cell>
        </row>
        <row r="500">
          <cell r="A500" t="str">
            <v>19647330124826</v>
          </cell>
          <cell r="B500" t="str">
            <v>Camino Nuevo Charter Academy #4</v>
          </cell>
          <cell r="C500">
            <v>654</v>
          </cell>
          <cell r="D500">
            <v>12</v>
          </cell>
        </row>
        <row r="501">
          <cell r="A501" t="str">
            <v>19647330124883</v>
          </cell>
          <cell r="B501" t="str">
            <v>Animo College Preparatory Academy</v>
          </cell>
          <cell r="C501">
            <v>521</v>
          </cell>
          <cell r="D501">
            <v>29</v>
          </cell>
        </row>
        <row r="502">
          <cell r="A502" t="str">
            <v>19647330124891</v>
          </cell>
          <cell r="B502" t="str">
            <v>Alliance Renee and Meyer Luskin Academy High</v>
          </cell>
          <cell r="C502">
            <v>542</v>
          </cell>
          <cell r="D502">
            <v>14</v>
          </cell>
        </row>
        <row r="503">
          <cell r="A503" t="str">
            <v>19647330124941</v>
          </cell>
          <cell r="B503" t="str">
            <v>Alliance Margaret M. Bloomfield Technology Academy High</v>
          </cell>
          <cell r="C503">
            <v>487</v>
          </cell>
          <cell r="D503">
            <v>7</v>
          </cell>
        </row>
        <row r="504">
          <cell r="A504" t="str">
            <v>19647330126136</v>
          </cell>
          <cell r="B504" t="str">
            <v>Math and Science College Preparatory</v>
          </cell>
          <cell r="C504">
            <v>541</v>
          </cell>
          <cell r="D504">
            <v>6</v>
          </cell>
        </row>
        <row r="505">
          <cell r="A505" t="str">
            <v>19647330126169</v>
          </cell>
          <cell r="B505" t="str">
            <v>Equitas Academy #2</v>
          </cell>
          <cell r="C505">
            <v>390</v>
          </cell>
          <cell r="D505">
            <v>2</v>
          </cell>
        </row>
        <row r="506">
          <cell r="A506" t="str">
            <v>19647330126177</v>
          </cell>
          <cell r="B506" t="str">
            <v>Citizens of the World Charter School Silver Lake</v>
          </cell>
          <cell r="C506">
            <v>776</v>
          </cell>
          <cell r="D506">
            <v>11</v>
          </cell>
        </row>
        <row r="507">
          <cell r="A507" t="str">
            <v>19647330126193</v>
          </cell>
          <cell r="B507" t="str">
            <v>Citizens of the World Charter School Mar Vista</v>
          </cell>
          <cell r="C507">
            <v>594</v>
          </cell>
          <cell r="D507">
            <v>4</v>
          </cell>
        </row>
        <row r="508">
          <cell r="A508" t="str">
            <v>19647330126797</v>
          </cell>
          <cell r="B508" t="str">
            <v>Aspire Centennial College Preparatory Academy</v>
          </cell>
          <cell r="C508">
            <v>545</v>
          </cell>
          <cell r="D508">
            <v>4</v>
          </cell>
        </row>
        <row r="509">
          <cell r="A509" t="str">
            <v>19647330127217</v>
          </cell>
          <cell r="B509" t="str">
            <v>Alliance Alice M. Baxter College-Ready High</v>
          </cell>
          <cell r="C509">
            <v>342</v>
          </cell>
          <cell r="D509">
            <v>4</v>
          </cell>
        </row>
        <row r="510">
          <cell r="A510" t="str">
            <v>19647330127670</v>
          </cell>
          <cell r="B510" t="str">
            <v>KIPP Iluminar Academy</v>
          </cell>
          <cell r="C510">
            <v>560</v>
          </cell>
          <cell r="D510">
            <v>4</v>
          </cell>
        </row>
        <row r="511">
          <cell r="A511" t="str">
            <v>19647330127878</v>
          </cell>
          <cell r="B511" t="str">
            <v>Pathways Community</v>
          </cell>
          <cell r="C511">
            <v>359</v>
          </cell>
          <cell r="D511">
            <v>13</v>
          </cell>
        </row>
        <row r="512">
          <cell r="A512" t="str">
            <v>19647330127886</v>
          </cell>
          <cell r="B512" t="str">
            <v>City Language Immersion Charter</v>
          </cell>
          <cell r="C512">
            <v>360</v>
          </cell>
          <cell r="D512">
            <v>5</v>
          </cell>
        </row>
        <row r="513">
          <cell r="A513" t="str">
            <v>19647330127894</v>
          </cell>
          <cell r="B513" t="str">
            <v>Valor Academy High</v>
          </cell>
          <cell r="C513">
            <v>473</v>
          </cell>
          <cell r="D513">
            <v>7</v>
          </cell>
        </row>
        <row r="514">
          <cell r="A514" t="str">
            <v>19647330127910</v>
          </cell>
          <cell r="B514" t="str">
            <v>Camino Nuevo High #2</v>
          </cell>
          <cell r="C514">
            <v>462</v>
          </cell>
          <cell r="D514">
            <v>9</v>
          </cell>
        </row>
        <row r="515">
          <cell r="A515" t="str">
            <v>19647330127936</v>
          </cell>
          <cell r="B515" t="str">
            <v>PREPA TEC - Los Angeles</v>
          </cell>
          <cell r="C515">
            <v>420</v>
          </cell>
          <cell r="D515">
            <v>3</v>
          </cell>
        </row>
        <row r="516">
          <cell r="A516" t="str">
            <v>19647330127977</v>
          </cell>
          <cell r="B516" t="str">
            <v>Metro Charter</v>
          </cell>
          <cell r="C516">
            <v>187</v>
          </cell>
          <cell r="D516">
            <v>2</v>
          </cell>
        </row>
        <row r="517">
          <cell r="A517" t="str">
            <v>19647330127985</v>
          </cell>
          <cell r="B517" t="str">
            <v>Ingenium Charter Middle</v>
          </cell>
          <cell r="C517">
            <v>216</v>
          </cell>
          <cell r="D517">
            <v>9</v>
          </cell>
        </row>
        <row r="518">
          <cell r="A518" t="str">
            <v>19647330128009</v>
          </cell>
          <cell r="B518" t="str">
            <v>Alliance Leadership Middle Academy</v>
          </cell>
          <cell r="C518">
            <v>417</v>
          </cell>
          <cell r="D518">
            <v>3</v>
          </cell>
        </row>
        <row r="519">
          <cell r="A519" t="str">
            <v>19647330128025</v>
          </cell>
          <cell r="B519" t="str">
            <v>Lashon Academy</v>
          </cell>
          <cell r="C519">
            <v>344</v>
          </cell>
          <cell r="D519">
            <v>30</v>
          </cell>
        </row>
        <row r="520">
          <cell r="A520" t="str">
            <v>19647330128033</v>
          </cell>
          <cell r="B520" t="str">
            <v>Alliance College-Ready Middle Academy 8</v>
          </cell>
          <cell r="C520">
            <v>440</v>
          </cell>
          <cell r="D520">
            <v>1</v>
          </cell>
        </row>
        <row r="521">
          <cell r="A521" t="str">
            <v>19647330128041</v>
          </cell>
          <cell r="B521" t="str">
            <v>Alliance Kory Hunter Middle</v>
          </cell>
          <cell r="C521">
            <v>445</v>
          </cell>
          <cell r="D521">
            <v>2</v>
          </cell>
        </row>
        <row r="522">
          <cell r="A522" t="str">
            <v>19647330128132</v>
          </cell>
          <cell r="B522" t="str">
            <v>Extera Public School No. 2</v>
          </cell>
          <cell r="C522">
            <v>412</v>
          </cell>
          <cell r="D522">
            <v>2</v>
          </cell>
        </row>
        <row r="523">
          <cell r="A523" t="str">
            <v>19647330128371</v>
          </cell>
          <cell r="B523" t="str">
            <v>New Horizons Charter Academy</v>
          </cell>
          <cell r="C523">
            <v>305</v>
          </cell>
          <cell r="D523">
            <v>18</v>
          </cell>
        </row>
        <row r="524">
          <cell r="A524" t="str">
            <v>19647330128389</v>
          </cell>
          <cell r="B524" t="str">
            <v>Ivy Bound Academy Math, Science, and Technology Charter Middle 2</v>
          </cell>
          <cell r="C524">
            <v>141</v>
          </cell>
          <cell r="D524">
            <v>2</v>
          </cell>
        </row>
        <row r="525">
          <cell r="A525" t="str">
            <v>19647330129270</v>
          </cell>
          <cell r="B525" t="str">
            <v>Animo Mae Jemison Charter Middle</v>
          </cell>
          <cell r="C525">
            <v>494</v>
          </cell>
          <cell r="D525">
            <v>5</v>
          </cell>
        </row>
        <row r="526">
          <cell r="A526" t="str">
            <v>19647330129460</v>
          </cell>
          <cell r="B526" t="str">
            <v>KIPP Vida Preparatory Academy</v>
          </cell>
          <cell r="C526">
            <v>564</v>
          </cell>
          <cell r="D526">
            <v>7</v>
          </cell>
        </row>
        <row r="527">
          <cell r="A527" t="str">
            <v>19647330129593</v>
          </cell>
          <cell r="B527" t="str">
            <v>PUC Inspire Charter Academy</v>
          </cell>
          <cell r="C527">
            <v>299</v>
          </cell>
          <cell r="D527">
            <v>3</v>
          </cell>
        </row>
        <row r="528">
          <cell r="A528" t="str">
            <v>19647330129627</v>
          </cell>
          <cell r="B528" t="str">
            <v>TEACH Tech Charter High</v>
          </cell>
          <cell r="C528">
            <v>282</v>
          </cell>
          <cell r="D528">
            <v>25</v>
          </cell>
        </row>
        <row r="529">
          <cell r="A529" t="str">
            <v>19647330129650</v>
          </cell>
          <cell r="B529" t="str">
            <v>Equitas Academy #3 Charter</v>
          </cell>
          <cell r="C529">
            <v>272</v>
          </cell>
          <cell r="D529">
            <v>4</v>
          </cell>
        </row>
        <row r="530">
          <cell r="A530" t="str">
            <v>19647330129825</v>
          </cell>
          <cell r="B530" t="str">
            <v>Clemente Charter</v>
          </cell>
          <cell r="C530">
            <v>318</v>
          </cell>
          <cell r="D530">
            <v>7</v>
          </cell>
        </row>
        <row r="531">
          <cell r="A531" t="str">
            <v>19647330129833</v>
          </cell>
          <cell r="B531" t="str">
            <v>Global Education Academy 2</v>
          </cell>
          <cell r="C531">
            <v>143</v>
          </cell>
          <cell r="D531">
            <v>8</v>
          </cell>
        </row>
        <row r="532">
          <cell r="A532" t="str">
            <v>19647330129858</v>
          </cell>
          <cell r="B532" t="str">
            <v>Everest Value</v>
          </cell>
          <cell r="C532">
            <v>250</v>
          </cell>
          <cell r="D532">
            <v>9</v>
          </cell>
        </row>
        <row r="533">
          <cell r="A533" t="str">
            <v>19647330129866</v>
          </cell>
          <cell r="B533" t="str">
            <v>Village Charter Academy</v>
          </cell>
          <cell r="C533">
            <v>280</v>
          </cell>
          <cell r="D533">
            <v>11</v>
          </cell>
        </row>
        <row r="534">
          <cell r="A534" t="str">
            <v>19647330129874</v>
          </cell>
          <cell r="B534" t="str">
            <v>Community Preparatory Academy</v>
          </cell>
          <cell r="C534">
            <v>262</v>
          </cell>
          <cell r="D534">
            <v>3</v>
          </cell>
        </row>
        <row r="535">
          <cell r="A535" t="str">
            <v>19647330131466</v>
          </cell>
          <cell r="B535" t="str">
            <v>Fenton STEM Academy: Elementary Center for Science Technology Engineering and Mathematics</v>
          </cell>
          <cell r="C535">
            <v>301</v>
          </cell>
          <cell r="D535">
            <v>2</v>
          </cell>
        </row>
        <row r="536">
          <cell r="A536" t="str">
            <v>19647330131722</v>
          </cell>
          <cell r="B536" t="str">
            <v>Fenton Charter Leadership Academy</v>
          </cell>
          <cell r="C536">
            <v>288</v>
          </cell>
          <cell r="D536">
            <v>5</v>
          </cell>
        </row>
        <row r="537">
          <cell r="A537" t="str">
            <v>19647330131771</v>
          </cell>
          <cell r="B537" t="str">
            <v>KIPP Ignite Academy</v>
          </cell>
          <cell r="C537">
            <v>347</v>
          </cell>
          <cell r="D537">
            <v>2</v>
          </cell>
        </row>
        <row r="538">
          <cell r="A538" t="str">
            <v>19647330131797</v>
          </cell>
          <cell r="B538" t="str">
            <v>KIPP Promesa Prep</v>
          </cell>
          <cell r="C538">
            <v>336</v>
          </cell>
          <cell r="D538">
            <v>3</v>
          </cell>
        </row>
        <row r="539">
          <cell r="A539" t="str">
            <v>19647330131839</v>
          </cell>
          <cell r="B539" t="str">
            <v>Summit Preparatory Charter</v>
          </cell>
          <cell r="C539">
            <v>177</v>
          </cell>
          <cell r="D539">
            <v>4</v>
          </cell>
        </row>
        <row r="540">
          <cell r="A540" t="str">
            <v>19647330131847</v>
          </cell>
          <cell r="B540" t="str">
            <v>Public Policy Charter</v>
          </cell>
          <cell r="C540">
            <v>139</v>
          </cell>
          <cell r="D540">
            <v>5</v>
          </cell>
        </row>
        <row r="541">
          <cell r="A541" t="str">
            <v>19647330131870</v>
          </cell>
          <cell r="B541" t="str">
            <v>Resolute Academy Charter</v>
          </cell>
          <cell r="C541">
            <v>243</v>
          </cell>
          <cell r="D541">
            <v>4</v>
          </cell>
        </row>
        <row r="542">
          <cell r="A542" t="str">
            <v>19647330131904</v>
          </cell>
          <cell r="B542" t="str">
            <v>Libertas College Preparatory Charter</v>
          </cell>
          <cell r="C542">
            <v>220</v>
          </cell>
          <cell r="D542">
            <v>4</v>
          </cell>
        </row>
        <row r="543">
          <cell r="A543" t="str">
            <v>19647330132027</v>
          </cell>
          <cell r="B543" t="str">
            <v>University Preparatory Value High</v>
          </cell>
          <cell r="C543">
            <v>341</v>
          </cell>
          <cell r="D543">
            <v>5</v>
          </cell>
        </row>
        <row r="544">
          <cell r="A544" t="str">
            <v>19647330132084</v>
          </cell>
          <cell r="B544" t="str">
            <v>Alliance Marine - Innovation and Technology 6-12 Complex</v>
          </cell>
          <cell r="C544">
            <v>558</v>
          </cell>
          <cell r="D544">
            <v>12</v>
          </cell>
        </row>
        <row r="545">
          <cell r="A545" t="str">
            <v>19647330132282</v>
          </cell>
          <cell r="B545" t="str">
            <v>Ednovate - East College Prep</v>
          </cell>
          <cell r="C545">
            <v>284</v>
          </cell>
          <cell r="D545">
            <v>2</v>
          </cell>
        </row>
        <row r="546">
          <cell r="A546" t="str">
            <v>19647330133280</v>
          </cell>
          <cell r="B546" t="str">
            <v>PUC Nueva Esperanza Charter Academy</v>
          </cell>
          <cell r="C546">
            <v>541</v>
          </cell>
          <cell r="D546">
            <v>1</v>
          </cell>
        </row>
        <row r="547">
          <cell r="A547" t="str">
            <v>19647330133694</v>
          </cell>
          <cell r="B547" t="str">
            <v>Valor Academy Elementary</v>
          </cell>
          <cell r="C547">
            <v>206</v>
          </cell>
          <cell r="D547">
            <v>2</v>
          </cell>
        </row>
        <row r="548">
          <cell r="A548" t="str">
            <v>19647330133710</v>
          </cell>
          <cell r="B548" t="str">
            <v>Girls Athletic Leadership School Los Angeles</v>
          </cell>
          <cell r="C548">
            <v>196</v>
          </cell>
          <cell r="D548">
            <v>8</v>
          </cell>
        </row>
        <row r="549">
          <cell r="A549" t="str">
            <v>19647330133868</v>
          </cell>
          <cell r="B549" t="str">
            <v>Rise Kohyang High</v>
          </cell>
          <cell r="C549">
            <v>172</v>
          </cell>
          <cell r="D549">
            <v>7</v>
          </cell>
        </row>
        <row r="550">
          <cell r="A550" t="str">
            <v>19647330133884</v>
          </cell>
          <cell r="B550" t="str">
            <v>California Collegiate Charter</v>
          </cell>
          <cell r="C550">
            <v>159</v>
          </cell>
          <cell r="D550">
            <v>13</v>
          </cell>
        </row>
        <row r="551">
          <cell r="A551" t="str">
            <v>19647330134023</v>
          </cell>
          <cell r="B551" t="str">
            <v>Animo Florence-Firestone Charter Middle</v>
          </cell>
          <cell r="C551">
            <v>276</v>
          </cell>
          <cell r="D551">
            <v>7</v>
          </cell>
        </row>
        <row r="552">
          <cell r="A552" t="str">
            <v>19647330134148</v>
          </cell>
          <cell r="B552" t="str">
            <v>The City</v>
          </cell>
          <cell r="C552">
            <v>351</v>
          </cell>
          <cell r="D552">
            <v>5</v>
          </cell>
        </row>
        <row r="553">
          <cell r="A553" t="str">
            <v>19647330134205</v>
          </cell>
          <cell r="B553" t="str">
            <v>Arts in Action Community Middle</v>
          </cell>
          <cell r="C553">
            <v>122</v>
          </cell>
          <cell r="D553">
            <v>1</v>
          </cell>
        </row>
        <row r="554">
          <cell r="A554" t="str">
            <v>19647330135129</v>
          </cell>
          <cell r="B554" t="str">
            <v>PUC International Preparatory Academy</v>
          </cell>
          <cell r="C554">
            <v>84</v>
          </cell>
          <cell r="D554">
            <v>1</v>
          </cell>
        </row>
        <row r="555">
          <cell r="A555" t="str">
            <v>19647330135509</v>
          </cell>
          <cell r="B555" t="str">
            <v>Gabriella Charter 2</v>
          </cell>
          <cell r="C555">
            <v>126</v>
          </cell>
          <cell r="D555">
            <v>1</v>
          </cell>
        </row>
        <row r="556">
          <cell r="A556" t="str">
            <v>19647330135517</v>
          </cell>
          <cell r="B556" t="str">
            <v>KIPP Corazon Academy</v>
          </cell>
          <cell r="C556">
            <v>221</v>
          </cell>
          <cell r="D556">
            <v>3</v>
          </cell>
        </row>
        <row r="557">
          <cell r="A557" t="str">
            <v>19647330135616</v>
          </cell>
          <cell r="B557" t="str">
            <v>Crete Academy</v>
          </cell>
          <cell r="C557">
            <v>124</v>
          </cell>
          <cell r="D557">
            <v>2</v>
          </cell>
        </row>
        <row r="558">
          <cell r="A558" t="str">
            <v>19647330135632</v>
          </cell>
          <cell r="B558" t="str">
            <v>WISH Academy High</v>
          </cell>
          <cell r="C558">
            <v>74</v>
          </cell>
          <cell r="D558">
            <v>1</v>
          </cell>
        </row>
        <row r="559">
          <cell r="A559" t="str">
            <v>19647330135723</v>
          </cell>
          <cell r="B559" t="str">
            <v>Ednovate - Brio College Prep</v>
          </cell>
          <cell r="C559">
            <v>106</v>
          </cell>
          <cell r="D559">
            <v>4</v>
          </cell>
        </row>
        <row r="560">
          <cell r="A560" t="str">
            <v>19647330135921</v>
          </cell>
          <cell r="B560" t="str">
            <v>WISH Community</v>
          </cell>
          <cell r="C560">
            <v>739</v>
          </cell>
          <cell r="D560">
            <v>4</v>
          </cell>
        </row>
        <row r="561">
          <cell r="A561" t="str">
            <v>19647331931047</v>
          </cell>
          <cell r="B561" t="str">
            <v>Birmingham Community Charter High</v>
          </cell>
          <cell r="C561">
            <v>3154</v>
          </cell>
          <cell r="D561">
            <v>138</v>
          </cell>
        </row>
        <row r="562">
          <cell r="A562" t="str">
            <v>19647331932623</v>
          </cell>
          <cell r="B562" t="str">
            <v>El Camino Real Charter High</v>
          </cell>
          <cell r="C562">
            <v>3567</v>
          </cell>
          <cell r="D562">
            <v>23</v>
          </cell>
        </row>
        <row r="563">
          <cell r="A563" t="str">
            <v>19647331933746</v>
          </cell>
          <cell r="B563" t="str">
            <v>Granada Hills Charter High</v>
          </cell>
          <cell r="C563">
            <v>4739</v>
          </cell>
          <cell r="D563">
            <v>282</v>
          </cell>
        </row>
        <row r="564">
          <cell r="A564" t="str">
            <v>19647331995836</v>
          </cell>
          <cell r="B564" t="str">
            <v>Palisades Charter High</v>
          </cell>
          <cell r="C564">
            <v>3056</v>
          </cell>
          <cell r="D564">
            <v>30</v>
          </cell>
        </row>
        <row r="565">
          <cell r="A565" t="str">
            <v>19647331996610</v>
          </cell>
          <cell r="B565" t="str">
            <v>Los Angeles Leadership Academy</v>
          </cell>
          <cell r="C565">
            <v>505</v>
          </cell>
          <cell r="D565">
            <v>18</v>
          </cell>
        </row>
        <row r="566">
          <cell r="A566" t="str">
            <v>19647336017016</v>
          </cell>
          <cell r="B566" t="str">
            <v>Fenton Avenue Charter</v>
          </cell>
          <cell r="C566">
            <v>777</v>
          </cell>
          <cell r="D566">
            <v>10</v>
          </cell>
        </row>
        <row r="567">
          <cell r="A567" t="str">
            <v>19647336018204</v>
          </cell>
          <cell r="B567" t="str">
            <v>Montague Charter Academy</v>
          </cell>
          <cell r="C567">
            <v>814</v>
          </cell>
          <cell r="D567">
            <v>16</v>
          </cell>
        </row>
        <row r="568">
          <cell r="A568" t="str">
            <v>19647336019079</v>
          </cell>
          <cell r="B568" t="str">
            <v>Santa Monica Boulevard Community Charter</v>
          </cell>
          <cell r="C568">
            <v>926</v>
          </cell>
          <cell r="D568">
            <v>49</v>
          </cell>
        </row>
        <row r="569">
          <cell r="A569" t="str">
            <v>19647336019715</v>
          </cell>
          <cell r="B569" t="str">
            <v>Vaughn Next Century Learning Center</v>
          </cell>
          <cell r="C569">
            <v>2962</v>
          </cell>
          <cell r="D569">
            <v>28</v>
          </cell>
        </row>
        <row r="570">
          <cell r="A570" t="str">
            <v>19647336112536</v>
          </cell>
          <cell r="B570" t="str">
            <v>Accelerated</v>
          </cell>
          <cell r="C570">
            <v>766</v>
          </cell>
          <cell r="D570">
            <v>2</v>
          </cell>
        </row>
        <row r="571">
          <cell r="A571" t="str">
            <v>19647336114912</v>
          </cell>
          <cell r="B571" t="str">
            <v>Watts Learning Center</v>
          </cell>
          <cell r="C571">
            <v>409</v>
          </cell>
          <cell r="D571">
            <v>9</v>
          </cell>
        </row>
        <row r="572">
          <cell r="A572" t="str">
            <v>19647336117048</v>
          </cell>
          <cell r="B572" t="str">
            <v>ICEF View Park Preparatory Charter</v>
          </cell>
          <cell r="C572">
            <v>484</v>
          </cell>
          <cell r="D572">
            <v>2</v>
          </cell>
        </row>
        <row r="573">
          <cell r="A573" t="str">
            <v>19647336117667</v>
          </cell>
          <cell r="B573" t="str">
            <v>Camino Nuevo Charter Academy</v>
          </cell>
          <cell r="C573">
            <v>563</v>
          </cell>
          <cell r="D573">
            <v>11</v>
          </cell>
        </row>
        <row r="574">
          <cell r="A574" t="str">
            <v>19647336119044</v>
          </cell>
          <cell r="B574" t="str">
            <v>Multicultural Learning Center</v>
          </cell>
          <cell r="C574">
            <v>468</v>
          </cell>
          <cell r="D574">
            <v>1</v>
          </cell>
        </row>
        <row r="575">
          <cell r="A575" t="str">
            <v>19647336119531</v>
          </cell>
          <cell r="B575" t="str">
            <v>CHIME Institute's Schwarzenegger Community</v>
          </cell>
          <cell r="C575">
            <v>767</v>
          </cell>
          <cell r="D575">
            <v>7</v>
          </cell>
        </row>
        <row r="576">
          <cell r="A576" t="str">
            <v>19647336119903</v>
          </cell>
          <cell r="B576" t="str">
            <v>Downtown Value</v>
          </cell>
          <cell r="C576">
            <v>454</v>
          </cell>
          <cell r="D576">
            <v>3</v>
          </cell>
        </row>
        <row r="577">
          <cell r="A577" t="str">
            <v>19647336120471</v>
          </cell>
          <cell r="B577" t="str">
            <v>Puente Charter</v>
          </cell>
          <cell r="C577">
            <v>86</v>
          </cell>
          <cell r="D577">
            <v>2</v>
          </cell>
        </row>
        <row r="578">
          <cell r="A578" t="str">
            <v>19647336120489</v>
          </cell>
          <cell r="B578" t="str">
            <v>Para Los Niños Charter</v>
          </cell>
          <cell r="C578">
            <v>372</v>
          </cell>
          <cell r="D578">
            <v>9</v>
          </cell>
        </row>
        <row r="579">
          <cell r="A579" t="str">
            <v>19647336121081</v>
          </cell>
          <cell r="B579" t="str">
            <v>ICEF View Park Preparatory Charter Middle</v>
          </cell>
          <cell r="C579">
            <v>356</v>
          </cell>
          <cell r="D579">
            <v>1</v>
          </cell>
        </row>
        <row r="580">
          <cell r="A580" t="str">
            <v>19647580000000</v>
          </cell>
          <cell r="B580" t="str">
            <v>Los Nietos</v>
          </cell>
          <cell r="C580">
            <v>1611</v>
          </cell>
          <cell r="D580">
            <v>9</v>
          </cell>
        </row>
        <row r="581">
          <cell r="A581" t="str">
            <v>19647660000000</v>
          </cell>
          <cell r="B581" t="str">
            <v>Lowell Joint</v>
          </cell>
          <cell r="C581">
            <v>3146</v>
          </cell>
          <cell r="D581">
            <v>12</v>
          </cell>
        </row>
        <row r="582">
          <cell r="A582" t="str">
            <v>19647740000000</v>
          </cell>
          <cell r="B582" t="str">
            <v>Lynwood Unified</v>
          </cell>
          <cell r="C582">
            <v>14171</v>
          </cell>
          <cell r="D582">
            <v>259</v>
          </cell>
        </row>
        <row r="583">
          <cell r="A583" t="str">
            <v>19647900000000</v>
          </cell>
          <cell r="B583" t="str">
            <v>Monrovia Unified</v>
          </cell>
          <cell r="C583">
            <v>5548</v>
          </cell>
          <cell r="D583">
            <v>165</v>
          </cell>
        </row>
        <row r="584">
          <cell r="A584" t="str">
            <v>19648080000000</v>
          </cell>
          <cell r="B584" t="str">
            <v>Montebello Unified</v>
          </cell>
          <cell r="C584">
            <v>26479</v>
          </cell>
          <cell r="D584">
            <v>444</v>
          </cell>
        </row>
        <row r="585">
          <cell r="A585" t="str">
            <v>19648160000000</v>
          </cell>
          <cell r="B585" t="str">
            <v>Mountain View Elementary</v>
          </cell>
          <cell r="C585">
            <v>6765</v>
          </cell>
          <cell r="D585">
            <v>212</v>
          </cell>
        </row>
        <row r="586">
          <cell r="A586" t="str">
            <v>19648320000000</v>
          </cell>
          <cell r="B586" t="str">
            <v>Newhall</v>
          </cell>
          <cell r="C586">
            <v>6535</v>
          </cell>
          <cell r="D586">
            <v>142</v>
          </cell>
        </row>
        <row r="587">
          <cell r="A587" t="str">
            <v>19648400000000</v>
          </cell>
          <cell r="B587" t="str">
            <v>Norwalk-La Mirada Unified</v>
          </cell>
          <cell r="C587">
            <v>17867</v>
          </cell>
          <cell r="D587">
            <v>236</v>
          </cell>
        </row>
        <row r="588">
          <cell r="A588" t="str">
            <v>19648570000000</v>
          </cell>
          <cell r="B588" t="str">
            <v>Palmdale Elementary</v>
          </cell>
          <cell r="C588">
            <v>18693</v>
          </cell>
          <cell r="D588">
            <v>273</v>
          </cell>
        </row>
        <row r="589">
          <cell r="A589" t="str">
            <v>19648570112714</v>
          </cell>
          <cell r="B589" t="str">
            <v>Antelope Valley Learning Academy</v>
          </cell>
          <cell r="C589">
            <v>1646</v>
          </cell>
          <cell r="D589">
            <v>9</v>
          </cell>
        </row>
        <row r="590">
          <cell r="A590" t="str">
            <v>19648570125377</v>
          </cell>
          <cell r="B590" t="str">
            <v>Palmdale Aerospace Academy</v>
          </cell>
          <cell r="C590">
            <v>1618</v>
          </cell>
          <cell r="D590">
            <v>2</v>
          </cell>
        </row>
        <row r="591">
          <cell r="A591" t="str">
            <v>19648576119580</v>
          </cell>
          <cell r="B591" t="str">
            <v>Guidance Charter</v>
          </cell>
          <cell r="C591">
            <v>820</v>
          </cell>
          <cell r="D591">
            <v>8</v>
          </cell>
        </row>
        <row r="592">
          <cell r="A592" t="str">
            <v>19648650000000</v>
          </cell>
          <cell r="B592" t="str">
            <v>Palos Verdes Peninsula Unified</v>
          </cell>
          <cell r="C592">
            <v>11346</v>
          </cell>
          <cell r="D592">
            <v>482</v>
          </cell>
        </row>
        <row r="593">
          <cell r="A593" t="str">
            <v>19648730000000</v>
          </cell>
          <cell r="B593" t="str">
            <v>Paramount Unified</v>
          </cell>
          <cell r="C593">
            <v>15172</v>
          </cell>
          <cell r="D593">
            <v>219</v>
          </cell>
        </row>
        <row r="594">
          <cell r="A594" t="str">
            <v>19648810000000</v>
          </cell>
          <cell r="B594" t="str">
            <v>Pasadena Unified</v>
          </cell>
          <cell r="C594">
            <v>16793</v>
          </cell>
          <cell r="D594">
            <v>560</v>
          </cell>
        </row>
        <row r="595">
          <cell r="A595" t="str">
            <v>19648810113472</v>
          </cell>
          <cell r="B595" t="str">
            <v>Aveson School of Leaders</v>
          </cell>
          <cell r="C595">
            <v>424</v>
          </cell>
          <cell r="D595">
            <v>3</v>
          </cell>
        </row>
        <row r="596">
          <cell r="A596" t="str">
            <v>19648810113894</v>
          </cell>
          <cell r="B596" t="str">
            <v>Pasadena Rosebud Academy</v>
          </cell>
          <cell r="C596">
            <v>174</v>
          </cell>
          <cell r="D596">
            <v>2</v>
          </cell>
        </row>
        <row r="597">
          <cell r="A597" t="str">
            <v>19649070000000</v>
          </cell>
          <cell r="B597" t="str">
            <v>Pomona Unified</v>
          </cell>
          <cell r="C597">
            <v>23673</v>
          </cell>
          <cell r="D597">
            <v>619</v>
          </cell>
        </row>
        <row r="598">
          <cell r="A598" t="str">
            <v>19649310000000</v>
          </cell>
          <cell r="B598" t="str">
            <v>Rosemead Elementary</v>
          </cell>
          <cell r="C598">
            <v>2438</v>
          </cell>
          <cell r="D598">
            <v>135</v>
          </cell>
        </row>
        <row r="599">
          <cell r="A599" t="str">
            <v>19649640000000</v>
          </cell>
          <cell r="B599" t="str">
            <v>San Marino Unified</v>
          </cell>
          <cell r="C599">
            <v>3061</v>
          </cell>
          <cell r="D599">
            <v>227</v>
          </cell>
        </row>
        <row r="600">
          <cell r="A600" t="str">
            <v>19649800000000</v>
          </cell>
          <cell r="B600" t="str">
            <v>Santa Monica-Malibu Unified</v>
          </cell>
          <cell r="C600">
            <v>10791</v>
          </cell>
          <cell r="D600">
            <v>288</v>
          </cell>
        </row>
        <row r="601">
          <cell r="A601" t="str">
            <v>19649980000000</v>
          </cell>
          <cell r="B601" t="str">
            <v>Saugus Union</v>
          </cell>
          <cell r="C601">
            <v>9958</v>
          </cell>
          <cell r="D601">
            <v>191</v>
          </cell>
        </row>
        <row r="602">
          <cell r="A602" t="str">
            <v>19650290000000</v>
          </cell>
          <cell r="B602" t="str">
            <v>South Pasadena Unified</v>
          </cell>
          <cell r="C602">
            <v>4781</v>
          </cell>
          <cell r="D602">
            <v>265</v>
          </cell>
        </row>
        <row r="603">
          <cell r="A603" t="str">
            <v>19650370000000</v>
          </cell>
          <cell r="B603" t="str">
            <v>South Whittier Elementary</v>
          </cell>
          <cell r="C603">
            <v>2779</v>
          </cell>
          <cell r="D603">
            <v>43</v>
          </cell>
        </row>
        <row r="604">
          <cell r="A604" t="str">
            <v>19650450000000</v>
          </cell>
          <cell r="B604" t="str">
            <v>Sulphur Springs Union</v>
          </cell>
          <cell r="C604">
            <v>5395</v>
          </cell>
          <cell r="D604">
            <v>111</v>
          </cell>
        </row>
        <row r="605">
          <cell r="A605" t="str">
            <v>19650520000000</v>
          </cell>
          <cell r="B605" t="str">
            <v>Temple City Unified</v>
          </cell>
          <cell r="C605">
            <v>5818</v>
          </cell>
          <cell r="D605">
            <v>421</v>
          </cell>
        </row>
        <row r="606">
          <cell r="A606" t="str">
            <v>19650600000000</v>
          </cell>
          <cell r="B606" t="str">
            <v>Torrance Unified</v>
          </cell>
          <cell r="C606">
            <v>23408</v>
          </cell>
          <cell r="D606">
            <v>1199</v>
          </cell>
        </row>
        <row r="607">
          <cell r="A607" t="str">
            <v>19650780000000</v>
          </cell>
          <cell r="B607" t="str">
            <v>Valle Lindo Elementary</v>
          </cell>
          <cell r="C607">
            <v>1048</v>
          </cell>
          <cell r="D607">
            <v>7</v>
          </cell>
        </row>
        <row r="608">
          <cell r="A608" t="str">
            <v>19650940000000</v>
          </cell>
          <cell r="B608" t="str">
            <v>West Covina Unified</v>
          </cell>
          <cell r="C608">
            <v>8932</v>
          </cell>
          <cell r="D608">
            <v>223</v>
          </cell>
        </row>
        <row r="609">
          <cell r="A609" t="str">
            <v>19650940112706</v>
          </cell>
          <cell r="B609" t="str">
            <v>California Virtual Academy @ Los Angeles</v>
          </cell>
          <cell r="C609">
            <v>2569</v>
          </cell>
          <cell r="D609">
            <v>14</v>
          </cell>
        </row>
        <row r="610">
          <cell r="A610" t="str">
            <v>19650946023527</v>
          </cell>
          <cell r="B610" t="str">
            <v>San Jose Charter Academy</v>
          </cell>
          <cell r="C610">
            <v>1243</v>
          </cell>
          <cell r="D610">
            <v>6</v>
          </cell>
        </row>
        <row r="611">
          <cell r="A611" t="str">
            <v>19651020000000</v>
          </cell>
          <cell r="B611" t="str">
            <v>Westside Union Elementary</v>
          </cell>
          <cell r="C611">
            <v>9433</v>
          </cell>
          <cell r="D611">
            <v>130</v>
          </cell>
        </row>
        <row r="612">
          <cell r="A612" t="str">
            <v>19651100000000</v>
          </cell>
          <cell r="B612" t="str">
            <v>Whittier City Elementary</v>
          </cell>
          <cell r="C612">
            <v>6089</v>
          </cell>
          <cell r="D612">
            <v>68</v>
          </cell>
        </row>
        <row r="613">
          <cell r="A613" t="str">
            <v>19651280000000</v>
          </cell>
          <cell r="B613" t="str">
            <v>Whittier Union High</v>
          </cell>
          <cell r="C613">
            <v>11792</v>
          </cell>
          <cell r="D613">
            <v>111</v>
          </cell>
        </row>
        <row r="614">
          <cell r="A614" t="str">
            <v>19651360000000</v>
          </cell>
          <cell r="B614" t="str">
            <v>William S. Hart Union High</v>
          </cell>
          <cell r="C614">
            <v>22618</v>
          </cell>
          <cell r="D614">
            <v>313</v>
          </cell>
        </row>
        <row r="615">
          <cell r="A615" t="str">
            <v>19651360114439</v>
          </cell>
          <cell r="B615" t="str">
            <v>Mission View Public</v>
          </cell>
          <cell r="C615">
            <v>329</v>
          </cell>
          <cell r="D615">
            <v>1</v>
          </cell>
        </row>
        <row r="616">
          <cell r="A616" t="str">
            <v>19651360117234</v>
          </cell>
          <cell r="B616" t="str">
            <v>Santa Clarita Valley International</v>
          </cell>
          <cell r="C616">
            <v>910</v>
          </cell>
          <cell r="D616">
            <v>8</v>
          </cell>
        </row>
        <row r="617">
          <cell r="A617" t="str">
            <v>19651361996263</v>
          </cell>
          <cell r="B617" t="str">
            <v>Opportunities for Learning - Santa Clarita</v>
          </cell>
          <cell r="C617">
            <v>1180</v>
          </cell>
          <cell r="D617">
            <v>5</v>
          </cell>
        </row>
        <row r="618">
          <cell r="A618" t="str">
            <v>19651510000000</v>
          </cell>
          <cell r="B618" t="str">
            <v>Wilsona Elementary</v>
          </cell>
          <cell r="C618">
            <v>1305</v>
          </cell>
          <cell r="D618">
            <v>9</v>
          </cell>
        </row>
        <row r="619">
          <cell r="A619" t="str">
            <v>19734370000000</v>
          </cell>
          <cell r="B619" t="str">
            <v>Compton Unified</v>
          </cell>
          <cell r="C619">
            <v>21867</v>
          </cell>
          <cell r="D619">
            <v>291</v>
          </cell>
        </row>
        <row r="620">
          <cell r="A620" t="str">
            <v>19734370115725</v>
          </cell>
          <cell r="B620" t="str">
            <v>Lifeline Education Charter</v>
          </cell>
          <cell r="C620">
            <v>648</v>
          </cell>
          <cell r="D620">
            <v>8</v>
          </cell>
        </row>
        <row r="621">
          <cell r="A621" t="str">
            <v>19734370132845</v>
          </cell>
          <cell r="B621" t="str">
            <v>Today's Fresh Start-Compton</v>
          </cell>
          <cell r="C621">
            <v>664</v>
          </cell>
          <cell r="D621">
            <v>29</v>
          </cell>
        </row>
        <row r="622">
          <cell r="A622" t="str">
            <v>19734370134338</v>
          </cell>
          <cell r="B622" t="str">
            <v>Celerity Achernar Charter</v>
          </cell>
          <cell r="C622">
            <v>486</v>
          </cell>
          <cell r="D622">
            <v>1</v>
          </cell>
        </row>
        <row r="623">
          <cell r="A623" t="str">
            <v>19734450000000</v>
          </cell>
          <cell r="B623" t="str">
            <v>Hacienda la Puente Unified</v>
          </cell>
          <cell r="C623">
            <v>18421</v>
          </cell>
          <cell r="D623">
            <v>636</v>
          </cell>
        </row>
        <row r="624">
          <cell r="A624" t="str">
            <v>19734520000000</v>
          </cell>
          <cell r="B624" t="str">
            <v>Rowland Unified</v>
          </cell>
          <cell r="C624">
            <v>13551</v>
          </cell>
          <cell r="D624">
            <v>763</v>
          </cell>
        </row>
        <row r="625">
          <cell r="A625" t="str">
            <v>19734520120600</v>
          </cell>
          <cell r="B625" t="str">
            <v>iQ Academy California-Los Angeles</v>
          </cell>
          <cell r="C625">
            <v>570</v>
          </cell>
          <cell r="D625">
            <v>12</v>
          </cell>
        </row>
        <row r="626">
          <cell r="A626" t="str">
            <v>19734600000000</v>
          </cell>
          <cell r="B626" t="str">
            <v>Walnut Valley Unified</v>
          </cell>
          <cell r="C626">
            <v>14299</v>
          </cell>
          <cell r="D626">
            <v>1005</v>
          </cell>
        </row>
        <row r="627">
          <cell r="A627" t="str">
            <v>19752910000000</v>
          </cell>
          <cell r="B627" t="str">
            <v>San Gabriel Unified</v>
          </cell>
          <cell r="C627">
            <v>5161</v>
          </cell>
          <cell r="D627">
            <v>333</v>
          </cell>
        </row>
        <row r="628">
          <cell r="A628" t="str">
            <v>19752911996016</v>
          </cell>
          <cell r="B628" t="str">
            <v>Options for Youth San Gabriel</v>
          </cell>
          <cell r="C628">
            <v>2069</v>
          </cell>
          <cell r="D628">
            <v>13</v>
          </cell>
        </row>
        <row r="629">
          <cell r="A629" t="str">
            <v>19753090000000</v>
          </cell>
          <cell r="B629" t="str">
            <v>Acton-Agua Dulce Unified</v>
          </cell>
          <cell r="C629">
            <v>1080</v>
          </cell>
          <cell r="D629">
            <v>16</v>
          </cell>
        </row>
        <row r="630">
          <cell r="A630" t="str">
            <v>19753090127100</v>
          </cell>
          <cell r="B630" t="str">
            <v>Assurance Learning Academy</v>
          </cell>
          <cell r="C630">
            <v>2620</v>
          </cell>
          <cell r="D630">
            <v>4</v>
          </cell>
        </row>
        <row r="631">
          <cell r="A631" t="str">
            <v>19753090129742</v>
          </cell>
          <cell r="B631" t="str">
            <v>Inspire Charter</v>
          </cell>
          <cell r="C631">
            <v>3019</v>
          </cell>
          <cell r="D631">
            <v>22</v>
          </cell>
        </row>
        <row r="632">
          <cell r="A632" t="str">
            <v>19753090130955</v>
          </cell>
          <cell r="B632" t="str">
            <v>Valiant Academy of Los Angeles</v>
          </cell>
          <cell r="C632">
            <v>1251</v>
          </cell>
          <cell r="D632">
            <v>3</v>
          </cell>
        </row>
        <row r="633">
          <cell r="A633" t="str">
            <v>19753090131201</v>
          </cell>
          <cell r="B633" t="str">
            <v>Albert Einstein Academy for Letters, Arts &amp; Sciences - Agua Dulce Partnership Academy</v>
          </cell>
          <cell r="C633">
            <v>189</v>
          </cell>
          <cell r="D633">
            <v>4</v>
          </cell>
        </row>
        <row r="634">
          <cell r="A634" t="str">
            <v>19753090131987</v>
          </cell>
          <cell r="B634" t="str">
            <v>iLEAD Hybrid</v>
          </cell>
          <cell r="C634">
            <v>2889</v>
          </cell>
          <cell r="D634">
            <v>10</v>
          </cell>
        </row>
        <row r="635">
          <cell r="A635" t="str">
            <v>19753090132654</v>
          </cell>
          <cell r="B635" t="str">
            <v>Community Collaborative Charter</v>
          </cell>
          <cell r="C635">
            <v>2030</v>
          </cell>
          <cell r="D635">
            <v>19</v>
          </cell>
        </row>
        <row r="636">
          <cell r="A636" t="str">
            <v>19753090133231</v>
          </cell>
          <cell r="B636" t="str">
            <v>Albert Einstein Academy for Letters, Arts &amp; Sciences - Odyssey</v>
          </cell>
          <cell r="C636">
            <v>156</v>
          </cell>
          <cell r="D636">
            <v>9</v>
          </cell>
        </row>
        <row r="637">
          <cell r="A637" t="str">
            <v>19753090134619</v>
          </cell>
          <cell r="B637" t="str">
            <v>Empower Generations</v>
          </cell>
          <cell r="C637">
            <v>55</v>
          </cell>
          <cell r="D637">
            <v>1</v>
          </cell>
        </row>
        <row r="638">
          <cell r="A638" t="str">
            <v>19753090135145</v>
          </cell>
          <cell r="B638" t="str">
            <v>Compass Charter Schools of Los Angeles</v>
          </cell>
          <cell r="C638">
            <v>462</v>
          </cell>
          <cell r="D638">
            <v>4</v>
          </cell>
        </row>
        <row r="639">
          <cell r="A639" t="str">
            <v>19753090136648</v>
          </cell>
          <cell r="B639" t="str">
            <v>Options for Youth-Acton</v>
          </cell>
          <cell r="C639">
            <v>394</v>
          </cell>
          <cell r="D639">
            <v>1</v>
          </cell>
        </row>
        <row r="640">
          <cell r="A640" t="str">
            <v>19753330000000</v>
          </cell>
          <cell r="B640" t="str">
            <v>Manhattan Beach Unified</v>
          </cell>
          <cell r="C640">
            <v>6611</v>
          </cell>
          <cell r="D640">
            <v>149</v>
          </cell>
        </row>
        <row r="641">
          <cell r="A641" t="str">
            <v>19753410000000</v>
          </cell>
          <cell r="B641" t="str">
            <v>Redondo Beach Unified</v>
          </cell>
          <cell r="C641">
            <v>9890</v>
          </cell>
          <cell r="D641">
            <v>200</v>
          </cell>
        </row>
        <row r="642">
          <cell r="A642" t="str">
            <v>19756636120158</v>
          </cell>
          <cell r="B642" t="str">
            <v>New West Charter</v>
          </cell>
          <cell r="C642">
            <v>825</v>
          </cell>
          <cell r="D642">
            <v>17</v>
          </cell>
        </row>
        <row r="643">
          <cell r="A643" t="str">
            <v>19756971996693</v>
          </cell>
          <cell r="B643" t="str">
            <v>School of Arts and Enterprise</v>
          </cell>
          <cell r="C643">
            <v>769</v>
          </cell>
          <cell r="D643">
            <v>5</v>
          </cell>
        </row>
        <row r="644">
          <cell r="A644" t="str">
            <v>19757130000000</v>
          </cell>
          <cell r="B644" t="str">
            <v>Alhambra Unified</v>
          </cell>
          <cell r="C644">
            <v>16794</v>
          </cell>
          <cell r="D644">
            <v>1371</v>
          </cell>
        </row>
        <row r="645">
          <cell r="A645" t="str">
            <v>19768690000000</v>
          </cell>
          <cell r="B645" t="str">
            <v>Wiseburn Unified</v>
          </cell>
          <cell r="C645">
            <v>2523</v>
          </cell>
          <cell r="D645">
            <v>29</v>
          </cell>
        </row>
        <row r="646">
          <cell r="A646" t="str">
            <v>19768690119016</v>
          </cell>
          <cell r="B646" t="str">
            <v>Da Vinci Science</v>
          </cell>
          <cell r="C646">
            <v>537</v>
          </cell>
          <cell r="D646">
            <v>1</v>
          </cell>
        </row>
        <row r="647">
          <cell r="A647" t="str">
            <v>19768690119636</v>
          </cell>
          <cell r="B647" t="str">
            <v>Da Vinci Design</v>
          </cell>
          <cell r="C647">
            <v>592</v>
          </cell>
          <cell r="D647">
            <v>2</v>
          </cell>
        </row>
        <row r="648">
          <cell r="A648" t="str">
            <v>19768690131128</v>
          </cell>
          <cell r="B648" t="str">
            <v>Da Vinci Communications High</v>
          </cell>
          <cell r="C648">
            <v>366</v>
          </cell>
          <cell r="D648">
            <v>6</v>
          </cell>
        </row>
        <row r="649">
          <cell r="A649" t="str">
            <v>19768690135988</v>
          </cell>
          <cell r="B649" t="str">
            <v>RISE High</v>
          </cell>
          <cell r="C649">
            <v>66</v>
          </cell>
          <cell r="D649">
            <v>1</v>
          </cell>
        </row>
        <row r="650">
          <cell r="A650" t="str">
            <v>19768850132928</v>
          </cell>
          <cell r="B650" t="str">
            <v>Anahuacalmecac International University Preparatory of North America</v>
          </cell>
          <cell r="C650">
            <v>363</v>
          </cell>
          <cell r="D650">
            <v>2</v>
          </cell>
        </row>
        <row r="651">
          <cell r="A651" t="str">
            <v>19769680109926</v>
          </cell>
          <cell r="B651" t="str">
            <v>Academia Avance Charter</v>
          </cell>
          <cell r="C651">
            <v>389</v>
          </cell>
          <cell r="D651">
            <v>8</v>
          </cell>
        </row>
        <row r="652">
          <cell r="A652" t="str">
            <v>19769920133900</v>
          </cell>
          <cell r="B652" t="str">
            <v>Prepa Tec Los Angeles High</v>
          </cell>
          <cell r="C652">
            <v>224</v>
          </cell>
          <cell r="D652">
            <v>4</v>
          </cell>
        </row>
        <row r="653">
          <cell r="A653" t="str">
            <v>19770810135954</v>
          </cell>
          <cell r="B653" t="str">
            <v>Celerity Himalia Charter</v>
          </cell>
          <cell r="C653">
            <v>615</v>
          </cell>
          <cell r="D653">
            <v>1</v>
          </cell>
        </row>
        <row r="654">
          <cell r="A654" t="str">
            <v>20102070000000</v>
          </cell>
          <cell r="B654" t="str">
            <v>Madera County Superintendent of Schools</v>
          </cell>
          <cell r="C654">
            <v>840</v>
          </cell>
          <cell r="D654">
            <v>2</v>
          </cell>
        </row>
        <row r="655">
          <cell r="A655" t="str">
            <v>20651770000000</v>
          </cell>
          <cell r="B655" t="str">
            <v>Alview-Dairyland Union Elementary</v>
          </cell>
          <cell r="C655">
            <v>395</v>
          </cell>
          <cell r="D655">
            <v>10</v>
          </cell>
        </row>
        <row r="656">
          <cell r="A656" t="str">
            <v>20651850000000</v>
          </cell>
          <cell r="B656" t="str">
            <v>Bass Lake Joint Union Elementary</v>
          </cell>
          <cell r="C656">
            <v>872</v>
          </cell>
          <cell r="D656">
            <v>3</v>
          </cell>
        </row>
        <row r="657">
          <cell r="A657" t="str">
            <v>20651930000000</v>
          </cell>
          <cell r="B657" t="str">
            <v>Chowchilla Elementary</v>
          </cell>
          <cell r="C657">
            <v>2243</v>
          </cell>
          <cell r="D657">
            <v>40</v>
          </cell>
        </row>
        <row r="658">
          <cell r="A658" t="str">
            <v>20652010000000</v>
          </cell>
          <cell r="B658" t="str">
            <v>Chowchilla Union High</v>
          </cell>
          <cell r="C658">
            <v>1113</v>
          </cell>
          <cell r="D658">
            <v>20</v>
          </cell>
        </row>
        <row r="659">
          <cell r="A659" t="str">
            <v>20652430000000</v>
          </cell>
          <cell r="B659" t="str">
            <v>Madera Unified</v>
          </cell>
          <cell r="C659">
            <v>20014</v>
          </cell>
          <cell r="D659">
            <v>249</v>
          </cell>
        </row>
        <row r="660">
          <cell r="A660" t="str">
            <v>20652430134510</v>
          </cell>
          <cell r="B660" t="str">
            <v>Sherman Thomas STEM Academy</v>
          </cell>
          <cell r="C660">
            <v>74</v>
          </cell>
          <cell r="D660">
            <v>1</v>
          </cell>
        </row>
        <row r="661">
          <cell r="A661" t="str">
            <v>20755800000000</v>
          </cell>
          <cell r="B661" t="str">
            <v>Golden Valley Unified</v>
          </cell>
          <cell r="C661">
            <v>1940</v>
          </cell>
          <cell r="D661">
            <v>12</v>
          </cell>
        </row>
        <row r="662">
          <cell r="A662" t="str">
            <v>20756060000000</v>
          </cell>
          <cell r="B662" t="str">
            <v>Chawanakee Unified</v>
          </cell>
          <cell r="C662">
            <v>1086</v>
          </cell>
          <cell r="D662">
            <v>6</v>
          </cell>
        </row>
        <row r="663">
          <cell r="A663" t="str">
            <v>20764140000000</v>
          </cell>
          <cell r="B663" t="str">
            <v>Yosemite Unified</v>
          </cell>
          <cell r="C663">
            <v>1705</v>
          </cell>
          <cell r="D663">
            <v>13</v>
          </cell>
        </row>
        <row r="664">
          <cell r="A664" t="str">
            <v>20764146110076</v>
          </cell>
          <cell r="B664" t="str">
            <v>Mountain Home Charter (Alternative)</v>
          </cell>
          <cell r="C664">
            <v>351</v>
          </cell>
          <cell r="D664">
            <v>1</v>
          </cell>
        </row>
        <row r="665">
          <cell r="A665" t="str">
            <v>21102150000000</v>
          </cell>
          <cell r="B665" t="str">
            <v>Marin County Office of Education</v>
          </cell>
          <cell r="C665">
            <v>283</v>
          </cell>
          <cell r="D665">
            <v>8</v>
          </cell>
        </row>
        <row r="666">
          <cell r="A666" t="str">
            <v>21653000000000</v>
          </cell>
          <cell r="B666" t="str">
            <v>Bolinas-Stinson Union</v>
          </cell>
          <cell r="C666">
            <v>91</v>
          </cell>
          <cell r="D666">
            <v>3</v>
          </cell>
        </row>
        <row r="667">
          <cell r="A667" t="str">
            <v>21653180000000</v>
          </cell>
          <cell r="B667" t="str">
            <v>Dixie Elementary</v>
          </cell>
          <cell r="C667">
            <v>1981</v>
          </cell>
          <cell r="D667">
            <v>74</v>
          </cell>
        </row>
        <row r="668">
          <cell r="A668" t="str">
            <v>21653340000000</v>
          </cell>
          <cell r="B668" t="str">
            <v>Kentfield Elementary</v>
          </cell>
          <cell r="C668">
            <v>1233</v>
          </cell>
          <cell r="D668">
            <v>29</v>
          </cell>
        </row>
        <row r="669">
          <cell r="A669" t="str">
            <v>21653420000000</v>
          </cell>
          <cell r="B669" t="str">
            <v>Laguna Joint Elementary</v>
          </cell>
          <cell r="C669">
            <v>13</v>
          </cell>
          <cell r="D669">
            <v>1</v>
          </cell>
        </row>
        <row r="670">
          <cell r="A670" t="str">
            <v>21653590000000</v>
          </cell>
          <cell r="B670" t="str">
            <v>Lagunitas Elementary</v>
          </cell>
          <cell r="C670">
            <v>249</v>
          </cell>
          <cell r="D670">
            <v>2</v>
          </cell>
        </row>
        <row r="671">
          <cell r="A671" t="str">
            <v>21653670000000</v>
          </cell>
          <cell r="B671" t="str">
            <v>Larkspur-Corte Madera</v>
          </cell>
          <cell r="C671">
            <v>1541</v>
          </cell>
          <cell r="D671">
            <v>43</v>
          </cell>
        </row>
        <row r="672">
          <cell r="A672" t="str">
            <v>21653910000000</v>
          </cell>
          <cell r="B672" t="str">
            <v>Mill Valley Elementary</v>
          </cell>
          <cell r="C672">
            <v>3083</v>
          </cell>
          <cell r="D672">
            <v>105</v>
          </cell>
        </row>
        <row r="673">
          <cell r="A673" t="str">
            <v>21654090000000</v>
          </cell>
          <cell r="B673" t="str">
            <v>Nicasio</v>
          </cell>
          <cell r="C673">
            <v>43</v>
          </cell>
          <cell r="D673">
            <v>2</v>
          </cell>
        </row>
        <row r="674">
          <cell r="A674" t="str">
            <v>21654170000000</v>
          </cell>
          <cell r="B674" t="str">
            <v>Novato Unified</v>
          </cell>
          <cell r="C674">
            <v>7561</v>
          </cell>
          <cell r="D674">
            <v>215</v>
          </cell>
        </row>
        <row r="675">
          <cell r="A675" t="str">
            <v>21654176113229</v>
          </cell>
          <cell r="B675" t="str">
            <v>Novato Charter</v>
          </cell>
          <cell r="C675">
            <v>268</v>
          </cell>
          <cell r="D675">
            <v>1</v>
          </cell>
        </row>
        <row r="676">
          <cell r="A676" t="str">
            <v>21654250000000</v>
          </cell>
          <cell r="B676" t="str">
            <v>Reed Union Elementary</v>
          </cell>
          <cell r="C676">
            <v>1442</v>
          </cell>
          <cell r="D676">
            <v>63</v>
          </cell>
        </row>
        <row r="677">
          <cell r="A677" t="str">
            <v>21654330000000</v>
          </cell>
          <cell r="B677" t="str">
            <v>Ross Elementary</v>
          </cell>
          <cell r="C677">
            <v>387</v>
          </cell>
          <cell r="D677">
            <v>8</v>
          </cell>
        </row>
        <row r="678">
          <cell r="A678" t="str">
            <v>21654580000000</v>
          </cell>
          <cell r="B678" t="str">
            <v>San Rafael City Elementary</v>
          </cell>
          <cell r="C678">
            <v>4730</v>
          </cell>
          <cell r="D678">
            <v>351</v>
          </cell>
        </row>
        <row r="679">
          <cell r="A679" t="str">
            <v>21654660000000</v>
          </cell>
          <cell r="B679" t="str">
            <v>San Rafael City High</v>
          </cell>
          <cell r="C679">
            <v>2646</v>
          </cell>
          <cell r="D679">
            <v>318</v>
          </cell>
        </row>
        <row r="680">
          <cell r="A680" t="str">
            <v>21654740000000</v>
          </cell>
          <cell r="B680" t="str">
            <v>Sausalito Marin City</v>
          </cell>
          <cell r="C680">
            <v>127</v>
          </cell>
          <cell r="D680">
            <v>11</v>
          </cell>
        </row>
        <row r="681">
          <cell r="A681" t="str">
            <v>21654746118491</v>
          </cell>
          <cell r="B681" t="str">
            <v>Willow Creek Academy</v>
          </cell>
          <cell r="C681">
            <v>411</v>
          </cell>
          <cell r="D681">
            <v>24</v>
          </cell>
        </row>
        <row r="682">
          <cell r="A682" t="str">
            <v>21654820000000</v>
          </cell>
          <cell r="B682" t="str">
            <v>Tamalpais Union High</v>
          </cell>
          <cell r="C682">
            <v>4807</v>
          </cell>
          <cell r="D682">
            <v>98</v>
          </cell>
        </row>
        <row r="683">
          <cell r="A683" t="str">
            <v>21733610000000</v>
          </cell>
          <cell r="B683" t="str">
            <v>Shoreline Unified</v>
          </cell>
          <cell r="C683">
            <v>510</v>
          </cell>
          <cell r="D683">
            <v>20</v>
          </cell>
        </row>
        <row r="684">
          <cell r="A684" t="str">
            <v>21750020000000</v>
          </cell>
          <cell r="B684" t="str">
            <v>Ross Valley Elementary</v>
          </cell>
          <cell r="C684">
            <v>2083</v>
          </cell>
          <cell r="D684">
            <v>23</v>
          </cell>
        </row>
        <row r="685">
          <cell r="A685" t="str">
            <v>22655320000000</v>
          </cell>
          <cell r="B685" t="str">
            <v>Mariposa County Unified</v>
          </cell>
          <cell r="C685">
            <v>1683</v>
          </cell>
          <cell r="D685">
            <v>14</v>
          </cell>
        </row>
        <row r="686">
          <cell r="A686" t="str">
            <v>23655400000000</v>
          </cell>
          <cell r="B686" t="str">
            <v>Anderson Valley Unified</v>
          </cell>
          <cell r="C686">
            <v>487</v>
          </cell>
          <cell r="D686">
            <v>18</v>
          </cell>
        </row>
        <row r="687">
          <cell r="A687" t="str">
            <v>23655570000000</v>
          </cell>
          <cell r="B687" t="str">
            <v>Arena Union Elementary</v>
          </cell>
          <cell r="C687">
            <v>232</v>
          </cell>
          <cell r="D687">
            <v>7</v>
          </cell>
        </row>
        <row r="688">
          <cell r="A688" t="str">
            <v>23655650000000</v>
          </cell>
          <cell r="B688" t="str">
            <v>Fort Bragg Unified</v>
          </cell>
          <cell r="C688">
            <v>1806</v>
          </cell>
          <cell r="D688">
            <v>26</v>
          </cell>
        </row>
        <row r="689">
          <cell r="A689" t="str">
            <v>23655810000000</v>
          </cell>
          <cell r="B689" t="str">
            <v>Mendocino Unified</v>
          </cell>
          <cell r="C689">
            <v>509</v>
          </cell>
          <cell r="D689">
            <v>7</v>
          </cell>
        </row>
        <row r="690">
          <cell r="A690" t="str">
            <v>23655990000000</v>
          </cell>
          <cell r="B690" t="str">
            <v>Point Arena Joint Union High</v>
          </cell>
          <cell r="C690">
            <v>142</v>
          </cell>
          <cell r="D690">
            <v>2</v>
          </cell>
        </row>
        <row r="691">
          <cell r="A691" t="str">
            <v>23656070000000</v>
          </cell>
          <cell r="B691" t="str">
            <v>Round Valley Unified</v>
          </cell>
          <cell r="C691">
            <v>416</v>
          </cell>
          <cell r="D691">
            <v>26</v>
          </cell>
        </row>
        <row r="692">
          <cell r="A692" t="str">
            <v>23656072330272</v>
          </cell>
          <cell r="B692" t="str">
            <v>Eel River Charter</v>
          </cell>
          <cell r="C692">
            <v>43</v>
          </cell>
          <cell r="D692">
            <v>7</v>
          </cell>
        </row>
        <row r="693">
          <cell r="A693" t="str">
            <v>23656150000000</v>
          </cell>
          <cell r="B693" t="str">
            <v>Ukiah Unified</v>
          </cell>
          <cell r="C693">
            <v>5982</v>
          </cell>
          <cell r="D693">
            <v>94</v>
          </cell>
        </row>
        <row r="694">
          <cell r="A694" t="str">
            <v>23656152330413</v>
          </cell>
          <cell r="B694" t="str">
            <v>Redwood Academy of Ukiah</v>
          </cell>
          <cell r="C694">
            <v>140</v>
          </cell>
          <cell r="D694">
            <v>2</v>
          </cell>
        </row>
        <row r="695">
          <cell r="A695" t="str">
            <v>23656152330454</v>
          </cell>
          <cell r="B695" t="str">
            <v>Accelerated Achievement Academy</v>
          </cell>
          <cell r="C695">
            <v>155</v>
          </cell>
          <cell r="D695">
            <v>1</v>
          </cell>
        </row>
        <row r="696">
          <cell r="A696" t="str">
            <v>23656230000000</v>
          </cell>
          <cell r="B696" t="str">
            <v>Willits Unified</v>
          </cell>
          <cell r="C696">
            <v>1540</v>
          </cell>
          <cell r="D696">
            <v>19</v>
          </cell>
        </row>
        <row r="697">
          <cell r="A697" t="str">
            <v>23739160000000</v>
          </cell>
          <cell r="B697" t="str">
            <v>Laytonville Unified</v>
          </cell>
          <cell r="C697">
            <v>375</v>
          </cell>
          <cell r="D697">
            <v>7</v>
          </cell>
        </row>
        <row r="698">
          <cell r="A698" t="str">
            <v>23752180000000</v>
          </cell>
          <cell r="B698" t="str">
            <v>Leggett Valley Unified</v>
          </cell>
          <cell r="C698">
            <v>127</v>
          </cell>
          <cell r="D698">
            <v>1</v>
          </cell>
        </row>
        <row r="699">
          <cell r="A699" t="str">
            <v>24102490000000</v>
          </cell>
          <cell r="B699" t="str">
            <v>Merced County Office of Education</v>
          </cell>
          <cell r="C699">
            <v>1324</v>
          </cell>
          <cell r="D699">
            <v>16</v>
          </cell>
        </row>
        <row r="700">
          <cell r="A700" t="str">
            <v>24656310000000</v>
          </cell>
          <cell r="B700" t="str">
            <v>Atwater Elementary</v>
          </cell>
          <cell r="C700">
            <v>5073</v>
          </cell>
          <cell r="D700">
            <v>134</v>
          </cell>
        </row>
        <row r="701">
          <cell r="A701" t="str">
            <v>24656490000000</v>
          </cell>
          <cell r="B701" t="str">
            <v>Ballico-Cressey Elementary</v>
          </cell>
          <cell r="C701">
            <v>367</v>
          </cell>
          <cell r="D701">
            <v>4</v>
          </cell>
        </row>
        <row r="702">
          <cell r="A702" t="str">
            <v>24656800000000</v>
          </cell>
          <cell r="B702" t="str">
            <v>El Nido Elementary</v>
          </cell>
          <cell r="C702">
            <v>166</v>
          </cell>
          <cell r="D702">
            <v>9</v>
          </cell>
        </row>
        <row r="703">
          <cell r="A703" t="str">
            <v>24656980000000</v>
          </cell>
          <cell r="B703" t="str">
            <v>Hilmar Unified</v>
          </cell>
          <cell r="C703">
            <v>2387</v>
          </cell>
          <cell r="D703">
            <v>43</v>
          </cell>
        </row>
        <row r="704">
          <cell r="A704" t="str">
            <v>24657220000000</v>
          </cell>
          <cell r="B704" t="str">
            <v>Le Grand Union Elementary</v>
          </cell>
          <cell r="C704">
            <v>382</v>
          </cell>
          <cell r="D704">
            <v>7</v>
          </cell>
        </row>
        <row r="705">
          <cell r="A705" t="str">
            <v>24657300000000</v>
          </cell>
          <cell r="B705" t="str">
            <v>Le Grand Union High</v>
          </cell>
          <cell r="C705">
            <v>501</v>
          </cell>
          <cell r="D705">
            <v>13</v>
          </cell>
        </row>
        <row r="706">
          <cell r="A706" t="str">
            <v>24657480000000</v>
          </cell>
          <cell r="B706" t="str">
            <v>Livingston Union</v>
          </cell>
          <cell r="C706">
            <v>2519</v>
          </cell>
          <cell r="D706">
            <v>80</v>
          </cell>
        </row>
        <row r="707">
          <cell r="A707" t="str">
            <v>24657550000000</v>
          </cell>
          <cell r="B707" t="str">
            <v>Los Banos Unified</v>
          </cell>
          <cell r="C707">
            <v>10863</v>
          </cell>
          <cell r="D707">
            <v>278</v>
          </cell>
        </row>
        <row r="708">
          <cell r="A708" t="str">
            <v>24657630000000</v>
          </cell>
          <cell r="B708" t="str">
            <v>McSwain Union Elementary</v>
          </cell>
          <cell r="C708">
            <v>837</v>
          </cell>
          <cell r="D708">
            <v>2</v>
          </cell>
        </row>
        <row r="709">
          <cell r="A709" t="str">
            <v>24657710000000</v>
          </cell>
          <cell r="B709" t="str">
            <v>Merced City Elementary</v>
          </cell>
          <cell r="C709">
            <v>11072</v>
          </cell>
          <cell r="D709">
            <v>152</v>
          </cell>
        </row>
        <row r="710">
          <cell r="A710" t="str">
            <v>24657890000000</v>
          </cell>
          <cell r="B710" t="str">
            <v>Merced Union High</v>
          </cell>
          <cell r="C710">
            <v>10541</v>
          </cell>
          <cell r="D710">
            <v>142</v>
          </cell>
        </row>
        <row r="711">
          <cell r="A711" t="str">
            <v>24658210000000</v>
          </cell>
          <cell r="B711" t="str">
            <v>Planada Elementary</v>
          </cell>
          <cell r="C711">
            <v>805</v>
          </cell>
          <cell r="D711">
            <v>35</v>
          </cell>
        </row>
        <row r="712">
          <cell r="A712" t="str">
            <v>24658390000000</v>
          </cell>
          <cell r="B712" t="str">
            <v>Snelling-Merced Falls Union Elementary</v>
          </cell>
          <cell r="C712">
            <v>82</v>
          </cell>
          <cell r="D712">
            <v>1</v>
          </cell>
        </row>
        <row r="713">
          <cell r="A713" t="str">
            <v>24658620000000</v>
          </cell>
          <cell r="B713" t="str">
            <v>Weaver Union</v>
          </cell>
          <cell r="C713">
            <v>2816</v>
          </cell>
          <cell r="D713">
            <v>6</v>
          </cell>
        </row>
        <row r="714">
          <cell r="A714" t="str">
            <v>24658700000000</v>
          </cell>
          <cell r="B714" t="str">
            <v>Winton</v>
          </cell>
          <cell r="C714">
            <v>1941</v>
          </cell>
          <cell r="D714">
            <v>76</v>
          </cell>
        </row>
        <row r="715">
          <cell r="A715" t="str">
            <v>24736190000000</v>
          </cell>
          <cell r="B715" t="str">
            <v>Gustine Unified</v>
          </cell>
          <cell r="C715">
            <v>1861</v>
          </cell>
          <cell r="D715">
            <v>48</v>
          </cell>
        </row>
        <row r="716">
          <cell r="A716" t="str">
            <v>24737260000000</v>
          </cell>
          <cell r="B716" t="str">
            <v>Merced River Union Elementary</v>
          </cell>
          <cell r="C716">
            <v>176</v>
          </cell>
          <cell r="D716">
            <v>7</v>
          </cell>
        </row>
        <row r="717">
          <cell r="A717" t="str">
            <v>24753170000000</v>
          </cell>
          <cell r="B717" t="str">
            <v>Dos Palos Oro Loma Joint Unified</v>
          </cell>
          <cell r="C717">
            <v>2402</v>
          </cell>
          <cell r="D717">
            <v>33</v>
          </cell>
        </row>
        <row r="718">
          <cell r="A718" t="str">
            <v>24753660000000</v>
          </cell>
          <cell r="B718" t="str">
            <v>Delhi Unified</v>
          </cell>
          <cell r="C718">
            <v>2561</v>
          </cell>
          <cell r="D718">
            <v>58</v>
          </cell>
        </row>
        <row r="719">
          <cell r="A719" t="str">
            <v>25735930000000</v>
          </cell>
          <cell r="B719" t="str">
            <v>Tulelake Basin Joint Unified</v>
          </cell>
          <cell r="C719">
            <v>404</v>
          </cell>
          <cell r="D719">
            <v>11</v>
          </cell>
        </row>
        <row r="720">
          <cell r="A720" t="str">
            <v>26102640000000</v>
          </cell>
          <cell r="B720" t="str">
            <v>Mono County Office of Education</v>
          </cell>
          <cell r="C720">
            <v>273</v>
          </cell>
          <cell r="D720">
            <v>72</v>
          </cell>
        </row>
        <row r="721">
          <cell r="A721" t="str">
            <v>26736920000000</v>
          </cell>
          <cell r="B721" t="str">
            <v>Mammoth Unified</v>
          </cell>
          <cell r="C721">
            <v>1200</v>
          </cell>
          <cell r="D721">
            <v>18</v>
          </cell>
        </row>
        <row r="722">
          <cell r="A722" t="str">
            <v>27102720000000</v>
          </cell>
          <cell r="B722" t="str">
            <v>Monterey County Office of Education</v>
          </cell>
          <cell r="C722">
            <v>793</v>
          </cell>
          <cell r="D722">
            <v>11</v>
          </cell>
        </row>
        <row r="723">
          <cell r="A723" t="str">
            <v>27102720112177</v>
          </cell>
          <cell r="B723" t="str">
            <v>Monterey Bay Charter</v>
          </cell>
          <cell r="C723">
            <v>422</v>
          </cell>
          <cell r="D723">
            <v>3</v>
          </cell>
        </row>
        <row r="724">
          <cell r="A724" t="str">
            <v>27102720124297</v>
          </cell>
          <cell r="B724" t="str">
            <v>Bay View Academy</v>
          </cell>
          <cell r="C724">
            <v>464</v>
          </cell>
          <cell r="D724">
            <v>4</v>
          </cell>
        </row>
        <row r="725">
          <cell r="A725" t="str">
            <v>27659610000000</v>
          </cell>
          <cell r="B725" t="str">
            <v>Alisal Union</v>
          </cell>
          <cell r="C725">
            <v>8918</v>
          </cell>
          <cell r="D725">
            <v>133</v>
          </cell>
        </row>
        <row r="726">
          <cell r="A726" t="str">
            <v>27659870000000</v>
          </cell>
          <cell r="B726" t="str">
            <v>Carmel Unified</v>
          </cell>
          <cell r="C726">
            <v>2490</v>
          </cell>
          <cell r="D726">
            <v>27</v>
          </cell>
        </row>
        <row r="727">
          <cell r="A727" t="str">
            <v>27659950000000</v>
          </cell>
          <cell r="B727" t="str">
            <v>Chualar Union</v>
          </cell>
          <cell r="C727">
            <v>330</v>
          </cell>
          <cell r="D727">
            <v>8</v>
          </cell>
        </row>
        <row r="728">
          <cell r="A728" t="str">
            <v>27660350000000</v>
          </cell>
          <cell r="B728" t="str">
            <v>Greenfield Union Elementary</v>
          </cell>
          <cell r="C728">
            <v>3571</v>
          </cell>
          <cell r="D728">
            <v>123</v>
          </cell>
        </row>
        <row r="729">
          <cell r="A729" t="str">
            <v>27660500000000</v>
          </cell>
          <cell r="B729" t="str">
            <v>King City Union</v>
          </cell>
          <cell r="C729">
            <v>2661</v>
          </cell>
          <cell r="D729">
            <v>87</v>
          </cell>
        </row>
        <row r="730">
          <cell r="A730" t="str">
            <v>27660680000000</v>
          </cell>
          <cell r="B730" t="str">
            <v>South Monterey County Joint Union High</v>
          </cell>
          <cell r="C730">
            <v>2364</v>
          </cell>
          <cell r="D730">
            <v>45</v>
          </cell>
        </row>
        <row r="731">
          <cell r="A731" t="str">
            <v>27660920000000</v>
          </cell>
          <cell r="B731" t="str">
            <v>Monterey Peninsula Unified</v>
          </cell>
          <cell r="C731">
            <v>10141</v>
          </cell>
          <cell r="D731">
            <v>589</v>
          </cell>
        </row>
        <row r="732">
          <cell r="A732" t="str">
            <v>27660922730240</v>
          </cell>
          <cell r="B732" t="str">
            <v>Learning for Life Charter</v>
          </cell>
          <cell r="C732">
            <v>124</v>
          </cell>
          <cell r="D732">
            <v>2</v>
          </cell>
        </row>
        <row r="733">
          <cell r="A733" t="str">
            <v>27660926118962</v>
          </cell>
          <cell r="B733" t="str">
            <v>International School of Monterey</v>
          </cell>
          <cell r="C733">
            <v>417</v>
          </cell>
          <cell r="D733">
            <v>5</v>
          </cell>
        </row>
        <row r="734">
          <cell r="A734" t="str">
            <v>27661340000000</v>
          </cell>
          <cell r="B734" t="str">
            <v>Pacific Grove Unified</v>
          </cell>
          <cell r="C734">
            <v>2091</v>
          </cell>
          <cell r="D734">
            <v>72</v>
          </cell>
        </row>
        <row r="735">
          <cell r="A735" t="str">
            <v>27661420000000</v>
          </cell>
          <cell r="B735" t="str">
            <v>Salinas City Elementary</v>
          </cell>
          <cell r="C735">
            <v>8844</v>
          </cell>
          <cell r="D735">
            <v>177</v>
          </cell>
        </row>
        <row r="736">
          <cell r="A736" t="str">
            <v>27661590000000</v>
          </cell>
          <cell r="B736" t="str">
            <v>Salinas Union High</v>
          </cell>
          <cell r="C736">
            <v>15631</v>
          </cell>
          <cell r="D736">
            <v>379</v>
          </cell>
        </row>
        <row r="737">
          <cell r="A737" t="str">
            <v>27661670000000</v>
          </cell>
          <cell r="B737" t="str">
            <v>San Antonio Union Elementary</v>
          </cell>
          <cell r="C737">
            <v>147</v>
          </cell>
          <cell r="D737">
            <v>4</v>
          </cell>
        </row>
        <row r="738">
          <cell r="A738" t="str">
            <v>27661750000000</v>
          </cell>
          <cell r="B738" t="str">
            <v>San Ardo Union Elementary</v>
          </cell>
          <cell r="C738">
            <v>105</v>
          </cell>
          <cell r="D738">
            <v>4</v>
          </cell>
        </row>
        <row r="739">
          <cell r="A739" t="str">
            <v>27661910000000</v>
          </cell>
          <cell r="B739" t="str">
            <v>Santa Rita Union Elementary</v>
          </cell>
          <cell r="C739">
            <v>3568</v>
          </cell>
          <cell r="D739">
            <v>66</v>
          </cell>
        </row>
        <row r="740">
          <cell r="A740" t="str">
            <v>27662250000000</v>
          </cell>
          <cell r="B740" t="str">
            <v>Spreckels Union Elementary</v>
          </cell>
          <cell r="C740">
            <v>987</v>
          </cell>
          <cell r="D740">
            <v>11</v>
          </cell>
        </row>
        <row r="741">
          <cell r="A741" t="str">
            <v>27738250000000</v>
          </cell>
          <cell r="B741" t="str">
            <v>North Monterey County Unified</v>
          </cell>
          <cell r="C741">
            <v>4616</v>
          </cell>
          <cell r="D741">
            <v>67</v>
          </cell>
        </row>
        <row r="742">
          <cell r="A742" t="str">
            <v>27754400000000</v>
          </cell>
          <cell r="B742" t="str">
            <v>Soledad Unified</v>
          </cell>
          <cell r="C742">
            <v>4882</v>
          </cell>
          <cell r="D742">
            <v>116</v>
          </cell>
        </row>
        <row r="743">
          <cell r="A743" t="str">
            <v>27754730000000</v>
          </cell>
          <cell r="B743" t="str">
            <v>Gonzales Unified</v>
          </cell>
          <cell r="C743">
            <v>2371</v>
          </cell>
          <cell r="D743">
            <v>35</v>
          </cell>
        </row>
        <row r="744">
          <cell r="A744" t="str">
            <v>28102800000000</v>
          </cell>
          <cell r="B744" t="str">
            <v>Napa County Office of Education</v>
          </cell>
          <cell r="C744">
            <v>112</v>
          </cell>
          <cell r="D744">
            <v>30</v>
          </cell>
        </row>
        <row r="745">
          <cell r="A745" t="str">
            <v>28662410000000</v>
          </cell>
          <cell r="B745" t="str">
            <v>Calistoga Joint Unified</v>
          </cell>
          <cell r="C745">
            <v>847</v>
          </cell>
          <cell r="D745">
            <v>38</v>
          </cell>
        </row>
        <row r="746">
          <cell r="A746" t="str">
            <v>28662580000000</v>
          </cell>
          <cell r="B746" t="str">
            <v>Howell Mountain Elementary</v>
          </cell>
          <cell r="C746">
            <v>99</v>
          </cell>
          <cell r="D746">
            <v>6</v>
          </cell>
        </row>
        <row r="747">
          <cell r="A747" t="str">
            <v>28662660000000</v>
          </cell>
          <cell r="B747" t="str">
            <v>Napa Valley Unified</v>
          </cell>
          <cell r="C747">
            <v>17804</v>
          </cell>
          <cell r="D747">
            <v>339</v>
          </cell>
        </row>
        <row r="748">
          <cell r="A748" t="str">
            <v>28662660108605</v>
          </cell>
          <cell r="B748" t="str">
            <v>Stone Bridge</v>
          </cell>
          <cell r="C748">
            <v>274</v>
          </cell>
          <cell r="D748">
            <v>2</v>
          </cell>
        </row>
        <row r="749">
          <cell r="A749" t="str">
            <v>28662820000000</v>
          </cell>
          <cell r="B749" t="str">
            <v>Pope Valley Union Elementary</v>
          </cell>
          <cell r="C749">
            <v>57</v>
          </cell>
          <cell r="D749">
            <v>3</v>
          </cell>
        </row>
        <row r="750">
          <cell r="A750" t="str">
            <v>28662900000000</v>
          </cell>
          <cell r="B750" t="str">
            <v>Saint Helena Unified</v>
          </cell>
          <cell r="C750">
            <v>1191</v>
          </cell>
          <cell r="D750">
            <v>6</v>
          </cell>
        </row>
        <row r="751">
          <cell r="A751" t="str">
            <v>29102980000000</v>
          </cell>
          <cell r="B751" t="str">
            <v>Nevada County Office of Education</v>
          </cell>
          <cell r="C751">
            <v>1369</v>
          </cell>
          <cell r="D751">
            <v>7</v>
          </cell>
        </row>
        <row r="752">
          <cell r="A752" t="str">
            <v>29102980114330</v>
          </cell>
          <cell r="B752" t="str">
            <v>Nevada City School of the Arts</v>
          </cell>
          <cell r="C752">
            <v>414</v>
          </cell>
          <cell r="D752">
            <v>3</v>
          </cell>
        </row>
        <row r="753">
          <cell r="A753" t="str">
            <v>29102980130823</v>
          </cell>
          <cell r="B753" t="str">
            <v>EPIC de Cesar Chavez</v>
          </cell>
          <cell r="C753">
            <v>399</v>
          </cell>
          <cell r="D753">
            <v>12</v>
          </cell>
        </row>
        <row r="754">
          <cell r="A754" t="str">
            <v>29102982930147</v>
          </cell>
          <cell r="B754" t="str">
            <v>John Muir Charter</v>
          </cell>
          <cell r="C754">
            <v>893</v>
          </cell>
          <cell r="D754">
            <v>7</v>
          </cell>
        </row>
        <row r="755">
          <cell r="A755" t="str">
            <v>29663240000000</v>
          </cell>
          <cell r="B755" t="str">
            <v>Clear Creek Elementary</v>
          </cell>
          <cell r="C755">
            <v>161</v>
          </cell>
          <cell r="D755">
            <v>4</v>
          </cell>
        </row>
        <row r="756">
          <cell r="A756" t="str">
            <v>29663320000000</v>
          </cell>
          <cell r="B756" t="str">
            <v>Grass Valley Elementary</v>
          </cell>
          <cell r="C756">
            <v>1720</v>
          </cell>
          <cell r="D756">
            <v>24</v>
          </cell>
        </row>
        <row r="757">
          <cell r="A757" t="str">
            <v>29663400000000</v>
          </cell>
          <cell r="B757" t="str">
            <v>Nevada City Elementary</v>
          </cell>
          <cell r="C757">
            <v>829</v>
          </cell>
          <cell r="D757">
            <v>8</v>
          </cell>
        </row>
        <row r="758">
          <cell r="A758" t="str">
            <v>29663570000000</v>
          </cell>
          <cell r="B758" t="str">
            <v>Nevada Joint Union High</v>
          </cell>
          <cell r="C758">
            <v>2591</v>
          </cell>
          <cell r="D758">
            <v>20</v>
          </cell>
        </row>
        <row r="759">
          <cell r="A759" t="str">
            <v>29663730000000</v>
          </cell>
          <cell r="B759" t="str">
            <v>Pleasant Ridge Union Elementary</v>
          </cell>
          <cell r="C759">
            <v>1124</v>
          </cell>
          <cell r="D759">
            <v>1</v>
          </cell>
        </row>
        <row r="760">
          <cell r="A760" t="str">
            <v>29664150000000</v>
          </cell>
          <cell r="B760" t="str">
            <v>Twin Ridges Elementary</v>
          </cell>
          <cell r="C760">
            <v>97</v>
          </cell>
          <cell r="D760">
            <v>3</v>
          </cell>
        </row>
        <row r="761">
          <cell r="A761" t="str">
            <v>29768770000000</v>
          </cell>
          <cell r="B761" t="str">
            <v>Penn Valley Union Elementary</v>
          </cell>
          <cell r="C761">
            <v>561</v>
          </cell>
          <cell r="D761">
            <v>5</v>
          </cell>
        </row>
        <row r="762">
          <cell r="A762" t="str">
            <v>30103060000000</v>
          </cell>
          <cell r="B762" t="str">
            <v>Orange County Department of Education</v>
          </cell>
          <cell r="C762">
            <v>3479</v>
          </cell>
          <cell r="D762">
            <v>22</v>
          </cell>
        </row>
        <row r="763">
          <cell r="A763" t="str">
            <v>30103060133785</v>
          </cell>
          <cell r="B763" t="str">
            <v>Oxford Preparatory Academy - Saddleback Valley</v>
          </cell>
          <cell r="C763">
            <v>593</v>
          </cell>
          <cell r="D763">
            <v>18</v>
          </cell>
        </row>
        <row r="764">
          <cell r="A764" t="str">
            <v>30103060133983</v>
          </cell>
          <cell r="B764" t="str">
            <v>USC College Prep Santa Ana Campus</v>
          </cell>
          <cell r="C764">
            <v>219</v>
          </cell>
          <cell r="D764">
            <v>2</v>
          </cell>
        </row>
        <row r="765">
          <cell r="A765" t="str">
            <v>30103060134056</v>
          </cell>
          <cell r="B765" t="str">
            <v>Orange County Academy of Sciences and Arts</v>
          </cell>
          <cell r="C765">
            <v>295</v>
          </cell>
          <cell r="D765">
            <v>3</v>
          </cell>
        </row>
        <row r="766">
          <cell r="A766" t="str">
            <v>30103060134239</v>
          </cell>
          <cell r="B766" t="str">
            <v>Epic Charter</v>
          </cell>
          <cell r="C766">
            <v>262</v>
          </cell>
          <cell r="D766">
            <v>4</v>
          </cell>
        </row>
        <row r="767">
          <cell r="A767" t="str">
            <v>30103060134288</v>
          </cell>
          <cell r="B767" t="str">
            <v>Scholarship Prep Charter</v>
          </cell>
          <cell r="C767">
            <v>361</v>
          </cell>
          <cell r="D767">
            <v>4</v>
          </cell>
        </row>
        <row r="768">
          <cell r="A768" t="str">
            <v>30103060134940</v>
          </cell>
          <cell r="B768" t="str">
            <v>Citrus Springs Charter</v>
          </cell>
          <cell r="C768">
            <v>263</v>
          </cell>
          <cell r="D768">
            <v>1</v>
          </cell>
        </row>
        <row r="769">
          <cell r="A769" t="str">
            <v>30664230000000</v>
          </cell>
          <cell r="B769" t="str">
            <v>Anaheim Elementary</v>
          </cell>
          <cell r="C769">
            <v>17671</v>
          </cell>
          <cell r="D769">
            <v>519</v>
          </cell>
        </row>
        <row r="770">
          <cell r="A770" t="str">
            <v>30664230131417</v>
          </cell>
          <cell r="B770" t="str">
            <v>GOALS Academy</v>
          </cell>
          <cell r="C770">
            <v>240</v>
          </cell>
          <cell r="D770">
            <v>1</v>
          </cell>
        </row>
        <row r="771">
          <cell r="A771" t="str">
            <v>30664310000000</v>
          </cell>
          <cell r="B771" t="str">
            <v>Anaheim Union High</v>
          </cell>
          <cell r="C771">
            <v>30704</v>
          </cell>
          <cell r="D771">
            <v>711</v>
          </cell>
        </row>
        <row r="772">
          <cell r="A772" t="str">
            <v>30664490000000</v>
          </cell>
          <cell r="B772" t="str">
            <v>Brea-Olinda Unified</v>
          </cell>
          <cell r="C772">
            <v>5918</v>
          </cell>
          <cell r="D772">
            <v>166</v>
          </cell>
        </row>
        <row r="773">
          <cell r="A773" t="str">
            <v>30664560000000</v>
          </cell>
          <cell r="B773" t="str">
            <v>Buena Park Elementary</v>
          </cell>
          <cell r="C773">
            <v>4670</v>
          </cell>
          <cell r="D773">
            <v>49</v>
          </cell>
        </row>
        <row r="774">
          <cell r="A774" t="str">
            <v>30664640000000</v>
          </cell>
          <cell r="B774" t="str">
            <v>Capistrano Unified</v>
          </cell>
          <cell r="C774">
            <v>47826</v>
          </cell>
          <cell r="D774">
            <v>1018</v>
          </cell>
        </row>
        <row r="775">
          <cell r="A775" t="str">
            <v>30664640106765</v>
          </cell>
          <cell r="B775" t="str">
            <v>Capistrano Connections Academy</v>
          </cell>
          <cell r="C775">
            <v>3617</v>
          </cell>
          <cell r="D775">
            <v>31</v>
          </cell>
        </row>
        <row r="776">
          <cell r="A776" t="str">
            <v>30664640123729</v>
          </cell>
          <cell r="B776" t="str">
            <v>Community Roots Academy</v>
          </cell>
          <cell r="C776">
            <v>667</v>
          </cell>
          <cell r="D776">
            <v>7</v>
          </cell>
        </row>
        <row r="777">
          <cell r="A777" t="str">
            <v>30664640124743</v>
          </cell>
          <cell r="B777" t="str">
            <v>Oxford Preparatory Academy - South Orange County</v>
          </cell>
          <cell r="C777">
            <v>786</v>
          </cell>
          <cell r="D777">
            <v>12</v>
          </cell>
        </row>
        <row r="778">
          <cell r="A778" t="str">
            <v>30664646117758</v>
          </cell>
          <cell r="B778" t="str">
            <v>Journey</v>
          </cell>
          <cell r="C778">
            <v>528</v>
          </cell>
          <cell r="D778">
            <v>5</v>
          </cell>
        </row>
        <row r="779">
          <cell r="A779" t="str">
            <v>30664720000000</v>
          </cell>
          <cell r="B779" t="str">
            <v>Centralia Elementary</v>
          </cell>
          <cell r="C779">
            <v>4324</v>
          </cell>
          <cell r="D779">
            <v>39</v>
          </cell>
        </row>
        <row r="780">
          <cell r="A780" t="str">
            <v>30664800000000</v>
          </cell>
          <cell r="B780" t="str">
            <v>Cypress Elementary</v>
          </cell>
          <cell r="C780">
            <v>3948</v>
          </cell>
          <cell r="D780">
            <v>151</v>
          </cell>
        </row>
        <row r="781">
          <cell r="A781" t="str">
            <v>30664980000000</v>
          </cell>
          <cell r="B781" t="str">
            <v>Fountain Valley Elementary</v>
          </cell>
          <cell r="C781">
            <v>6357</v>
          </cell>
          <cell r="D781">
            <v>77</v>
          </cell>
        </row>
        <row r="782">
          <cell r="A782" t="str">
            <v>30665060000000</v>
          </cell>
          <cell r="B782" t="str">
            <v>Fullerton Elementary</v>
          </cell>
          <cell r="C782">
            <v>13299</v>
          </cell>
          <cell r="D782">
            <v>306</v>
          </cell>
        </row>
        <row r="783">
          <cell r="A783" t="str">
            <v>30665140000000</v>
          </cell>
          <cell r="B783" t="str">
            <v>Fullerton Joint Union High</v>
          </cell>
          <cell r="C783">
            <v>13882</v>
          </cell>
          <cell r="D783">
            <v>252</v>
          </cell>
        </row>
        <row r="784">
          <cell r="A784" t="str">
            <v>30665220000000</v>
          </cell>
          <cell r="B784" t="str">
            <v>Garden Grove Unified</v>
          </cell>
          <cell r="C784">
            <v>43131</v>
          </cell>
          <cell r="D784">
            <v>2260</v>
          </cell>
        </row>
        <row r="785">
          <cell r="A785" t="str">
            <v>30665300000000</v>
          </cell>
          <cell r="B785" t="str">
            <v>Huntington Beach City Elementary</v>
          </cell>
          <cell r="C785">
            <v>6767</v>
          </cell>
          <cell r="D785">
            <v>102</v>
          </cell>
        </row>
        <row r="786">
          <cell r="A786" t="str">
            <v>30665480000000</v>
          </cell>
          <cell r="B786" t="str">
            <v>Huntington Beach Union High</v>
          </cell>
          <cell r="C786">
            <v>16170</v>
          </cell>
          <cell r="D786">
            <v>450</v>
          </cell>
        </row>
        <row r="787">
          <cell r="A787" t="str">
            <v>30665550000000</v>
          </cell>
          <cell r="B787" t="str">
            <v>Laguna Beach Unified</v>
          </cell>
          <cell r="C787">
            <v>2929</v>
          </cell>
          <cell r="D787">
            <v>84</v>
          </cell>
        </row>
        <row r="788">
          <cell r="A788" t="str">
            <v>30665630000000</v>
          </cell>
          <cell r="B788" t="str">
            <v>La Habra City Elementary</v>
          </cell>
          <cell r="C788">
            <v>4710</v>
          </cell>
          <cell r="D788">
            <v>68</v>
          </cell>
        </row>
        <row r="789">
          <cell r="A789" t="str">
            <v>30665890000000</v>
          </cell>
          <cell r="B789" t="str">
            <v>Magnolia Elementary</v>
          </cell>
          <cell r="C789">
            <v>6077</v>
          </cell>
          <cell r="D789">
            <v>123</v>
          </cell>
        </row>
        <row r="790">
          <cell r="A790" t="str">
            <v>30665970000000</v>
          </cell>
          <cell r="B790" t="str">
            <v>Newport-Mesa Unified</v>
          </cell>
          <cell r="C790">
            <v>21216</v>
          </cell>
          <cell r="D790">
            <v>477</v>
          </cell>
        </row>
        <row r="791">
          <cell r="A791" t="str">
            <v>30666130000000</v>
          </cell>
          <cell r="B791" t="str">
            <v>Ocean View</v>
          </cell>
          <cell r="C791">
            <v>8257</v>
          </cell>
          <cell r="D791">
            <v>214</v>
          </cell>
        </row>
        <row r="792">
          <cell r="A792" t="str">
            <v>30666210000000</v>
          </cell>
          <cell r="B792" t="str">
            <v>Orange Unified</v>
          </cell>
          <cell r="C792">
            <v>26906</v>
          </cell>
          <cell r="D792">
            <v>191</v>
          </cell>
        </row>
        <row r="793">
          <cell r="A793" t="str">
            <v>30666216085328</v>
          </cell>
          <cell r="B793" t="str">
            <v>Santiago Middle</v>
          </cell>
          <cell r="C793">
            <v>969</v>
          </cell>
          <cell r="D793">
            <v>24</v>
          </cell>
        </row>
        <row r="794">
          <cell r="A794" t="str">
            <v>30666470000000</v>
          </cell>
          <cell r="B794" t="str">
            <v>Placentia-Yorba Linda Unified</v>
          </cell>
          <cell r="C794">
            <v>25725</v>
          </cell>
          <cell r="D794">
            <v>600</v>
          </cell>
        </row>
        <row r="795">
          <cell r="A795" t="str">
            <v>30666700000000</v>
          </cell>
          <cell r="B795" t="str">
            <v>Santa Ana Unified</v>
          </cell>
          <cell r="C795">
            <v>48660</v>
          </cell>
          <cell r="D795">
            <v>1334</v>
          </cell>
        </row>
        <row r="796">
          <cell r="A796" t="str">
            <v>30666700106567</v>
          </cell>
          <cell r="B796" t="str">
            <v>Nova Academy</v>
          </cell>
          <cell r="C796">
            <v>406</v>
          </cell>
          <cell r="D796">
            <v>5</v>
          </cell>
        </row>
        <row r="797">
          <cell r="A797" t="str">
            <v>30666700109066</v>
          </cell>
          <cell r="B797" t="str">
            <v>Orange County Educational Arts Academy</v>
          </cell>
          <cell r="C797">
            <v>592</v>
          </cell>
          <cell r="D797">
            <v>6</v>
          </cell>
        </row>
        <row r="798">
          <cell r="A798" t="str">
            <v>30666706119127</v>
          </cell>
          <cell r="B798" t="str">
            <v>El Sol Santa Ana Science and Arts Academy</v>
          </cell>
          <cell r="C798">
            <v>894</v>
          </cell>
          <cell r="D798">
            <v>3</v>
          </cell>
        </row>
        <row r="799">
          <cell r="A799" t="str">
            <v>30666960000000</v>
          </cell>
          <cell r="B799" t="str">
            <v>Savanna Elementary</v>
          </cell>
          <cell r="C799">
            <v>2266</v>
          </cell>
          <cell r="D799">
            <v>68</v>
          </cell>
        </row>
        <row r="800">
          <cell r="A800" t="str">
            <v>30667460000000</v>
          </cell>
          <cell r="B800" t="str">
            <v>Westminster</v>
          </cell>
          <cell r="C800">
            <v>9256</v>
          </cell>
          <cell r="D800">
            <v>416</v>
          </cell>
        </row>
        <row r="801">
          <cell r="A801" t="str">
            <v>30736350000000</v>
          </cell>
          <cell r="B801" t="str">
            <v>Saddleback Valley Unified</v>
          </cell>
          <cell r="C801">
            <v>27349</v>
          </cell>
          <cell r="D801">
            <v>723</v>
          </cell>
        </row>
        <row r="802">
          <cell r="A802" t="str">
            <v>30736430000000</v>
          </cell>
          <cell r="B802" t="str">
            <v>Tustin Unified</v>
          </cell>
          <cell r="C802">
            <v>23997</v>
          </cell>
          <cell r="D802">
            <v>796</v>
          </cell>
        </row>
        <row r="803">
          <cell r="A803" t="str">
            <v>30736500000000</v>
          </cell>
          <cell r="B803" t="str">
            <v>Irvine Unified</v>
          </cell>
          <cell r="C803">
            <v>34581</v>
          </cell>
          <cell r="D803">
            <v>4873</v>
          </cell>
        </row>
        <row r="804">
          <cell r="A804" t="str">
            <v>30739240000000</v>
          </cell>
          <cell r="B804" t="str">
            <v>Los Alamitos Unified</v>
          </cell>
          <cell r="C804">
            <v>9821</v>
          </cell>
          <cell r="D804">
            <v>107</v>
          </cell>
        </row>
        <row r="805">
          <cell r="A805" t="str">
            <v>30768930130765</v>
          </cell>
          <cell r="B805" t="str">
            <v>Magnolia Science Academy Santa Ana</v>
          </cell>
          <cell r="C805">
            <v>736</v>
          </cell>
          <cell r="D805">
            <v>27</v>
          </cell>
        </row>
        <row r="806">
          <cell r="A806" t="str">
            <v>31103140000000</v>
          </cell>
          <cell r="B806" t="str">
            <v>Placer County Office of Education</v>
          </cell>
          <cell r="C806">
            <v>402</v>
          </cell>
          <cell r="D806">
            <v>1</v>
          </cell>
        </row>
        <row r="807">
          <cell r="A807" t="str">
            <v>31103140119214</v>
          </cell>
          <cell r="B807" t="str">
            <v>CORE Placer Charter</v>
          </cell>
          <cell r="C807">
            <v>438</v>
          </cell>
          <cell r="D807">
            <v>3</v>
          </cell>
        </row>
        <row r="808">
          <cell r="A808" t="str">
            <v>31667610000000</v>
          </cell>
          <cell r="B808" t="str">
            <v>Ackerman Charter</v>
          </cell>
          <cell r="C808">
            <v>607</v>
          </cell>
          <cell r="D808">
            <v>4</v>
          </cell>
        </row>
        <row r="809">
          <cell r="A809" t="str">
            <v>31667870000000</v>
          </cell>
          <cell r="B809" t="str">
            <v>Auburn Union Elementary</v>
          </cell>
          <cell r="C809">
            <v>2002</v>
          </cell>
          <cell r="D809">
            <v>27</v>
          </cell>
        </row>
        <row r="810">
          <cell r="A810" t="str">
            <v>31667950000000</v>
          </cell>
          <cell r="B810" t="str">
            <v>Colfax Elementary</v>
          </cell>
          <cell r="C810">
            <v>349</v>
          </cell>
          <cell r="D810">
            <v>1</v>
          </cell>
        </row>
        <row r="811">
          <cell r="A811" t="str">
            <v>31668030000000</v>
          </cell>
          <cell r="B811" t="str">
            <v>Dry Creek Joint Elementary</v>
          </cell>
          <cell r="C811">
            <v>6852</v>
          </cell>
          <cell r="D811">
            <v>155</v>
          </cell>
        </row>
        <row r="812">
          <cell r="A812" t="str">
            <v>31668290000000</v>
          </cell>
          <cell r="B812" t="str">
            <v>Eureka Union</v>
          </cell>
          <cell r="C812">
            <v>3381</v>
          </cell>
          <cell r="D812">
            <v>69</v>
          </cell>
        </row>
        <row r="813">
          <cell r="A813" t="str">
            <v>31668450000000</v>
          </cell>
          <cell r="B813" t="str">
            <v>Loomis Union Elementary</v>
          </cell>
          <cell r="C813">
            <v>2970</v>
          </cell>
          <cell r="D813">
            <v>16</v>
          </cell>
        </row>
        <row r="814">
          <cell r="A814" t="str">
            <v>31668450121418</v>
          </cell>
          <cell r="B814" t="str">
            <v>John Adams Academy</v>
          </cell>
          <cell r="C814">
            <v>1385</v>
          </cell>
          <cell r="D814">
            <v>11</v>
          </cell>
        </row>
        <row r="815">
          <cell r="A815" t="str">
            <v>31668520000000</v>
          </cell>
          <cell r="B815" t="str">
            <v>Newcastle Elementary</v>
          </cell>
          <cell r="C815">
            <v>460</v>
          </cell>
          <cell r="D815">
            <v>1</v>
          </cell>
        </row>
        <row r="816">
          <cell r="A816" t="str">
            <v>31668520120105</v>
          </cell>
          <cell r="B816" t="str">
            <v>Creekside Charter</v>
          </cell>
          <cell r="C816">
            <v>144</v>
          </cell>
          <cell r="D816">
            <v>1</v>
          </cell>
        </row>
        <row r="817">
          <cell r="A817" t="str">
            <v>31668520121608</v>
          </cell>
          <cell r="B817" t="str">
            <v>Harvest Ridge Cooperative Charter/Placer Academy</v>
          </cell>
          <cell r="C817">
            <v>498</v>
          </cell>
          <cell r="D817">
            <v>1</v>
          </cell>
        </row>
        <row r="818">
          <cell r="A818" t="str">
            <v>31668520127902</v>
          </cell>
          <cell r="B818" t="str">
            <v>Squaw Valley Preparatory</v>
          </cell>
          <cell r="C818">
            <v>39</v>
          </cell>
          <cell r="D818">
            <v>1</v>
          </cell>
        </row>
        <row r="819">
          <cell r="A819" t="str">
            <v>31668520127928</v>
          </cell>
          <cell r="B819" t="str">
            <v>Rocklin Academy Gateway</v>
          </cell>
          <cell r="C819">
            <v>1252</v>
          </cell>
          <cell r="D819">
            <v>18</v>
          </cell>
        </row>
        <row r="820">
          <cell r="A820" t="str">
            <v>31668860000000</v>
          </cell>
          <cell r="B820" t="str">
            <v>Placer Hills Union Elementary</v>
          </cell>
          <cell r="C820">
            <v>727</v>
          </cell>
          <cell r="D820">
            <v>2</v>
          </cell>
        </row>
        <row r="821">
          <cell r="A821" t="str">
            <v>31668940000000</v>
          </cell>
          <cell r="B821" t="str">
            <v>Placer Union High</v>
          </cell>
          <cell r="C821">
            <v>4032</v>
          </cell>
          <cell r="D821">
            <v>22</v>
          </cell>
        </row>
        <row r="822">
          <cell r="A822" t="str">
            <v>31669100000000</v>
          </cell>
          <cell r="B822" t="str">
            <v>Roseville City Elementary</v>
          </cell>
          <cell r="C822">
            <v>10831</v>
          </cell>
          <cell r="D822">
            <v>180</v>
          </cell>
        </row>
        <row r="823">
          <cell r="A823" t="str">
            <v>31669280000000</v>
          </cell>
          <cell r="B823" t="str">
            <v>Roseville Joint Union High</v>
          </cell>
          <cell r="C823">
            <v>10267</v>
          </cell>
          <cell r="D823">
            <v>41</v>
          </cell>
        </row>
        <row r="824">
          <cell r="A824" t="str">
            <v>31669440000000</v>
          </cell>
          <cell r="B824" t="str">
            <v>Tahoe-Truckee Unified</v>
          </cell>
          <cell r="C824">
            <v>3921</v>
          </cell>
          <cell r="D824">
            <v>59</v>
          </cell>
        </row>
        <row r="825">
          <cell r="A825" t="str">
            <v>31669440121624</v>
          </cell>
          <cell r="B825" t="str">
            <v>Sierra Expeditionary Learning</v>
          </cell>
          <cell r="C825">
            <v>212</v>
          </cell>
          <cell r="D825">
            <v>1</v>
          </cell>
        </row>
        <row r="826">
          <cell r="A826" t="str">
            <v>31669510000000</v>
          </cell>
          <cell r="B826" t="str">
            <v>Western Placer Unified</v>
          </cell>
          <cell r="C826">
            <v>6938</v>
          </cell>
          <cell r="D826">
            <v>74</v>
          </cell>
        </row>
        <row r="827">
          <cell r="A827" t="str">
            <v>31669510122507</v>
          </cell>
          <cell r="B827" t="str">
            <v>Partnerships for Student-Centered Learning</v>
          </cell>
          <cell r="C827">
            <v>562</v>
          </cell>
          <cell r="D827">
            <v>1</v>
          </cell>
        </row>
        <row r="828">
          <cell r="A828" t="str">
            <v>31669513130168</v>
          </cell>
          <cell r="B828" t="str">
            <v>Horizon Charter</v>
          </cell>
          <cell r="C828">
            <v>1455</v>
          </cell>
          <cell r="D828">
            <v>3</v>
          </cell>
        </row>
        <row r="829">
          <cell r="A829" t="str">
            <v>31750850000000</v>
          </cell>
          <cell r="B829" t="str">
            <v>Rocklin Unified</v>
          </cell>
          <cell r="C829">
            <v>11959</v>
          </cell>
          <cell r="D829">
            <v>188</v>
          </cell>
        </row>
        <row r="830">
          <cell r="A830" t="str">
            <v>31750850114371</v>
          </cell>
          <cell r="B830" t="str">
            <v>Rocklin Academy at Meyers Street</v>
          </cell>
          <cell r="C830">
            <v>181</v>
          </cell>
          <cell r="D830">
            <v>4</v>
          </cell>
        </row>
        <row r="831">
          <cell r="A831" t="str">
            <v>31750850117879</v>
          </cell>
          <cell r="B831" t="str">
            <v>Maria Montessori Charter Academy</v>
          </cell>
          <cell r="C831">
            <v>273</v>
          </cell>
          <cell r="D831">
            <v>1</v>
          </cell>
        </row>
        <row r="832">
          <cell r="A832" t="str">
            <v>31750856118392</v>
          </cell>
          <cell r="B832" t="str">
            <v>Rocklin Academy</v>
          </cell>
          <cell r="C832">
            <v>370</v>
          </cell>
          <cell r="D832">
            <v>9</v>
          </cell>
        </row>
        <row r="833">
          <cell r="A833" t="str">
            <v>32669690000000</v>
          </cell>
          <cell r="B833" t="str">
            <v>Plumas Unified</v>
          </cell>
          <cell r="C833">
            <v>1836</v>
          </cell>
          <cell r="D833">
            <v>10</v>
          </cell>
        </row>
        <row r="834">
          <cell r="A834" t="str">
            <v>33103300000000</v>
          </cell>
          <cell r="B834" t="str">
            <v>Riverside County Office of Education</v>
          </cell>
          <cell r="C834">
            <v>2327</v>
          </cell>
          <cell r="D834">
            <v>12</v>
          </cell>
        </row>
        <row r="835">
          <cell r="A835" t="str">
            <v>33103300110833</v>
          </cell>
          <cell r="B835" t="str">
            <v>River Springs Charter</v>
          </cell>
          <cell r="C835">
            <v>6289</v>
          </cell>
          <cell r="D835">
            <v>65</v>
          </cell>
        </row>
        <row r="836">
          <cell r="A836" t="str">
            <v>33103300125385</v>
          </cell>
          <cell r="B836" t="str">
            <v>Imagine Schools, Riverside County</v>
          </cell>
          <cell r="C836">
            <v>474</v>
          </cell>
          <cell r="D836">
            <v>13</v>
          </cell>
        </row>
        <row r="837">
          <cell r="A837" t="str">
            <v>33103300128777</v>
          </cell>
          <cell r="B837" t="str">
            <v>Gateway College and Career Academy</v>
          </cell>
          <cell r="C837">
            <v>174</v>
          </cell>
          <cell r="D837">
            <v>4</v>
          </cell>
        </row>
        <row r="838">
          <cell r="A838" t="str">
            <v>33103300136168</v>
          </cell>
          <cell r="B838" t="str">
            <v>Temecula International Academy</v>
          </cell>
          <cell r="C838">
            <v>120</v>
          </cell>
          <cell r="D838">
            <v>5</v>
          </cell>
        </row>
        <row r="839">
          <cell r="A839" t="str">
            <v>33669770000000</v>
          </cell>
          <cell r="B839" t="str">
            <v>Alvord Unified</v>
          </cell>
          <cell r="C839">
            <v>18977</v>
          </cell>
          <cell r="D839">
            <v>386</v>
          </cell>
        </row>
        <row r="840">
          <cell r="A840" t="str">
            <v>33669850000000</v>
          </cell>
          <cell r="B840" t="str">
            <v>Banning Unified</v>
          </cell>
          <cell r="C840">
            <v>4517</v>
          </cell>
          <cell r="D840">
            <v>60</v>
          </cell>
        </row>
        <row r="841">
          <cell r="A841" t="str">
            <v>33669930000000</v>
          </cell>
          <cell r="B841" t="str">
            <v>Beaumont Unified</v>
          </cell>
          <cell r="C841">
            <v>9957</v>
          </cell>
          <cell r="D841">
            <v>106</v>
          </cell>
        </row>
        <row r="842">
          <cell r="A842" t="str">
            <v>33669930127142</v>
          </cell>
          <cell r="B842" t="str">
            <v>Highland Academy</v>
          </cell>
          <cell r="C842">
            <v>337</v>
          </cell>
          <cell r="D842">
            <v>1</v>
          </cell>
        </row>
        <row r="843">
          <cell r="A843" t="str">
            <v>33670330000000</v>
          </cell>
          <cell r="B843" t="str">
            <v>Corona-Norco Unified</v>
          </cell>
          <cell r="C843">
            <v>53266</v>
          </cell>
          <cell r="D843">
            <v>999</v>
          </cell>
        </row>
        <row r="844">
          <cell r="A844" t="str">
            <v>33670410000000</v>
          </cell>
          <cell r="B844" t="str">
            <v>Desert Center Unified</v>
          </cell>
          <cell r="C844">
            <v>15</v>
          </cell>
          <cell r="D844">
            <v>1</v>
          </cell>
        </row>
        <row r="845">
          <cell r="A845" t="str">
            <v>33670580000000</v>
          </cell>
          <cell r="B845" t="str">
            <v>Desert Sands Unified</v>
          </cell>
          <cell r="C845">
            <v>28708</v>
          </cell>
          <cell r="D845">
            <v>418</v>
          </cell>
        </row>
        <row r="846">
          <cell r="A846" t="str">
            <v>33670820000000</v>
          </cell>
          <cell r="B846" t="str">
            <v>Hemet Unified</v>
          </cell>
          <cell r="C846">
            <v>21755</v>
          </cell>
          <cell r="D846">
            <v>147</v>
          </cell>
        </row>
        <row r="847">
          <cell r="A847" t="str">
            <v>33670900000000</v>
          </cell>
          <cell r="B847" t="str">
            <v>Jurupa Unified</v>
          </cell>
          <cell r="C847">
            <v>19054</v>
          </cell>
          <cell r="D847">
            <v>288</v>
          </cell>
        </row>
        <row r="848">
          <cell r="A848" t="str">
            <v>33671160000000</v>
          </cell>
          <cell r="B848" t="str">
            <v>Menifee Union Elementary</v>
          </cell>
          <cell r="C848">
            <v>10106</v>
          </cell>
          <cell r="D848">
            <v>87</v>
          </cell>
        </row>
        <row r="849">
          <cell r="A849" t="str">
            <v>33671160109843</v>
          </cell>
          <cell r="B849" t="str">
            <v>Santa Rosa Academy</v>
          </cell>
          <cell r="C849">
            <v>1558</v>
          </cell>
          <cell r="D849">
            <v>3</v>
          </cell>
        </row>
        <row r="850">
          <cell r="A850" t="str">
            <v>33671240000000</v>
          </cell>
          <cell r="B850" t="str">
            <v>Moreno Valley Unified</v>
          </cell>
          <cell r="C850">
            <v>33078</v>
          </cell>
          <cell r="D850">
            <v>476</v>
          </cell>
        </row>
        <row r="851">
          <cell r="A851" t="str">
            <v>33671570000000</v>
          </cell>
          <cell r="B851" t="str">
            <v>Nuview Union</v>
          </cell>
          <cell r="C851">
            <v>2162</v>
          </cell>
          <cell r="D851">
            <v>17</v>
          </cell>
        </row>
        <row r="852">
          <cell r="A852" t="str">
            <v>33671570125666</v>
          </cell>
          <cell r="B852" t="str">
            <v>Excel Prep Charter - IE</v>
          </cell>
          <cell r="C852">
            <v>719</v>
          </cell>
          <cell r="D852">
            <v>7</v>
          </cell>
        </row>
        <row r="853">
          <cell r="A853" t="str">
            <v>33671730000000</v>
          </cell>
          <cell r="B853" t="str">
            <v>Palm Springs Unified</v>
          </cell>
          <cell r="C853">
            <v>23097</v>
          </cell>
          <cell r="D853">
            <v>378</v>
          </cell>
        </row>
        <row r="854">
          <cell r="A854" t="str">
            <v>33671810000000</v>
          </cell>
          <cell r="B854" t="str">
            <v>Palo Verde Unified</v>
          </cell>
          <cell r="C854">
            <v>3006</v>
          </cell>
          <cell r="D854">
            <v>27</v>
          </cell>
        </row>
        <row r="855">
          <cell r="A855" t="str">
            <v>33671990000000</v>
          </cell>
          <cell r="B855" t="str">
            <v>Perris Elementary</v>
          </cell>
          <cell r="C855">
            <v>5921</v>
          </cell>
          <cell r="D855">
            <v>114</v>
          </cell>
        </row>
        <row r="856">
          <cell r="A856" t="str">
            <v>33672070000000</v>
          </cell>
          <cell r="B856" t="str">
            <v>Perris Union High</v>
          </cell>
          <cell r="C856">
            <v>10818</v>
          </cell>
          <cell r="D856">
            <v>104</v>
          </cell>
        </row>
        <row r="857">
          <cell r="A857" t="str">
            <v>33672150000000</v>
          </cell>
          <cell r="B857" t="str">
            <v>Riverside Unified</v>
          </cell>
          <cell r="C857">
            <v>41026</v>
          </cell>
          <cell r="D857">
            <v>1093</v>
          </cell>
        </row>
        <row r="858">
          <cell r="A858" t="str">
            <v>33672150126128</v>
          </cell>
          <cell r="B858" t="str">
            <v>REACH Leadership STEAM Academy</v>
          </cell>
          <cell r="C858">
            <v>500</v>
          </cell>
          <cell r="D858">
            <v>5</v>
          </cell>
        </row>
        <row r="859">
          <cell r="A859" t="str">
            <v>33672150132498</v>
          </cell>
          <cell r="B859" t="str">
            <v>Encore High School for the Arts - Riverside</v>
          </cell>
          <cell r="C859">
            <v>838</v>
          </cell>
          <cell r="D859">
            <v>5</v>
          </cell>
        </row>
        <row r="860">
          <cell r="A860" t="str">
            <v>33672310000000</v>
          </cell>
          <cell r="B860" t="str">
            <v>Romoland Elementary</v>
          </cell>
          <cell r="C860">
            <v>3912</v>
          </cell>
          <cell r="D860">
            <v>53</v>
          </cell>
        </row>
        <row r="861">
          <cell r="A861" t="str">
            <v>33672490000000</v>
          </cell>
          <cell r="B861" t="str">
            <v>San Jacinto Unified</v>
          </cell>
          <cell r="C861">
            <v>9981</v>
          </cell>
          <cell r="D861">
            <v>122</v>
          </cell>
        </row>
        <row r="862">
          <cell r="A862" t="str">
            <v>33736760000000</v>
          </cell>
          <cell r="B862" t="str">
            <v>Coachella Valley Unified</v>
          </cell>
          <cell r="C862">
            <v>18146</v>
          </cell>
          <cell r="D862">
            <v>358</v>
          </cell>
        </row>
        <row r="863">
          <cell r="A863" t="str">
            <v>33751760000000</v>
          </cell>
          <cell r="B863" t="str">
            <v>Lake Elsinore Unified</v>
          </cell>
          <cell r="C863">
            <v>21338</v>
          </cell>
          <cell r="D863">
            <v>277</v>
          </cell>
        </row>
        <row r="864">
          <cell r="A864" t="str">
            <v>33751760120204</v>
          </cell>
          <cell r="B864" t="str">
            <v>Sycamore Academy of Science and Cultural Arts</v>
          </cell>
          <cell r="C864">
            <v>581</v>
          </cell>
          <cell r="D864">
            <v>1</v>
          </cell>
        </row>
        <row r="865">
          <cell r="A865" t="str">
            <v>33751920000000</v>
          </cell>
          <cell r="B865" t="str">
            <v>Temecula Valley Unified</v>
          </cell>
          <cell r="C865">
            <v>28371</v>
          </cell>
          <cell r="D865">
            <v>440</v>
          </cell>
        </row>
        <row r="866">
          <cell r="A866" t="str">
            <v>33751923330917</v>
          </cell>
          <cell r="B866" t="str">
            <v>Temecula Preparatory</v>
          </cell>
          <cell r="C866">
            <v>1053</v>
          </cell>
          <cell r="D866">
            <v>2</v>
          </cell>
        </row>
        <row r="867">
          <cell r="A867" t="str">
            <v>33751926112551</v>
          </cell>
          <cell r="B867" t="str">
            <v>Temecula Valley Charter</v>
          </cell>
          <cell r="C867">
            <v>534</v>
          </cell>
          <cell r="D867">
            <v>4</v>
          </cell>
        </row>
        <row r="868">
          <cell r="A868" t="str">
            <v>33752000000000</v>
          </cell>
          <cell r="B868" t="str">
            <v>Murrieta Valley Unified</v>
          </cell>
          <cell r="C868">
            <v>23110</v>
          </cell>
          <cell r="D868">
            <v>44</v>
          </cell>
        </row>
        <row r="869">
          <cell r="A869" t="str">
            <v>33752420000000</v>
          </cell>
          <cell r="B869" t="str">
            <v>Val Verde Unified</v>
          </cell>
          <cell r="C869">
            <v>20215</v>
          </cell>
          <cell r="D869">
            <v>284</v>
          </cell>
        </row>
        <row r="870">
          <cell r="A870" t="str">
            <v>34103480136275</v>
          </cell>
          <cell r="B870" t="str">
            <v>Fortune</v>
          </cell>
          <cell r="C870">
            <v>1356</v>
          </cell>
          <cell r="D870">
            <v>3</v>
          </cell>
        </row>
        <row r="871">
          <cell r="A871" t="str">
            <v>34672800000000</v>
          </cell>
          <cell r="B871" t="str">
            <v>Arcohe Union Elementary</v>
          </cell>
          <cell r="C871">
            <v>457</v>
          </cell>
          <cell r="D871">
            <v>2</v>
          </cell>
        </row>
        <row r="872">
          <cell r="A872" t="str">
            <v>34673140000000</v>
          </cell>
          <cell r="B872" t="str">
            <v>Elk Grove Unified</v>
          </cell>
          <cell r="C872">
            <v>62617</v>
          </cell>
          <cell r="D872">
            <v>1204</v>
          </cell>
        </row>
        <row r="873">
          <cell r="A873" t="str">
            <v>34673140111732</v>
          </cell>
          <cell r="B873" t="str">
            <v>California Montessori Project - Elk Grove Campus</v>
          </cell>
          <cell r="C873">
            <v>456</v>
          </cell>
          <cell r="D873">
            <v>3</v>
          </cell>
        </row>
        <row r="874">
          <cell r="A874" t="str">
            <v>34673220000000</v>
          </cell>
          <cell r="B874" t="str">
            <v>Elverta Joint Elementary</v>
          </cell>
          <cell r="C874">
            <v>312</v>
          </cell>
          <cell r="D874">
            <v>5</v>
          </cell>
        </row>
        <row r="875">
          <cell r="A875" t="str">
            <v>34673300000000</v>
          </cell>
          <cell r="B875" t="str">
            <v>Folsom-Cordova Unified</v>
          </cell>
          <cell r="C875">
            <v>20291</v>
          </cell>
          <cell r="D875">
            <v>648</v>
          </cell>
        </row>
        <row r="876">
          <cell r="A876" t="str">
            <v>34673480000000</v>
          </cell>
          <cell r="B876" t="str">
            <v>Galt Joint Union Elementary</v>
          </cell>
          <cell r="C876">
            <v>3636</v>
          </cell>
          <cell r="D876">
            <v>34</v>
          </cell>
        </row>
        <row r="877">
          <cell r="A877" t="str">
            <v>34673550000000</v>
          </cell>
          <cell r="B877" t="str">
            <v>Galt Joint Union High</v>
          </cell>
          <cell r="C877">
            <v>2180</v>
          </cell>
          <cell r="D877">
            <v>25</v>
          </cell>
        </row>
        <row r="878">
          <cell r="A878" t="str">
            <v>34674130000000</v>
          </cell>
          <cell r="B878" t="str">
            <v>River Delta Joint Unified</v>
          </cell>
          <cell r="C878">
            <v>1905</v>
          </cell>
          <cell r="D878">
            <v>34</v>
          </cell>
        </row>
        <row r="879">
          <cell r="A879" t="str">
            <v>34674130114660</v>
          </cell>
          <cell r="B879" t="str">
            <v>Delta Elementary Charter</v>
          </cell>
          <cell r="C879">
            <v>412</v>
          </cell>
          <cell r="D879">
            <v>1</v>
          </cell>
        </row>
        <row r="880">
          <cell r="A880" t="str">
            <v>34674210000000</v>
          </cell>
          <cell r="B880" t="str">
            <v>Robla Elementary</v>
          </cell>
          <cell r="C880">
            <v>2156</v>
          </cell>
          <cell r="D880">
            <v>42</v>
          </cell>
        </row>
        <row r="881">
          <cell r="A881" t="str">
            <v>34674390000000</v>
          </cell>
          <cell r="B881" t="str">
            <v>Sacramento City Unified</v>
          </cell>
          <cell r="C881">
            <v>42342</v>
          </cell>
          <cell r="D881">
            <v>1118</v>
          </cell>
        </row>
        <row r="882">
          <cell r="A882" t="str">
            <v>34674390101048</v>
          </cell>
          <cell r="B882" t="str">
            <v>St. HOPE Public School 7</v>
          </cell>
          <cell r="C882">
            <v>554</v>
          </cell>
          <cell r="D882">
            <v>1</v>
          </cell>
        </row>
        <row r="883">
          <cell r="A883" t="str">
            <v>34674390101295</v>
          </cell>
          <cell r="B883" t="str">
            <v>Sol Aureus College Preparatory</v>
          </cell>
          <cell r="C883">
            <v>360</v>
          </cell>
          <cell r="D883">
            <v>4</v>
          </cell>
        </row>
        <row r="884">
          <cell r="A884" t="str">
            <v>34674390102038</v>
          </cell>
          <cell r="B884" t="str">
            <v>Sacramento Charter High</v>
          </cell>
          <cell r="C884">
            <v>760</v>
          </cell>
          <cell r="D884">
            <v>5</v>
          </cell>
        </row>
        <row r="885">
          <cell r="A885" t="str">
            <v>34674390106898</v>
          </cell>
          <cell r="B885" t="str">
            <v>The Language Academy of Sacramento</v>
          </cell>
          <cell r="C885">
            <v>585</v>
          </cell>
          <cell r="D885">
            <v>3</v>
          </cell>
        </row>
        <row r="886">
          <cell r="A886" t="str">
            <v>34674390111757</v>
          </cell>
          <cell r="B886" t="str">
            <v>California Montessori Project - Capitol Campus</v>
          </cell>
          <cell r="C886">
            <v>327</v>
          </cell>
          <cell r="D886">
            <v>2</v>
          </cell>
        </row>
        <row r="887">
          <cell r="A887" t="str">
            <v>34674390121665</v>
          </cell>
          <cell r="B887" t="str">
            <v>Yav Pem Suab Academy - Preparing for the Future Charter</v>
          </cell>
          <cell r="C887">
            <v>469</v>
          </cell>
          <cell r="D887">
            <v>1</v>
          </cell>
        </row>
        <row r="888">
          <cell r="A888" t="str">
            <v>34674390123901</v>
          </cell>
          <cell r="B888" t="str">
            <v>Capitol Collegiate Academy</v>
          </cell>
          <cell r="C888">
            <v>342</v>
          </cell>
          <cell r="D888">
            <v>1</v>
          </cell>
        </row>
        <row r="889">
          <cell r="A889" t="str">
            <v>34674390125591</v>
          </cell>
          <cell r="B889" t="str">
            <v>Oak Park Preparatory Academy</v>
          </cell>
          <cell r="C889">
            <v>139</v>
          </cell>
          <cell r="D889">
            <v>1</v>
          </cell>
        </row>
        <row r="890">
          <cell r="A890" t="str">
            <v>34674390135343</v>
          </cell>
          <cell r="B890" t="str">
            <v>Growth Public</v>
          </cell>
          <cell r="C890">
            <v>112</v>
          </cell>
          <cell r="D890">
            <v>1</v>
          </cell>
        </row>
        <row r="891">
          <cell r="A891" t="str">
            <v>34674470000000</v>
          </cell>
          <cell r="B891" t="str">
            <v>San Juan Unified</v>
          </cell>
          <cell r="C891">
            <v>45549</v>
          </cell>
          <cell r="D891">
            <v>2775</v>
          </cell>
        </row>
        <row r="892">
          <cell r="A892" t="str">
            <v>34674470112169</v>
          </cell>
          <cell r="B892" t="str">
            <v>California Montessori Project-San Juan Campus</v>
          </cell>
          <cell r="C892">
            <v>1318</v>
          </cell>
          <cell r="D892">
            <v>14</v>
          </cell>
        </row>
        <row r="893">
          <cell r="A893" t="str">
            <v>34674470114983</v>
          </cell>
          <cell r="B893" t="str">
            <v>Golden Valley River</v>
          </cell>
          <cell r="C893">
            <v>307</v>
          </cell>
          <cell r="D893">
            <v>1</v>
          </cell>
        </row>
        <row r="894">
          <cell r="A894" t="str">
            <v>34674470120469</v>
          </cell>
          <cell r="B894" t="str">
            <v>Aspire Alexander Twilight College Preparatory Academy</v>
          </cell>
          <cell r="C894">
            <v>431</v>
          </cell>
          <cell r="D894">
            <v>7</v>
          </cell>
        </row>
        <row r="895">
          <cell r="A895" t="str">
            <v>34674470121467</v>
          </cell>
          <cell r="B895" t="str">
            <v>Aspire Alexander Twilight Secondary Academy</v>
          </cell>
          <cell r="C895">
            <v>428</v>
          </cell>
          <cell r="D895">
            <v>15</v>
          </cell>
        </row>
        <row r="896">
          <cell r="A896" t="str">
            <v>34674470128124</v>
          </cell>
          <cell r="B896" t="str">
            <v>Gateway International</v>
          </cell>
          <cell r="C896">
            <v>553</v>
          </cell>
          <cell r="D896">
            <v>57</v>
          </cell>
        </row>
        <row r="897">
          <cell r="A897" t="str">
            <v>34674470132399</v>
          </cell>
          <cell r="B897" t="str">
            <v>Golden Valley Orchard</v>
          </cell>
          <cell r="C897">
            <v>256</v>
          </cell>
          <cell r="D897">
            <v>4</v>
          </cell>
        </row>
        <row r="898">
          <cell r="A898" t="str">
            <v>34674473430691</v>
          </cell>
          <cell r="B898" t="str">
            <v>Options for Youth-San Juan</v>
          </cell>
          <cell r="C898">
            <v>1108</v>
          </cell>
          <cell r="D898">
            <v>8</v>
          </cell>
        </row>
        <row r="899">
          <cell r="A899" t="str">
            <v>34739730000000</v>
          </cell>
          <cell r="B899" t="str">
            <v>Center Joint Unified</v>
          </cell>
          <cell r="C899">
            <v>4319</v>
          </cell>
          <cell r="D899">
            <v>100</v>
          </cell>
        </row>
        <row r="900">
          <cell r="A900" t="str">
            <v>34752830000000</v>
          </cell>
          <cell r="B900" t="str">
            <v>Natomas Unified</v>
          </cell>
          <cell r="C900">
            <v>13058</v>
          </cell>
          <cell r="D900">
            <v>393</v>
          </cell>
        </row>
        <row r="901">
          <cell r="A901" t="str">
            <v>34752833430659</v>
          </cell>
          <cell r="B901" t="str">
            <v>Natomas Charter</v>
          </cell>
          <cell r="C901">
            <v>1822</v>
          </cell>
          <cell r="D901">
            <v>26</v>
          </cell>
        </row>
        <row r="902">
          <cell r="A902" t="str">
            <v>34765050000000</v>
          </cell>
          <cell r="B902" t="str">
            <v>Twin Rivers Unified</v>
          </cell>
          <cell r="C902">
            <v>26067</v>
          </cell>
          <cell r="D902">
            <v>1108</v>
          </cell>
        </row>
        <row r="903">
          <cell r="A903" t="str">
            <v>34765050101766</v>
          </cell>
          <cell r="B903" t="str">
            <v>Community Outreach Academy</v>
          </cell>
          <cell r="C903">
            <v>1567</v>
          </cell>
          <cell r="D903">
            <v>153</v>
          </cell>
        </row>
        <row r="904">
          <cell r="A904" t="str">
            <v>34765050101832</v>
          </cell>
          <cell r="B904" t="str">
            <v>Futures High</v>
          </cell>
          <cell r="C904">
            <v>399</v>
          </cell>
          <cell r="D904">
            <v>53</v>
          </cell>
        </row>
        <row r="905">
          <cell r="A905" t="str">
            <v>34765050108415</v>
          </cell>
          <cell r="B905" t="str">
            <v>Heritage Peak Charter</v>
          </cell>
          <cell r="C905">
            <v>1010</v>
          </cell>
          <cell r="D905">
            <v>6</v>
          </cell>
        </row>
        <row r="906">
          <cell r="A906" t="str">
            <v>34765050108837</v>
          </cell>
          <cell r="B906" t="str">
            <v>Community Collaborative Charter</v>
          </cell>
          <cell r="C906">
            <v>521</v>
          </cell>
          <cell r="D906">
            <v>21</v>
          </cell>
        </row>
        <row r="907">
          <cell r="A907" t="str">
            <v>34765050113878</v>
          </cell>
          <cell r="B907" t="str">
            <v>Higher Learning Academy</v>
          </cell>
          <cell r="C907">
            <v>220</v>
          </cell>
          <cell r="D907">
            <v>2</v>
          </cell>
        </row>
        <row r="908">
          <cell r="A908" t="str">
            <v>34765050114272</v>
          </cell>
          <cell r="B908" t="str">
            <v>SAVA: Sacramento Academic and Vocational Academy</v>
          </cell>
          <cell r="C908">
            <v>803</v>
          </cell>
          <cell r="D908">
            <v>3</v>
          </cell>
        </row>
        <row r="909">
          <cell r="A909" t="str">
            <v>34765050130757</v>
          </cell>
          <cell r="B909" t="str">
            <v>Highlands Community Charter</v>
          </cell>
          <cell r="C909">
            <v>1856</v>
          </cell>
          <cell r="D909">
            <v>28</v>
          </cell>
        </row>
        <row r="910">
          <cell r="A910" t="str">
            <v>35674700000000</v>
          </cell>
          <cell r="B910" t="str">
            <v>Hollister</v>
          </cell>
          <cell r="C910">
            <v>5430</v>
          </cell>
          <cell r="D910">
            <v>90</v>
          </cell>
        </row>
        <row r="911">
          <cell r="A911" t="str">
            <v>35674700127688</v>
          </cell>
          <cell r="B911" t="str">
            <v>Hollister Prep</v>
          </cell>
          <cell r="C911">
            <v>426</v>
          </cell>
          <cell r="D911">
            <v>3</v>
          </cell>
        </row>
        <row r="912">
          <cell r="A912" t="str">
            <v>35675040000000</v>
          </cell>
          <cell r="B912" t="str">
            <v>North County Joint Union Elementary</v>
          </cell>
          <cell r="C912">
            <v>747</v>
          </cell>
          <cell r="D912">
            <v>2</v>
          </cell>
        </row>
        <row r="913">
          <cell r="A913" t="str">
            <v>35675380000000</v>
          </cell>
          <cell r="B913" t="str">
            <v>San Benito High</v>
          </cell>
          <cell r="C913">
            <v>3066</v>
          </cell>
          <cell r="D913">
            <v>51</v>
          </cell>
        </row>
        <row r="914">
          <cell r="A914" t="str">
            <v>35675530000000</v>
          </cell>
          <cell r="B914" t="str">
            <v>Southside Elementary</v>
          </cell>
          <cell r="C914">
            <v>229</v>
          </cell>
          <cell r="D914">
            <v>5</v>
          </cell>
        </row>
        <row r="915">
          <cell r="A915" t="str">
            <v>35675790000000</v>
          </cell>
          <cell r="B915" t="str">
            <v>Willow Grove Union Elementary</v>
          </cell>
          <cell r="C915">
            <v>14</v>
          </cell>
          <cell r="D915">
            <v>2</v>
          </cell>
        </row>
        <row r="916">
          <cell r="A916" t="str">
            <v>35752590000000</v>
          </cell>
          <cell r="B916" t="str">
            <v>Aromas - San Juan Unified</v>
          </cell>
          <cell r="C916">
            <v>1101</v>
          </cell>
          <cell r="D916">
            <v>16</v>
          </cell>
        </row>
        <row r="917">
          <cell r="A917" t="str">
            <v>36103630000000</v>
          </cell>
          <cell r="B917" t="str">
            <v>San Bernardino County Office of Education</v>
          </cell>
          <cell r="C917">
            <v>2023</v>
          </cell>
          <cell r="D917">
            <v>14</v>
          </cell>
        </row>
        <row r="918">
          <cell r="A918" t="str">
            <v>36103630115808</v>
          </cell>
          <cell r="B918" t="str">
            <v>Norton Science and Language Academy</v>
          </cell>
          <cell r="C918">
            <v>782</v>
          </cell>
          <cell r="D918">
            <v>5</v>
          </cell>
        </row>
        <row r="919">
          <cell r="A919" t="str">
            <v>36103636111918</v>
          </cell>
          <cell r="B919" t="str">
            <v>Desert Trails Preparatory Academy</v>
          </cell>
          <cell r="C919">
            <v>497</v>
          </cell>
          <cell r="D919">
            <v>5</v>
          </cell>
        </row>
        <row r="920">
          <cell r="A920" t="str">
            <v>36675870000000</v>
          </cell>
          <cell r="B920" t="str">
            <v>Adelanto Elementary</v>
          </cell>
          <cell r="C920">
            <v>8374</v>
          </cell>
          <cell r="D920">
            <v>14</v>
          </cell>
        </row>
        <row r="921">
          <cell r="A921" t="str">
            <v>36675950000000</v>
          </cell>
          <cell r="B921" t="str">
            <v>Alta Loma Elementary</v>
          </cell>
          <cell r="C921">
            <v>5983</v>
          </cell>
          <cell r="D921">
            <v>111</v>
          </cell>
        </row>
        <row r="922">
          <cell r="A922" t="str">
            <v>36676110000000</v>
          </cell>
          <cell r="B922" t="str">
            <v>Barstow Unified</v>
          </cell>
          <cell r="C922">
            <v>6223</v>
          </cell>
          <cell r="D922">
            <v>49</v>
          </cell>
        </row>
        <row r="923">
          <cell r="A923" t="str">
            <v>36676370000000</v>
          </cell>
          <cell r="B923" t="str">
            <v>Bear Valley Unified</v>
          </cell>
          <cell r="C923">
            <v>2489</v>
          </cell>
          <cell r="D923">
            <v>30</v>
          </cell>
        </row>
        <row r="924">
          <cell r="A924" t="str">
            <v>36676450000000</v>
          </cell>
          <cell r="B924" t="str">
            <v>Central Elementary</v>
          </cell>
          <cell r="C924">
            <v>4555</v>
          </cell>
          <cell r="D924">
            <v>179</v>
          </cell>
        </row>
        <row r="925">
          <cell r="A925" t="str">
            <v>36676520000000</v>
          </cell>
          <cell r="B925" t="str">
            <v>Chaffey Joint Union High</v>
          </cell>
          <cell r="C925">
            <v>23871</v>
          </cell>
          <cell r="D925">
            <v>476</v>
          </cell>
        </row>
        <row r="926">
          <cell r="A926" t="str">
            <v>36676780000000</v>
          </cell>
          <cell r="B926" t="str">
            <v>Chino Valley Unified</v>
          </cell>
          <cell r="C926">
            <v>28141</v>
          </cell>
          <cell r="D926">
            <v>402</v>
          </cell>
        </row>
        <row r="927">
          <cell r="A927" t="str">
            <v>36676860000000</v>
          </cell>
          <cell r="B927" t="str">
            <v>Colton Joint Unified</v>
          </cell>
          <cell r="C927">
            <v>22547</v>
          </cell>
          <cell r="D927">
            <v>350</v>
          </cell>
        </row>
        <row r="928">
          <cell r="A928" t="str">
            <v>36676940000000</v>
          </cell>
          <cell r="B928" t="str">
            <v>Cucamonga Elementary</v>
          </cell>
          <cell r="C928">
            <v>2458</v>
          </cell>
          <cell r="D928">
            <v>75</v>
          </cell>
        </row>
        <row r="929">
          <cell r="A929" t="str">
            <v>36677020000000</v>
          </cell>
          <cell r="B929" t="str">
            <v>Etiwanda Elementary</v>
          </cell>
          <cell r="C929">
            <v>14102</v>
          </cell>
          <cell r="D929">
            <v>412</v>
          </cell>
        </row>
        <row r="930">
          <cell r="A930" t="str">
            <v>36677100000000</v>
          </cell>
          <cell r="B930" t="str">
            <v>Fontana Unified</v>
          </cell>
          <cell r="C930">
            <v>37135</v>
          </cell>
          <cell r="D930">
            <v>716</v>
          </cell>
        </row>
        <row r="931">
          <cell r="A931" t="str">
            <v>36677360000000</v>
          </cell>
          <cell r="B931" t="str">
            <v>Helendale Elementary</v>
          </cell>
          <cell r="C931">
            <v>1161</v>
          </cell>
          <cell r="D931">
            <v>13</v>
          </cell>
        </row>
        <row r="932">
          <cell r="A932" t="str">
            <v>36677360128439</v>
          </cell>
          <cell r="B932" t="str">
            <v>Empire Springs Charter</v>
          </cell>
          <cell r="C932">
            <v>1082</v>
          </cell>
          <cell r="D932">
            <v>13</v>
          </cell>
        </row>
        <row r="933">
          <cell r="A933" t="str">
            <v>36677360131151</v>
          </cell>
          <cell r="B933" t="str">
            <v>Alta Vista South Public Charter</v>
          </cell>
          <cell r="C933">
            <v>746</v>
          </cell>
          <cell r="D933">
            <v>18</v>
          </cell>
        </row>
        <row r="934">
          <cell r="A934" t="str">
            <v>36677770000000</v>
          </cell>
          <cell r="B934" t="str">
            <v>Morongo Unified</v>
          </cell>
          <cell r="C934">
            <v>8632</v>
          </cell>
          <cell r="D934">
            <v>76</v>
          </cell>
        </row>
        <row r="935">
          <cell r="A935" t="str">
            <v>36677850000000</v>
          </cell>
          <cell r="B935" t="str">
            <v>Mountain View Elementary</v>
          </cell>
          <cell r="C935">
            <v>2559</v>
          </cell>
          <cell r="D935">
            <v>32</v>
          </cell>
        </row>
        <row r="936">
          <cell r="A936" t="str">
            <v>36677930000000</v>
          </cell>
          <cell r="B936" t="str">
            <v>Mt. Baldy Joint Elementary</v>
          </cell>
          <cell r="C936">
            <v>94</v>
          </cell>
          <cell r="D936">
            <v>1</v>
          </cell>
        </row>
        <row r="937">
          <cell r="A937" t="str">
            <v>36678190000000</v>
          </cell>
          <cell r="B937" t="str">
            <v>Ontario-Montclair</v>
          </cell>
          <cell r="C937">
            <v>21043</v>
          </cell>
          <cell r="D937">
            <v>368</v>
          </cell>
        </row>
        <row r="938">
          <cell r="A938" t="str">
            <v>36678270000000</v>
          </cell>
          <cell r="B938" t="str">
            <v>Oro Grande Elementary</v>
          </cell>
          <cell r="C938">
            <v>2442</v>
          </cell>
          <cell r="D938">
            <v>16</v>
          </cell>
        </row>
        <row r="939">
          <cell r="A939" t="str">
            <v>36678270111807</v>
          </cell>
          <cell r="B939" t="str">
            <v>Mojave River Academy</v>
          </cell>
          <cell r="C939">
            <v>1405</v>
          </cell>
          <cell r="D939">
            <v>6</v>
          </cell>
        </row>
        <row r="940">
          <cell r="A940" t="str">
            <v>36678430000000</v>
          </cell>
          <cell r="B940" t="str">
            <v>Redlands Unified</v>
          </cell>
          <cell r="C940">
            <v>21032</v>
          </cell>
          <cell r="D940">
            <v>410</v>
          </cell>
        </row>
        <row r="941">
          <cell r="A941" t="str">
            <v>36678433630928</v>
          </cell>
          <cell r="B941" t="str">
            <v>Grove</v>
          </cell>
          <cell r="C941">
            <v>224</v>
          </cell>
          <cell r="D941">
            <v>1</v>
          </cell>
        </row>
        <row r="942">
          <cell r="A942" t="str">
            <v>36678500000000</v>
          </cell>
          <cell r="B942" t="str">
            <v>Rialto Unified</v>
          </cell>
          <cell r="C942">
            <v>25454</v>
          </cell>
          <cell r="D942">
            <v>344</v>
          </cell>
        </row>
        <row r="943">
          <cell r="A943" t="str">
            <v>36678680000000</v>
          </cell>
          <cell r="B943" t="str">
            <v>Rim of the World Unified</v>
          </cell>
          <cell r="C943">
            <v>3342</v>
          </cell>
          <cell r="D943">
            <v>28</v>
          </cell>
        </row>
        <row r="944">
          <cell r="A944" t="str">
            <v>36678760000000</v>
          </cell>
          <cell r="B944" t="str">
            <v>San Bernardino City Unified</v>
          </cell>
          <cell r="C944">
            <v>49342</v>
          </cell>
          <cell r="D944">
            <v>553</v>
          </cell>
        </row>
        <row r="945">
          <cell r="A945" t="str">
            <v>36678760109850</v>
          </cell>
          <cell r="B945" t="str">
            <v>Public Safety Academy</v>
          </cell>
          <cell r="C945">
            <v>425</v>
          </cell>
          <cell r="D945">
            <v>4</v>
          </cell>
        </row>
        <row r="946">
          <cell r="A946" t="str">
            <v>36678760120006</v>
          </cell>
          <cell r="B946" t="str">
            <v>New Vision Middle</v>
          </cell>
          <cell r="C946">
            <v>303</v>
          </cell>
          <cell r="D946">
            <v>4</v>
          </cell>
        </row>
        <row r="947">
          <cell r="A947" t="str">
            <v>36678760120568</v>
          </cell>
          <cell r="B947" t="str">
            <v>Options for Youth-San Bernardino</v>
          </cell>
          <cell r="C947">
            <v>840</v>
          </cell>
          <cell r="D947">
            <v>1</v>
          </cell>
        </row>
        <row r="948">
          <cell r="A948" t="str">
            <v>36678760126706</v>
          </cell>
          <cell r="B948" t="str">
            <v>Taft T. Newman Leadership Academy</v>
          </cell>
          <cell r="C948">
            <v>91</v>
          </cell>
          <cell r="D948">
            <v>1</v>
          </cell>
        </row>
        <row r="949">
          <cell r="A949" t="str">
            <v>36678763630993</v>
          </cell>
          <cell r="B949" t="str">
            <v>Provisional Accelerated Learning Academy</v>
          </cell>
          <cell r="C949">
            <v>241</v>
          </cell>
          <cell r="D949">
            <v>4</v>
          </cell>
        </row>
        <row r="950">
          <cell r="A950" t="str">
            <v>36678920134247</v>
          </cell>
          <cell r="B950" t="str">
            <v>California STEAM San Bernardino</v>
          </cell>
          <cell r="C950">
            <v>945</v>
          </cell>
          <cell r="D950">
            <v>1</v>
          </cell>
        </row>
        <row r="951">
          <cell r="A951" t="str">
            <v>36679180000000</v>
          </cell>
          <cell r="B951" t="str">
            <v>Victor Elementary</v>
          </cell>
          <cell r="C951">
            <v>12934</v>
          </cell>
          <cell r="D951">
            <v>132</v>
          </cell>
        </row>
        <row r="952">
          <cell r="A952" t="str">
            <v>36679340000000</v>
          </cell>
          <cell r="B952" t="str">
            <v>Victor Valley Union High</v>
          </cell>
          <cell r="C952">
            <v>10251</v>
          </cell>
          <cell r="D952">
            <v>112</v>
          </cell>
        </row>
        <row r="953">
          <cell r="A953" t="str">
            <v>36679590000000</v>
          </cell>
          <cell r="B953" t="str">
            <v>Yucaipa-Calimesa Joint Unified</v>
          </cell>
          <cell r="C953">
            <v>9092</v>
          </cell>
          <cell r="D953">
            <v>61</v>
          </cell>
        </row>
        <row r="954">
          <cell r="A954" t="str">
            <v>36738580000000</v>
          </cell>
          <cell r="B954" t="str">
            <v>Baker Valley Unified</v>
          </cell>
          <cell r="C954">
            <v>139</v>
          </cell>
          <cell r="D954">
            <v>2</v>
          </cell>
        </row>
        <row r="955">
          <cell r="A955" t="str">
            <v>36738900000000</v>
          </cell>
          <cell r="B955" t="str">
            <v>Silver Valley Unified</v>
          </cell>
          <cell r="C955">
            <v>2104</v>
          </cell>
          <cell r="D955">
            <v>58</v>
          </cell>
        </row>
        <row r="956">
          <cell r="A956" t="str">
            <v>36739570000000</v>
          </cell>
          <cell r="B956" t="str">
            <v>Snowline Joint Unified</v>
          </cell>
          <cell r="C956">
            <v>7556</v>
          </cell>
          <cell r="D956">
            <v>61</v>
          </cell>
        </row>
        <row r="957">
          <cell r="A957" t="str">
            <v>36750440000000</v>
          </cell>
          <cell r="B957" t="str">
            <v>Hesperia Unified</v>
          </cell>
          <cell r="C957">
            <v>21659</v>
          </cell>
          <cell r="D957">
            <v>144</v>
          </cell>
        </row>
        <row r="958">
          <cell r="A958" t="str">
            <v>36750440107516</v>
          </cell>
          <cell r="B958" t="str">
            <v>Summit Leadership Academy-High Desert</v>
          </cell>
          <cell r="C958">
            <v>446</v>
          </cell>
          <cell r="D958">
            <v>5</v>
          </cell>
        </row>
        <row r="959">
          <cell r="A959" t="str">
            <v>36750440116707</v>
          </cell>
          <cell r="B959" t="str">
            <v>Encore Jr./Sr. High School for the Performing and Visual Arts</v>
          </cell>
          <cell r="C959">
            <v>1022</v>
          </cell>
          <cell r="D959">
            <v>13</v>
          </cell>
        </row>
        <row r="960">
          <cell r="A960" t="str">
            <v>36750440118059</v>
          </cell>
          <cell r="B960" t="str">
            <v>LaVerne Elementary Preparatory Academy</v>
          </cell>
          <cell r="C960">
            <v>433</v>
          </cell>
          <cell r="D960">
            <v>1</v>
          </cell>
        </row>
        <row r="961">
          <cell r="A961" t="str">
            <v>36750510000000</v>
          </cell>
          <cell r="B961" t="str">
            <v>Lucerne Valley Unified</v>
          </cell>
          <cell r="C961">
            <v>717</v>
          </cell>
          <cell r="D961">
            <v>7</v>
          </cell>
        </row>
        <row r="962">
          <cell r="A962" t="str">
            <v>36750510115089</v>
          </cell>
          <cell r="B962" t="str">
            <v>Sky Mountain Charter</v>
          </cell>
          <cell r="C962">
            <v>1757</v>
          </cell>
          <cell r="D962">
            <v>7</v>
          </cell>
        </row>
        <row r="963">
          <cell r="A963" t="str">
            <v>36750690000000</v>
          </cell>
          <cell r="B963" t="str">
            <v>Upland Unified</v>
          </cell>
          <cell r="C963">
            <v>10894</v>
          </cell>
          <cell r="D963">
            <v>43</v>
          </cell>
        </row>
        <row r="964">
          <cell r="A964" t="str">
            <v>36750770000000</v>
          </cell>
          <cell r="B964" t="str">
            <v>Apple Valley Unified</v>
          </cell>
          <cell r="C964">
            <v>12968</v>
          </cell>
          <cell r="D964">
            <v>99</v>
          </cell>
        </row>
        <row r="965">
          <cell r="A965" t="str">
            <v>37103710000000</v>
          </cell>
          <cell r="B965" t="str">
            <v>San Diego County Office of Education</v>
          </cell>
          <cell r="C965">
            <v>1415</v>
          </cell>
          <cell r="D965">
            <v>45</v>
          </cell>
        </row>
        <row r="966">
          <cell r="A966" t="str">
            <v>37103716119119</v>
          </cell>
          <cell r="B966" t="str">
            <v>Literacy First Charter</v>
          </cell>
          <cell r="C966">
            <v>1680</v>
          </cell>
          <cell r="D966">
            <v>77</v>
          </cell>
        </row>
        <row r="967">
          <cell r="A967" t="str">
            <v>37679670000000</v>
          </cell>
          <cell r="B967" t="str">
            <v>Alpine Union Elementary</v>
          </cell>
          <cell r="C967">
            <v>1709</v>
          </cell>
          <cell r="D967">
            <v>9</v>
          </cell>
        </row>
        <row r="968">
          <cell r="A968" t="str">
            <v>37679830000000</v>
          </cell>
          <cell r="B968" t="str">
            <v>Borrego Springs Unified</v>
          </cell>
          <cell r="C968">
            <v>395</v>
          </cell>
          <cell r="D968">
            <v>12</v>
          </cell>
        </row>
        <row r="969">
          <cell r="A969" t="str">
            <v>37679830134890</v>
          </cell>
          <cell r="B969" t="str">
            <v>San Diego Workforce Innovation High</v>
          </cell>
          <cell r="C969">
            <v>2021</v>
          </cell>
          <cell r="D969">
            <v>5</v>
          </cell>
        </row>
        <row r="970">
          <cell r="A970" t="str">
            <v>37679910000000</v>
          </cell>
          <cell r="B970" t="str">
            <v>Cajon Valley Union</v>
          </cell>
          <cell r="C970">
            <v>16564</v>
          </cell>
          <cell r="D970">
            <v>1699</v>
          </cell>
        </row>
        <row r="971">
          <cell r="A971" t="str">
            <v>37679910108563</v>
          </cell>
          <cell r="B971" t="str">
            <v>EJE Elementary Academy Charter</v>
          </cell>
          <cell r="C971">
            <v>559</v>
          </cell>
          <cell r="D971">
            <v>13</v>
          </cell>
        </row>
        <row r="972">
          <cell r="A972" t="str">
            <v>37679910119255</v>
          </cell>
          <cell r="B972" t="str">
            <v>EJE Middle Academy</v>
          </cell>
          <cell r="C972">
            <v>229</v>
          </cell>
          <cell r="D972">
            <v>6</v>
          </cell>
        </row>
        <row r="973">
          <cell r="A973" t="str">
            <v>37680070000000</v>
          </cell>
          <cell r="B973" t="str">
            <v>Cardiff Elementary</v>
          </cell>
          <cell r="C973">
            <v>703</v>
          </cell>
          <cell r="D973">
            <v>11</v>
          </cell>
        </row>
        <row r="974">
          <cell r="A974" t="str">
            <v>37680230000000</v>
          </cell>
          <cell r="B974" t="str">
            <v>Chula Vista Elementary</v>
          </cell>
          <cell r="C974">
            <v>23404</v>
          </cell>
          <cell r="D974">
            <v>838</v>
          </cell>
        </row>
        <row r="975">
          <cell r="A975" t="str">
            <v>37680230119594</v>
          </cell>
          <cell r="B975" t="str">
            <v>Leonardo da Vinci Health Sciences Charter</v>
          </cell>
          <cell r="C975">
            <v>299</v>
          </cell>
          <cell r="D975">
            <v>9</v>
          </cell>
        </row>
        <row r="976">
          <cell r="A976" t="str">
            <v>37680230124321</v>
          </cell>
          <cell r="B976" t="str">
            <v>Howard Gardner Community Charter</v>
          </cell>
          <cell r="C976">
            <v>215</v>
          </cell>
          <cell r="D976">
            <v>9</v>
          </cell>
        </row>
        <row r="977">
          <cell r="A977" t="str">
            <v>37680236037956</v>
          </cell>
          <cell r="B977" t="str">
            <v>Feaster (Mae L.) Charter</v>
          </cell>
          <cell r="C977">
            <v>1243</v>
          </cell>
          <cell r="D977">
            <v>68</v>
          </cell>
        </row>
        <row r="978">
          <cell r="A978" t="str">
            <v>37680236037980</v>
          </cell>
          <cell r="B978" t="str">
            <v>Mueller Charter (Robert L.)</v>
          </cell>
          <cell r="C978">
            <v>1477</v>
          </cell>
          <cell r="D978">
            <v>50</v>
          </cell>
        </row>
        <row r="979">
          <cell r="A979" t="str">
            <v>37680236111322</v>
          </cell>
          <cell r="B979" t="str">
            <v>Discovery Charter</v>
          </cell>
          <cell r="C979">
            <v>953</v>
          </cell>
          <cell r="D979">
            <v>29</v>
          </cell>
        </row>
        <row r="980">
          <cell r="A980" t="str">
            <v>37680236115778</v>
          </cell>
          <cell r="B980" t="str">
            <v>Chula Vista Learning Community Charter</v>
          </cell>
          <cell r="C980">
            <v>1536</v>
          </cell>
          <cell r="D980">
            <v>23</v>
          </cell>
        </row>
        <row r="981">
          <cell r="A981" t="str">
            <v>37680236116859</v>
          </cell>
          <cell r="B981" t="str">
            <v>Arroyo Vista Charter</v>
          </cell>
          <cell r="C981">
            <v>985</v>
          </cell>
          <cell r="D981">
            <v>27</v>
          </cell>
        </row>
        <row r="982">
          <cell r="A982" t="str">
            <v>37680310000000</v>
          </cell>
          <cell r="B982" t="str">
            <v>Coronado Unified</v>
          </cell>
          <cell r="C982">
            <v>2937</v>
          </cell>
          <cell r="D982">
            <v>77</v>
          </cell>
        </row>
        <row r="983">
          <cell r="A983" t="str">
            <v>37680490000000</v>
          </cell>
          <cell r="B983" t="str">
            <v>Dehesa Elementary</v>
          </cell>
          <cell r="C983">
            <v>145</v>
          </cell>
          <cell r="D983">
            <v>4</v>
          </cell>
        </row>
        <row r="984">
          <cell r="A984" t="str">
            <v>37680490127118</v>
          </cell>
          <cell r="B984" t="str">
            <v>The Heights Charter</v>
          </cell>
          <cell r="C984">
            <v>243</v>
          </cell>
          <cell r="D984">
            <v>2</v>
          </cell>
        </row>
        <row r="985">
          <cell r="A985" t="str">
            <v>37680490127167</v>
          </cell>
          <cell r="B985" t="str">
            <v>Community Montessori Charter</v>
          </cell>
          <cell r="C985">
            <v>676</v>
          </cell>
          <cell r="D985">
            <v>14</v>
          </cell>
        </row>
        <row r="986">
          <cell r="A986" t="str">
            <v>37680490129221</v>
          </cell>
          <cell r="B986" t="str">
            <v>MethodSchools</v>
          </cell>
          <cell r="C986">
            <v>114</v>
          </cell>
          <cell r="D986">
            <v>1</v>
          </cell>
        </row>
        <row r="987">
          <cell r="A987" t="str">
            <v>37680490131169</v>
          </cell>
          <cell r="B987" t="str">
            <v>Valiant Academy of Southern California</v>
          </cell>
          <cell r="C987">
            <v>726</v>
          </cell>
          <cell r="D987">
            <v>3</v>
          </cell>
        </row>
        <row r="988">
          <cell r="A988" t="str">
            <v>37680490132506</v>
          </cell>
          <cell r="B988" t="str">
            <v>Inspire Charter School - South</v>
          </cell>
          <cell r="C988">
            <v>4183</v>
          </cell>
          <cell r="D988">
            <v>43</v>
          </cell>
        </row>
        <row r="989">
          <cell r="A989" t="str">
            <v>37680490136416</v>
          </cell>
          <cell r="B989" t="str">
            <v>Pacific Coast Academy</v>
          </cell>
          <cell r="C989">
            <v>627</v>
          </cell>
          <cell r="D989">
            <v>38</v>
          </cell>
        </row>
        <row r="990">
          <cell r="A990" t="str">
            <v>37680490136614</v>
          </cell>
          <cell r="B990" t="str">
            <v>Diego Hills Central Public Charter</v>
          </cell>
          <cell r="C990">
            <v>620</v>
          </cell>
          <cell r="D990">
            <v>17</v>
          </cell>
        </row>
        <row r="991">
          <cell r="A991" t="str">
            <v>37680490136747</v>
          </cell>
          <cell r="B991" t="str">
            <v>California Academy of Sports Science</v>
          </cell>
          <cell r="C991">
            <v>360</v>
          </cell>
          <cell r="D991">
            <v>3</v>
          </cell>
        </row>
        <row r="992">
          <cell r="A992" t="str">
            <v>37680496119564</v>
          </cell>
          <cell r="B992" t="str">
            <v>Dehesa Charter</v>
          </cell>
          <cell r="C992">
            <v>922</v>
          </cell>
          <cell r="D992">
            <v>8</v>
          </cell>
        </row>
        <row r="993">
          <cell r="A993" t="str">
            <v>37680560000000</v>
          </cell>
          <cell r="B993" t="str">
            <v>Del Mar Union Elementary</v>
          </cell>
          <cell r="C993">
            <v>4451</v>
          </cell>
          <cell r="D993">
            <v>426</v>
          </cell>
        </row>
        <row r="994">
          <cell r="A994" t="str">
            <v>37680800000000</v>
          </cell>
          <cell r="B994" t="str">
            <v>Encinitas Union Elementary</v>
          </cell>
          <cell r="C994">
            <v>5345</v>
          </cell>
          <cell r="D994">
            <v>122</v>
          </cell>
        </row>
        <row r="995">
          <cell r="A995" t="str">
            <v>37680980000000</v>
          </cell>
          <cell r="B995" t="str">
            <v>Escondido Union</v>
          </cell>
          <cell r="C995">
            <v>15767</v>
          </cell>
          <cell r="D995">
            <v>228</v>
          </cell>
        </row>
        <row r="996">
          <cell r="A996" t="str">
            <v>37680980101535</v>
          </cell>
          <cell r="B996" t="str">
            <v>Heritage K-8 Charter</v>
          </cell>
          <cell r="C996">
            <v>1128</v>
          </cell>
          <cell r="D996">
            <v>4</v>
          </cell>
        </row>
        <row r="997">
          <cell r="A997" t="str">
            <v>37680980133991</v>
          </cell>
          <cell r="B997" t="str">
            <v>Epiphany Prep Charter</v>
          </cell>
          <cell r="C997">
            <v>447</v>
          </cell>
          <cell r="D997">
            <v>8</v>
          </cell>
        </row>
        <row r="998">
          <cell r="A998" t="str">
            <v>37680986116776</v>
          </cell>
          <cell r="B998" t="str">
            <v>Classical Academy</v>
          </cell>
          <cell r="C998">
            <v>1353</v>
          </cell>
          <cell r="D998">
            <v>10</v>
          </cell>
        </row>
        <row r="999">
          <cell r="A999" t="str">
            <v>37681060000000</v>
          </cell>
          <cell r="B999" t="str">
            <v>Escondido Union High</v>
          </cell>
          <cell r="C999">
            <v>7459</v>
          </cell>
          <cell r="D999">
            <v>190</v>
          </cell>
        </row>
        <row r="1000">
          <cell r="A1000" t="str">
            <v>37681060111195</v>
          </cell>
          <cell r="B1000" t="str">
            <v>Classical Academy High</v>
          </cell>
          <cell r="C1000">
            <v>1195</v>
          </cell>
          <cell r="D1000">
            <v>3</v>
          </cell>
        </row>
        <row r="1001">
          <cell r="A1001" t="str">
            <v>37681063731023</v>
          </cell>
          <cell r="B1001" t="str">
            <v>Escondido Charter High</v>
          </cell>
          <cell r="C1001">
            <v>818</v>
          </cell>
          <cell r="D1001">
            <v>1</v>
          </cell>
        </row>
        <row r="1002">
          <cell r="A1002" t="str">
            <v>37681140000000</v>
          </cell>
          <cell r="B1002" t="str">
            <v>Fallbrook Union Elementary</v>
          </cell>
          <cell r="C1002">
            <v>4861</v>
          </cell>
          <cell r="D1002">
            <v>200</v>
          </cell>
        </row>
        <row r="1003">
          <cell r="A1003" t="str">
            <v>37681220000000</v>
          </cell>
          <cell r="B1003" t="str">
            <v>Fallbrook Union High</v>
          </cell>
          <cell r="C1003">
            <v>2161</v>
          </cell>
          <cell r="D1003">
            <v>102</v>
          </cell>
        </row>
        <row r="1004">
          <cell r="A1004" t="str">
            <v>37681300000000</v>
          </cell>
          <cell r="B1004" t="str">
            <v>Grossmont Union High</v>
          </cell>
          <cell r="C1004">
            <v>16754</v>
          </cell>
          <cell r="D1004">
            <v>697</v>
          </cell>
        </row>
        <row r="1005">
          <cell r="A1005" t="str">
            <v>37681303731262</v>
          </cell>
          <cell r="B1005" t="str">
            <v>Steele Canyon High</v>
          </cell>
          <cell r="C1005">
            <v>2195</v>
          </cell>
          <cell r="D1005">
            <v>9</v>
          </cell>
        </row>
        <row r="1006">
          <cell r="A1006" t="str">
            <v>37681303732732</v>
          </cell>
          <cell r="B1006" t="str">
            <v>Helix High</v>
          </cell>
          <cell r="C1006">
            <v>2465</v>
          </cell>
          <cell r="D1006">
            <v>49</v>
          </cell>
        </row>
        <row r="1007">
          <cell r="A1007" t="str">
            <v>37681550000000</v>
          </cell>
          <cell r="B1007" t="str">
            <v>Jamul-Dulzura Union Elementary</v>
          </cell>
          <cell r="C1007">
            <v>594</v>
          </cell>
          <cell r="D1007">
            <v>14</v>
          </cell>
        </row>
        <row r="1008">
          <cell r="A1008" t="str">
            <v>37681630000000</v>
          </cell>
          <cell r="B1008" t="str">
            <v>Julian Union Elementary</v>
          </cell>
          <cell r="C1008">
            <v>311</v>
          </cell>
          <cell r="D1008">
            <v>4</v>
          </cell>
        </row>
        <row r="1009">
          <cell r="A1009" t="str">
            <v>37681630124271</v>
          </cell>
          <cell r="B1009" t="str">
            <v>Diego Valley Charter</v>
          </cell>
          <cell r="C1009">
            <v>455</v>
          </cell>
          <cell r="D1009">
            <v>26</v>
          </cell>
        </row>
        <row r="1010">
          <cell r="A1010" t="str">
            <v>37681630128421</v>
          </cell>
          <cell r="B1010" t="str">
            <v>Harbor Springs Charter</v>
          </cell>
          <cell r="C1010">
            <v>768</v>
          </cell>
          <cell r="D1010">
            <v>23</v>
          </cell>
        </row>
        <row r="1011">
          <cell r="A1011" t="str">
            <v>37681633731239</v>
          </cell>
          <cell r="B1011" t="str">
            <v>Julian Charter</v>
          </cell>
          <cell r="C1011">
            <v>2279</v>
          </cell>
          <cell r="D1011">
            <v>7</v>
          </cell>
        </row>
        <row r="1012">
          <cell r="A1012" t="str">
            <v>37681890000000</v>
          </cell>
          <cell r="B1012" t="str">
            <v>Lakeside Union Elementary</v>
          </cell>
          <cell r="C1012">
            <v>5162</v>
          </cell>
          <cell r="D1012">
            <v>55</v>
          </cell>
        </row>
        <row r="1013">
          <cell r="A1013" t="str">
            <v>37681890118323</v>
          </cell>
          <cell r="B1013" t="str">
            <v>National University Academy</v>
          </cell>
          <cell r="C1013">
            <v>663</v>
          </cell>
          <cell r="D1013">
            <v>12</v>
          </cell>
        </row>
        <row r="1014">
          <cell r="A1014" t="str">
            <v>37681893731072</v>
          </cell>
          <cell r="B1014" t="str">
            <v>River Valley Charter</v>
          </cell>
          <cell r="C1014">
            <v>314</v>
          </cell>
          <cell r="D1014">
            <v>1</v>
          </cell>
        </row>
        <row r="1015">
          <cell r="A1015" t="str">
            <v>37681896120901</v>
          </cell>
          <cell r="B1015" t="str">
            <v>Barona Indian Charter</v>
          </cell>
          <cell r="C1015">
            <v>74</v>
          </cell>
          <cell r="D1015">
            <v>1</v>
          </cell>
        </row>
        <row r="1016">
          <cell r="A1016" t="str">
            <v>37681970000000</v>
          </cell>
          <cell r="B1016" t="str">
            <v>La Mesa-Spring Valley</v>
          </cell>
          <cell r="C1016">
            <v>12316</v>
          </cell>
          <cell r="D1016">
            <v>253</v>
          </cell>
        </row>
        <row r="1017">
          <cell r="A1017" t="str">
            <v>37681970136408</v>
          </cell>
          <cell r="B1017" t="str">
            <v>National University Academy Sparrow</v>
          </cell>
          <cell r="C1017">
            <v>257</v>
          </cell>
          <cell r="D1017">
            <v>8</v>
          </cell>
        </row>
        <row r="1018">
          <cell r="A1018" t="str">
            <v>37682050000000</v>
          </cell>
          <cell r="B1018" t="str">
            <v>Lemon Grove</v>
          </cell>
          <cell r="C1018">
            <v>3724</v>
          </cell>
          <cell r="D1018">
            <v>94</v>
          </cell>
        </row>
        <row r="1019">
          <cell r="A1019" t="str">
            <v>37682130000000</v>
          </cell>
          <cell r="B1019" t="str">
            <v>Mountain Empire Unified</v>
          </cell>
          <cell r="C1019">
            <v>1667</v>
          </cell>
          <cell r="D1019">
            <v>5</v>
          </cell>
        </row>
        <row r="1020">
          <cell r="A1020" t="str">
            <v>37682130123240</v>
          </cell>
          <cell r="B1020" t="str">
            <v>Pivot Charter School - San Diego</v>
          </cell>
          <cell r="C1020">
            <v>236</v>
          </cell>
          <cell r="D1020">
            <v>3</v>
          </cell>
        </row>
        <row r="1021">
          <cell r="A1021" t="str">
            <v>37682130127084</v>
          </cell>
          <cell r="B1021" t="str">
            <v>Compass Charter Schools of San Diego</v>
          </cell>
          <cell r="C1021">
            <v>396</v>
          </cell>
          <cell r="D1021">
            <v>2</v>
          </cell>
        </row>
        <row r="1022">
          <cell r="A1022" t="str">
            <v>37682210000000</v>
          </cell>
          <cell r="B1022" t="str">
            <v>National Elementary</v>
          </cell>
          <cell r="C1022">
            <v>5371</v>
          </cell>
          <cell r="D1022">
            <v>189</v>
          </cell>
        </row>
        <row r="1023">
          <cell r="A1023" t="str">
            <v>37682210101360</v>
          </cell>
          <cell r="B1023" t="str">
            <v>Integrity Charter</v>
          </cell>
          <cell r="C1023">
            <v>340</v>
          </cell>
          <cell r="D1023">
            <v>5</v>
          </cell>
        </row>
        <row r="1024">
          <cell r="A1024" t="str">
            <v>37682960000000</v>
          </cell>
          <cell r="B1024" t="str">
            <v>Poway Unified</v>
          </cell>
          <cell r="C1024">
            <v>36446</v>
          </cell>
          <cell r="D1024">
            <v>1027</v>
          </cell>
        </row>
        <row r="1025">
          <cell r="A1025" t="str">
            <v>37683040000000</v>
          </cell>
          <cell r="B1025" t="str">
            <v>Ramona City Unified</v>
          </cell>
          <cell r="C1025">
            <v>5518</v>
          </cell>
          <cell r="D1025">
            <v>75</v>
          </cell>
        </row>
        <row r="1026">
          <cell r="A1026" t="str">
            <v>37683120000000</v>
          </cell>
          <cell r="B1026" t="str">
            <v>Rancho Santa Fe Elementary</v>
          </cell>
          <cell r="C1026">
            <v>639</v>
          </cell>
          <cell r="D1026">
            <v>12</v>
          </cell>
        </row>
        <row r="1027">
          <cell r="A1027" t="str">
            <v>37683380000000</v>
          </cell>
          <cell r="B1027" t="str">
            <v>San Diego Unified</v>
          </cell>
          <cell r="C1027">
            <v>104454</v>
          </cell>
          <cell r="D1027">
            <v>4438</v>
          </cell>
        </row>
        <row r="1028">
          <cell r="A1028" t="str">
            <v>37683380101345</v>
          </cell>
          <cell r="B1028" t="str">
            <v>KIPP Adelante Preparatory Academy</v>
          </cell>
          <cell r="C1028">
            <v>328</v>
          </cell>
          <cell r="D1028">
            <v>3</v>
          </cell>
        </row>
        <row r="1029">
          <cell r="A1029" t="str">
            <v>37683380106799</v>
          </cell>
          <cell r="B1029" t="str">
            <v>Learning Choice Academy</v>
          </cell>
          <cell r="C1029">
            <v>924</v>
          </cell>
          <cell r="D1029">
            <v>5</v>
          </cell>
        </row>
        <row r="1030">
          <cell r="A1030" t="str">
            <v>37683380107573</v>
          </cell>
          <cell r="B1030" t="str">
            <v>High Tech Middle Media Arts</v>
          </cell>
          <cell r="C1030">
            <v>326</v>
          </cell>
          <cell r="D1030">
            <v>1</v>
          </cell>
        </row>
        <row r="1031">
          <cell r="A1031" t="str">
            <v>37683380108548</v>
          </cell>
          <cell r="B1031" t="str">
            <v>Iftin Charter</v>
          </cell>
          <cell r="C1031">
            <v>332</v>
          </cell>
          <cell r="D1031">
            <v>53</v>
          </cell>
        </row>
        <row r="1032">
          <cell r="A1032" t="str">
            <v>37683380109033</v>
          </cell>
          <cell r="B1032" t="str">
            <v>King-Chavez Arts Academy</v>
          </cell>
          <cell r="C1032">
            <v>190</v>
          </cell>
          <cell r="D1032">
            <v>5</v>
          </cell>
        </row>
        <row r="1033">
          <cell r="A1033" t="str">
            <v>37683380109041</v>
          </cell>
          <cell r="B1033" t="str">
            <v>King-Chavez Athletics Academy</v>
          </cell>
          <cell r="C1033">
            <v>186</v>
          </cell>
          <cell r="D1033">
            <v>9</v>
          </cell>
        </row>
        <row r="1034">
          <cell r="A1034" t="str">
            <v>37683380109157</v>
          </cell>
          <cell r="B1034" t="str">
            <v>Magnolia Science Academy San Diego</v>
          </cell>
          <cell r="C1034">
            <v>404</v>
          </cell>
          <cell r="D1034">
            <v>3</v>
          </cell>
        </row>
        <row r="1035">
          <cell r="A1035" t="str">
            <v>37683380111898</v>
          </cell>
          <cell r="B1035" t="str">
            <v>Albert Einstein Academy Charter Middle</v>
          </cell>
          <cell r="C1035">
            <v>599</v>
          </cell>
          <cell r="D1035">
            <v>5</v>
          </cell>
        </row>
        <row r="1036">
          <cell r="A1036" t="str">
            <v>37683380111906</v>
          </cell>
          <cell r="B1036" t="str">
            <v>King-Chavez Preparatory Academy</v>
          </cell>
          <cell r="C1036">
            <v>366</v>
          </cell>
          <cell r="D1036">
            <v>6</v>
          </cell>
        </row>
        <row r="1037">
          <cell r="A1037" t="str">
            <v>37683380114462</v>
          </cell>
          <cell r="B1037" t="str">
            <v>Health Sciences High</v>
          </cell>
          <cell r="C1037">
            <v>589</v>
          </cell>
          <cell r="D1037">
            <v>8</v>
          </cell>
        </row>
        <row r="1038">
          <cell r="A1038" t="str">
            <v>37683380118083</v>
          </cell>
          <cell r="B1038" t="str">
            <v>Innovations Academy</v>
          </cell>
          <cell r="C1038">
            <v>363</v>
          </cell>
          <cell r="D1038">
            <v>7</v>
          </cell>
        </row>
        <row r="1039">
          <cell r="A1039" t="str">
            <v>37683380118851</v>
          </cell>
          <cell r="B1039" t="str">
            <v>King-Chavez Community High</v>
          </cell>
          <cell r="C1039">
            <v>507</v>
          </cell>
          <cell r="D1039">
            <v>15</v>
          </cell>
        </row>
        <row r="1040">
          <cell r="A1040" t="str">
            <v>37683380119610</v>
          </cell>
          <cell r="B1040" t="str">
            <v>Gompers Preparatory Academy</v>
          </cell>
          <cell r="C1040">
            <v>1305</v>
          </cell>
          <cell r="D1040">
            <v>4</v>
          </cell>
        </row>
        <row r="1041">
          <cell r="A1041" t="str">
            <v>37683380121681</v>
          </cell>
          <cell r="B1041" t="str">
            <v>SD Global Vision Academy</v>
          </cell>
          <cell r="C1041">
            <v>365</v>
          </cell>
          <cell r="D1041">
            <v>2</v>
          </cell>
        </row>
        <row r="1042">
          <cell r="A1042" t="str">
            <v>37683380122788</v>
          </cell>
          <cell r="B1042" t="str">
            <v>School for Entrepreneurship and Technology</v>
          </cell>
          <cell r="C1042">
            <v>228</v>
          </cell>
          <cell r="D1042">
            <v>2</v>
          </cell>
        </row>
        <row r="1043">
          <cell r="A1043" t="str">
            <v>37683380124347</v>
          </cell>
          <cell r="B1043" t="str">
            <v>City Heights Preparatory Charter</v>
          </cell>
          <cell r="C1043">
            <v>150</v>
          </cell>
          <cell r="D1043">
            <v>48</v>
          </cell>
        </row>
        <row r="1044">
          <cell r="A1044" t="str">
            <v>37683380126151</v>
          </cell>
          <cell r="B1044" t="str">
            <v>Epiphany Prep Charter</v>
          </cell>
          <cell r="C1044">
            <v>285</v>
          </cell>
          <cell r="D1044">
            <v>11</v>
          </cell>
        </row>
        <row r="1045">
          <cell r="A1045" t="str">
            <v>37683380126730</v>
          </cell>
          <cell r="B1045" t="str">
            <v>Kavod Elementary Charter</v>
          </cell>
          <cell r="C1045">
            <v>177</v>
          </cell>
          <cell r="D1045">
            <v>19</v>
          </cell>
        </row>
        <row r="1046">
          <cell r="A1046" t="str">
            <v>37683380127647</v>
          </cell>
          <cell r="B1046" t="str">
            <v>e3 Civic High</v>
          </cell>
          <cell r="C1046">
            <v>429</v>
          </cell>
          <cell r="D1046">
            <v>2</v>
          </cell>
        </row>
        <row r="1047">
          <cell r="A1047" t="str">
            <v>37683380127654</v>
          </cell>
          <cell r="B1047" t="str">
            <v>San Diego Cooperative Charter School 2</v>
          </cell>
          <cell r="C1047">
            <v>306</v>
          </cell>
          <cell r="D1047">
            <v>17</v>
          </cell>
        </row>
        <row r="1048">
          <cell r="A1048" t="str">
            <v>37683380128744</v>
          </cell>
          <cell r="B1048" t="str">
            <v>Laurel Preparatory Academy</v>
          </cell>
          <cell r="C1048">
            <v>133</v>
          </cell>
          <cell r="D1048">
            <v>2</v>
          </cell>
        </row>
        <row r="1049">
          <cell r="A1049" t="str">
            <v>37683380129387</v>
          </cell>
          <cell r="B1049" t="str">
            <v>Empower Charter</v>
          </cell>
          <cell r="C1049">
            <v>129</v>
          </cell>
          <cell r="D1049">
            <v>2</v>
          </cell>
        </row>
        <row r="1050">
          <cell r="A1050" t="str">
            <v>37683380131979</v>
          </cell>
          <cell r="B1050" t="str">
            <v>Ingenuity Charter</v>
          </cell>
          <cell r="C1050">
            <v>175</v>
          </cell>
          <cell r="D1050">
            <v>7</v>
          </cell>
        </row>
        <row r="1051">
          <cell r="A1051" t="str">
            <v>37683380135913</v>
          </cell>
          <cell r="B1051" t="str">
            <v>Urban Discovery Academy Charter</v>
          </cell>
          <cell r="C1051">
            <v>610</v>
          </cell>
          <cell r="D1051">
            <v>1</v>
          </cell>
        </row>
        <row r="1052">
          <cell r="A1052" t="str">
            <v>37683380136663</v>
          </cell>
          <cell r="B1052" t="str">
            <v>America's Finest Charter</v>
          </cell>
          <cell r="C1052">
            <v>461</v>
          </cell>
          <cell r="D1052">
            <v>21</v>
          </cell>
        </row>
        <row r="1053">
          <cell r="A1053" t="str">
            <v>37683383730959</v>
          </cell>
          <cell r="B1053" t="str">
            <v>Charter School of San Diego</v>
          </cell>
          <cell r="C1053">
            <v>1436</v>
          </cell>
          <cell r="D1053">
            <v>3</v>
          </cell>
        </row>
        <row r="1054">
          <cell r="A1054" t="str">
            <v>37683383731395</v>
          </cell>
          <cell r="B1054" t="str">
            <v>Audeo Charter</v>
          </cell>
          <cell r="C1054">
            <v>434</v>
          </cell>
          <cell r="D1054">
            <v>6</v>
          </cell>
        </row>
        <row r="1055">
          <cell r="A1055" t="str">
            <v>37683386039457</v>
          </cell>
          <cell r="B1055" t="str">
            <v>Darnall Charter</v>
          </cell>
          <cell r="C1055">
            <v>640</v>
          </cell>
          <cell r="D1055">
            <v>18</v>
          </cell>
        </row>
        <row r="1056">
          <cell r="A1056" t="str">
            <v>37683386039812</v>
          </cell>
          <cell r="B1056" t="str">
            <v>Keiller Leadership Academy</v>
          </cell>
          <cell r="C1056">
            <v>595</v>
          </cell>
          <cell r="D1056">
            <v>9</v>
          </cell>
        </row>
        <row r="1057">
          <cell r="A1057" t="str">
            <v>37683386040018</v>
          </cell>
          <cell r="B1057" t="str">
            <v>Harriet Tubman Village Charter</v>
          </cell>
          <cell r="C1057">
            <v>385</v>
          </cell>
          <cell r="D1057">
            <v>9</v>
          </cell>
        </row>
        <row r="1058">
          <cell r="A1058" t="str">
            <v>37683386040190</v>
          </cell>
          <cell r="B1058" t="str">
            <v>King-Chavez Primary Academy</v>
          </cell>
          <cell r="C1058">
            <v>374</v>
          </cell>
          <cell r="D1058">
            <v>8</v>
          </cell>
        </row>
        <row r="1059">
          <cell r="A1059" t="str">
            <v>37683386061964</v>
          </cell>
          <cell r="B1059" t="str">
            <v>The O'Farrell Charter</v>
          </cell>
          <cell r="C1059">
            <v>1782</v>
          </cell>
          <cell r="D1059">
            <v>18</v>
          </cell>
        </row>
        <row r="1060">
          <cell r="A1060" t="str">
            <v>37683386113211</v>
          </cell>
          <cell r="B1060" t="str">
            <v>McGill School of Success</v>
          </cell>
          <cell r="C1060">
            <v>157</v>
          </cell>
          <cell r="D1060">
            <v>1</v>
          </cell>
        </row>
        <row r="1061">
          <cell r="A1061" t="str">
            <v>37683386115570</v>
          </cell>
          <cell r="B1061" t="str">
            <v>Museum</v>
          </cell>
          <cell r="C1061">
            <v>232</v>
          </cell>
          <cell r="D1061">
            <v>1</v>
          </cell>
        </row>
        <row r="1062">
          <cell r="A1062" t="str">
            <v>37683386117279</v>
          </cell>
          <cell r="B1062" t="str">
            <v>Holly Drive Leadership Academy</v>
          </cell>
          <cell r="C1062">
            <v>132</v>
          </cell>
          <cell r="D1062">
            <v>1</v>
          </cell>
        </row>
        <row r="1063">
          <cell r="A1063" t="str">
            <v>37683386117683</v>
          </cell>
          <cell r="B1063" t="str">
            <v>High Tech Elementary Explorer</v>
          </cell>
          <cell r="C1063">
            <v>357</v>
          </cell>
          <cell r="D1063">
            <v>1</v>
          </cell>
        </row>
        <row r="1064">
          <cell r="A1064" t="str">
            <v>37683386119168</v>
          </cell>
          <cell r="B1064" t="str">
            <v>San Diego Cooperative Charter</v>
          </cell>
          <cell r="C1064">
            <v>465</v>
          </cell>
          <cell r="D1064">
            <v>6</v>
          </cell>
        </row>
        <row r="1065">
          <cell r="A1065" t="str">
            <v>37683386119598</v>
          </cell>
          <cell r="B1065" t="str">
            <v>King-Chavez Academy of Excellence</v>
          </cell>
          <cell r="C1065">
            <v>311</v>
          </cell>
          <cell r="D1065">
            <v>3</v>
          </cell>
        </row>
        <row r="1066">
          <cell r="A1066" t="str">
            <v>37683386120935</v>
          </cell>
          <cell r="B1066" t="str">
            <v>Albert Einstein Academy Charter Elementary</v>
          </cell>
          <cell r="C1066">
            <v>797</v>
          </cell>
          <cell r="D1066">
            <v>8</v>
          </cell>
        </row>
        <row r="1067">
          <cell r="A1067" t="str">
            <v>37683460000000</v>
          </cell>
          <cell r="B1067" t="str">
            <v>San Dieguito Union High</v>
          </cell>
          <cell r="C1067">
            <v>13022</v>
          </cell>
          <cell r="D1067">
            <v>355</v>
          </cell>
        </row>
        <row r="1068">
          <cell r="A1068" t="str">
            <v>37683530000000</v>
          </cell>
          <cell r="B1068" t="str">
            <v>San Pasqual Union Elementary</v>
          </cell>
          <cell r="C1068">
            <v>587</v>
          </cell>
          <cell r="D1068">
            <v>12</v>
          </cell>
        </row>
        <row r="1069">
          <cell r="A1069" t="str">
            <v>37683610000000</v>
          </cell>
          <cell r="B1069" t="str">
            <v>Santee</v>
          </cell>
          <cell r="C1069">
            <v>6777</v>
          </cell>
          <cell r="D1069">
            <v>136</v>
          </cell>
        </row>
        <row r="1070">
          <cell r="A1070" t="str">
            <v>37683790000000</v>
          </cell>
          <cell r="B1070" t="str">
            <v>San Ysidro Elementary</v>
          </cell>
          <cell r="C1070">
            <v>4731</v>
          </cell>
          <cell r="D1070">
            <v>302</v>
          </cell>
        </row>
        <row r="1071">
          <cell r="A1071" t="str">
            <v>37683870000000</v>
          </cell>
          <cell r="B1071" t="str">
            <v>Solana Beach Elementary</v>
          </cell>
          <cell r="C1071">
            <v>2916</v>
          </cell>
          <cell r="D1071">
            <v>311</v>
          </cell>
        </row>
        <row r="1072">
          <cell r="A1072" t="str">
            <v>37683950000000</v>
          </cell>
          <cell r="B1072" t="str">
            <v>South Bay Union</v>
          </cell>
          <cell r="C1072">
            <v>7376</v>
          </cell>
          <cell r="D1072">
            <v>363</v>
          </cell>
        </row>
        <row r="1073">
          <cell r="A1073" t="str">
            <v>37684036120893</v>
          </cell>
          <cell r="B1073" t="str">
            <v>California Virtual Academy @ San Diego</v>
          </cell>
          <cell r="C1073">
            <v>2107</v>
          </cell>
          <cell r="D1073">
            <v>13</v>
          </cell>
        </row>
        <row r="1074">
          <cell r="A1074" t="str">
            <v>37684110000000</v>
          </cell>
          <cell r="B1074" t="str">
            <v>Sweetwater Union High</v>
          </cell>
          <cell r="C1074">
            <v>39489</v>
          </cell>
          <cell r="D1074">
            <v>1175</v>
          </cell>
        </row>
        <row r="1075">
          <cell r="A1075" t="str">
            <v>37684110126086</v>
          </cell>
          <cell r="B1075" t="str">
            <v>Hawking S.T.E.A.M. Charter</v>
          </cell>
          <cell r="C1075">
            <v>460</v>
          </cell>
          <cell r="D1075">
            <v>16</v>
          </cell>
        </row>
        <row r="1076">
          <cell r="A1076" t="str">
            <v>37684110128082</v>
          </cell>
          <cell r="B1076" t="str">
            <v>Hawking S.T.E.A.M. Charter School 2</v>
          </cell>
          <cell r="C1076">
            <v>416</v>
          </cell>
          <cell r="D1076">
            <v>6</v>
          </cell>
        </row>
        <row r="1077">
          <cell r="A1077" t="str">
            <v>37684113731304</v>
          </cell>
          <cell r="B1077" t="str">
            <v>MAAC Community Charter</v>
          </cell>
          <cell r="C1077">
            <v>282</v>
          </cell>
          <cell r="D1077">
            <v>41</v>
          </cell>
        </row>
        <row r="1078">
          <cell r="A1078" t="str">
            <v>37684370000000</v>
          </cell>
          <cell r="B1078" t="str">
            <v>Vallecitos Elementary</v>
          </cell>
          <cell r="C1078">
            <v>216</v>
          </cell>
          <cell r="D1078">
            <v>13</v>
          </cell>
        </row>
        <row r="1079">
          <cell r="A1079" t="str">
            <v>37684520000000</v>
          </cell>
          <cell r="B1079" t="str">
            <v>Vista Unified</v>
          </cell>
          <cell r="C1079">
            <v>21383</v>
          </cell>
          <cell r="D1079">
            <v>418</v>
          </cell>
        </row>
        <row r="1080">
          <cell r="A1080" t="str">
            <v>37684520114264</v>
          </cell>
          <cell r="B1080" t="str">
            <v>North County Trade Tech High</v>
          </cell>
          <cell r="C1080">
            <v>169</v>
          </cell>
          <cell r="D1080">
            <v>1</v>
          </cell>
        </row>
        <row r="1081">
          <cell r="A1081" t="str">
            <v>37684520128223</v>
          </cell>
          <cell r="B1081" t="str">
            <v>Bella Mente Montessori Academy</v>
          </cell>
          <cell r="C1081">
            <v>628</v>
          </cell>
          <cell r="D1081">
            <v>5</v>
          </cell>
        </row>
        <row r="1082">
          <cell r="A1082" t="str">
            <v>37684523730942</v>
          </cell>
          <cell r="B1082" t="str">
            <v>Guajome Park Academy Charter</v>
          </cell>
          <cell r="C1082">
            <v>1360</v>
          </cell>
          <cell r="D1082">
            <v>4</v>
          </cell>
        </row>
        <row r="1083">
          <cell r="A1083" t="str">
            <v>37735510000000</v>
          </cell>
          <cell r="B1083" t="str">
            <v>Carlsbad Unified</v>
          </cell>
          <cell r="C1083">
            <v>11296</v>
          </cell>
          <cell r="D1083">
            <v>215</v>
          </cell>
        </row>
        <row r="1084">
          <cell r="A1084" t="str">
            <v>37735690000000</v>
          </cell>
          <cell r="B1084" t="str">
            <v>Oceanside Unified</v>
          </cell>
          <cell r="C1084">
            <v>18039</v>
          </cell>
          <cell r="D1084">
            <v>437</v>
          </cell>
        </row>
        <row r="1085">
          <cell r="A1085" t="str">
            <v>37735690136267</v>
          </cell>
          <cell r="B1085" t="str">
            <v>Coastal Academy Charter</v>
          </cell>
          <cell r="C1085">
            <v>1914</v>
          </cell>
          <cell r="D1085">
            <v>15</v>
          </cell>
        </row>
        <row r="1086">
          <cell r="A1086" t="str">
            <v>37735693731221</v>
          </cell>
          <cell r="B1086" t="str">
            <v>Pacific View Charter</v>
          </cell>
          <cell r="C1086">
            <v>490</v>
          </cell>
          <cell r="D1086">
            <v>6</v>
          </cell>
        </row>
        <row r="1087">
          <cell r="A1087" t="str">
            <v>37737910000000</v>
          </cell>
          <cell r="B1087" t="str">
            <v>San Marcos Unified</v>
          </cell>
          <cell r="C1087">
            <v>20876</v>
          </cell>
          <cell r="D1087">
            <v>454</v>
          </cell>
        </row>
        <row r="1088">
          <cell r="A1088" t="str">
            <v>37754160000000</v>
          </cell>
          <cell r="B1088" t="str">
            <v>Warner Unified</v>
          </cell>
          <cell r="C1088">
            <v>159</v>
          </cell>
          <cell r="D1088">
            <v>2</v>
          </cell>
        </row>
        <row r="1089">
          <cell r="A1089" t="str">
            <v>37754160132472</v>
          </cell>
          <cell r="B1089" t="str">
            <v>California Pacific Charter - San Diego</v>
          </cell>
          <cell r="C1089">
            <v>1489</v>
          </cell>
          <cell r="D1089">
            <v>24</v>
          </cell>
        </row>
        <row r="1090">
          <cell r="A1090" t="str">
            <v>37756140000000</v>
          </cell>
          <cell r="B1090" t="str">
            <v>Valley Center-Pauma Unified</v>
          </cell>
          <cell r="C1090">
            <v>4004</v>
          </cell>
          <cell r="D1090">
            <v>92</v>
          </cell>
        </row>
        <row r="1091">
          <cell r="A1091" t="str">
            <v>37764710114694</v>
          </cell>
          <cell r="B1091" t="str">
            <v>High Tech High North County</v>
          </cell>
          <cell r="C1091">
            <v>430</v>
          </cell>
          <cell r="D1091">
            <v>2</v>
          </cell>
        </row>
        <row r="1092">
          <cell r="A1092" t="str">
            <v>37768510000000</v>
          </cell>
          <cell r="B1092" t="str">
            <v>Bonsall Unified</v>
          </cell>
          <cell r="C1092">
            <v>2545</v>
          </cell>
          <cell r="D1092">
            <v>38</v>
          </cell>
        </row>
        <row r="1093">
          <cell r="A1093" t="str">
            <v>37768510132886</v>
          </cell>
          <cell r="B1093" t="str">
            <v>Pathways Academy Charter</v>
          </cell>
          <cell r="C1093">
            <v>384</v>
          </cell>
          <cell r="D1093">
            <v>7</v>
          </cell>
        </row>
        <row r="1094">
          <cell r="A1094" t="str">
            <v>37769010134429</v>
          </cell>
          <cell r="B1094" t="str">
            <v>Thrive Public</v>
          </cell>
          <cell r="C1094">
            <v>651</v>
          </cell>
          <cell r="D1094">
            <v>7</v>
          </cell>
        </row>
        <row r="1095">
          <cell r="A1095" t="str">
            <v>37770320134577</v>
          </cell>
          <cell r="B1095" t="str">
            <v>Audeo Charter II</v>
          </cell>
          <cell r="C1095">
            <v>317</v>
          </cell>
          <cell r="D1095">
            <v>1</v>
          </cell>
        </row>
        <row r="1096">
          <cell r="A1096" t="str">
            <v>37770990136077</v>
          </cell>
          <cell r="B1096" t="str">
            <v>Grossmont Secondary</v>
          </cell>
          <cell r="C1096">
            <v>257</v>
          </cell>
          <cell r="D1096">
            <v>1</v>
          </cell>
        </row>
        <row r="1097">
          <cell r="A1097" t="str">
            <v>38103890000000</v>
          </cell>
          <cell r="B1097" t="str">
            <v>San Francisco County Office of Education</v>
          </cell>
          <cell r="C1097">
            <v>226</v>
          </cell>
          <cell r="D1097">
            <v>21</v>
          </cell>
        </row>
        <row r="1098">
          <cell r="A1098" t="str">
            <v>38684780000000</v>
          </cell>
          <cell r="B1098" t="str">
            <v>San Francisco Unified</v>
          </cell>
          <cell r="C1098">
            <v>52624</v>
          </cell>
          <cell r="D1098">
            <v>3178</v>
          </cell>
        </row>
        <row r="1099">
          <cell r="A1099" t="str">
            <v>38684780101352</v>
          </cell>
          <cell r="B1099" t="str">
            <v>KIPP San Francisco Bay Academy</v>
          </cell>
          <cell r="C1099">
            <v>378</v>
          </cell>
          <cell r="D1099">
            <v>5</v>
          </cell>
        </row>
        <row r="1100">
          <cell r="A1100" t="str">
            <v>38684780101774</v>
          </cell>
          <cell r="B1100" t="str">
            <v>Five Keys Charter (SF Sheriff's)</v>
          </cell>
          <cell r="C1100">
            <v>354</v>
          </cell>
          <cell r="D1100">
            <v>1</v>
          </cell>
        </row>
        <row r="1101">
          <cell r="A1101" t="str">
            <v>38684780107300</v>
          </cell>
          <cell r="B1101" t="str">
            <v>City Arts and Tech High</v>
          </cell>
          <cell r="C1101">
            <v>288</v>
          </cell>
          <cell r="D1101">
            <v>4</v>
          </cell>
        </row>
        <row r="1102">
          <cell r="A1102" t="str">
            <v>38684780118133</v>
          </cell>
          <cell r="B1102" t="str">
            <v>Five Keys Adult School (SF Sheriff's)</v>
          </cell>
          <cell r="C1102">
            <v>141</v>
          </cell>
          <cell r="D1102">
            <v>3</v>
          </cell>
        </row>
        <row r="1103">
          <cell r="A1103" t="str">
            <v>38684780118141</v>
          </cell>
          <cell r="B1103" t="str">
            <v>Five Keys Independence HS (SF Sheriff's)</v>
          </cell>
          <cell r="C1103">
            <v>3203</v>
          </cell>
          <cell r="D1103">
            <v>64</v>
          </cell>
        </row>
        <row r="1104">
          <cell r="A1104" t="str">
            <v>38684780123265</v>
          </cell>
          <cell r="B1104" t="str">
            <v>Gateway Middle</v>
          </cell>
          <cell r="C1104">
            <v>311</v>
          </cell>
          <cell r="D1104">
            <v>1</v>
          </cell>
        </row>
        <row r="1105">
          <cell r="A1105" t="str">
            <v>38684780123505</v>
          </cell>
          <cell r="B1105" t="str">
            <v>Mission Preparatory</v>
          </cell>
          <cell r="C1105">
            <v>315</v>
          </cell>
          <cell r="D1105">
            <v>4</v>
          </cell>
        </row>
        <row r="1106">
          <cell r="A1106" t="str">
            <v>38684783830411</v>
          </cell>
          <cell r="B1106" t="str">
            <v>Leadership High</v>
          </cell>
          <cell r="C1106">
            <v>304</v>
          </cell>
          <cell r="D1106">
            <v>1</v>
          </cell>
        </row>
        <row r="1107">
          <cell r="A1107" t="str">
            <v>38684783830437</v>
          </cell>
          <cell r="B1107" t="str">
            <v>Gateway High</v>
          </cell>
          <cell r="C1107">
            <v>482</v>
          </cell>
          <cell r="D1107">
            <v>1</v>
          </cell>
        </row>
        <row r="1108">
          <cell r="A1108" t="str">
            <v>38684786040935</v>
          </cell>
          <cell r="B1108" t="str">
            <v>Thomas Edison Charter Academy</v>
          </cell>
          <cell r="C1108">
            <v>734</v>
          </cell>
          <cell r="D1108">
            <v>13</v>
          </cell>
        </row>
        <row r="1109">
          <cell r="A1109" t="str">
            <v>38684786112601</v>
          </cell>
          <cell r="B1109" t="str">
            <v>Creative Arts Charter</v>
          </cell>
          <cell r="C1109">
            <v>436</v>
          </cell>
          <cell r="D1109">
            <v>8</v>
          </cell>
        </row>
        <row r="1110">
          <cell r="A1110" t="str">
            <v>38769190132159</v>
          </cell>
          <cell r="B1110" t="str">
            <v>OnePurpose</v>
          </cell>
          <cell r="C1110">
            <v>158</v>
          </cell>
          <cell r="D1110">
            <v>7</v>
          </cell>
        </row>
        <row r="1111">
          <cell r="A1111" t="str">
            <v>39103970000000</v>
          </cell>
          <cell r="B1111" t="str">
            <v>San Joaquin County Office of Education</v>
          </cell>
          <cell r="C1111">
            <v>1837</v>
          </cell>
          <cell r="D1111">
            <v>19</v>
          </cell>
        </row>
        <row r="1112">
          <cell r="A1112" t="str">
            <v>39103970120717</v>
          </cell>
          <cell r="B1112" t="str">
            <v>one.Charter</v>
          </cell>
          <cell r="C1112">
            <v>286</v>
          </cell>
          <cell r="D1112">
            <v>1</v>
          </cell>
        </row>
        <row r="1113">
          <cell r="A1113" t="str">
            <v>39103970127134</v>
          </cell>
          <cell r="B1113" t="str">
            <v>River Islands Technology Academy II</v>
          </cell>
          <cell r="C1113">
            <v>672</v>
          </cell>
          <cell r="D1113">
            <v>1</v>
          </cell>
        </row>
        <row r="1114">
          <cell r="A1114" t="str">
            <v>39103973930476</v>
          </cell>
          <cell r="B1114" t="str">
            <v>Venture Academy</v>
          </cell>
          <cell r="C1114">
            <v>1616</v>
          </cell>
          <cell r="D1114">
            <v>3</v>
          </cell>
        </row>
        <row r="1115">
          <cell r="A1115" t="str">
            <v>39684860000000</v>
          </cell>
          <cell r="B1115" t="str">
            <v>Banta Elementary</v>
          </cell>
          <cell r="C1115">
            <v>851</v>
          </cell>
          <cell r="D1115">
            <v>18</v>
          </cell>
        </row>
        <row r="1116">
          <cell r="A1116" t="str">
            <v>39685020000000</v>
          </cell>
          <cell r="B1116" t="str">
            <v>Escalon Unified</v>
          </cell>
          <cell r="C1116">
            <v>2594</v>
          </cell>
          <cell r="D1116">
            <v>6</v>
          </cell>
        </row>
        <row r="1117">
          <cell r="A1117" t="str">
            <v>39685440000000</v>
          </cell>
          <cell r="B1117" t="str">
            <v>Jefferson Elementary</v>
          </cell>
          <cell r="C1117">
            <v>2329</v>
          </cell>
          <cell r="D1117">
            <v>45</v>
          </cell>
        </row>
        <row r="1118">
          <cell r="A1118" t="str">
            <v>39685690000000</v>
          </cell>
          <cell r="B1118" t="str">
            <v>Lincoln Unified</v>
          </cell>
          <cell r="C1118">
            <v>9409</v>
          </cell>
          <cell r="D1118">
            <v>176</v>
          </cell>
        </row>
        <row r="1119">
          <cell r="A1119" t="str">
            <v>39685770000000</v>
          </cell>
          <cell r="B1119" t="str">
            <v>Linden Unified</v>
          </cell>
          <cell r="C1119">
            <v>2250</v>
          </cell>
          <cell r="D1119">
            <v>24</v>
          </cell>
        </row>
        <row r="1120">
          <cell r="A1120" t="str">
            <v>39685850000000</v>
          </cell>
          <cell r="B1120" t="str">
            <v>Lodi Unified</v>
          </cell>
          <cell r="C1120">
            <v>28953</v>
          </cell>
          <cell r="D1120">
            <v>610</v>
          </cell>
        </row>
        <row r="1121">
          <cell r="A1121" t="str">
            <v>39685850101956</v>
          </cell>
          <cell r="B1121" t="str">
            <v>Aspire Benjamin Holt College Preparatory Academy</v>
          </cell>
          <cell r="C1121">
            <v>418</v>
          </cell>
          <cell r="D1121">
            <v>2</v>
          </cell>
        </row>
        <row r="1122">
          <cell r="A1122" t="str">
            <v>39685850122580</v>
          </cell>
          <cell r="B1122" t="str">
            <v>Rio Valley Charter</v>
          </cell>
          <cell r="C1122">
            <v>606</v>
          </cell>
          <cell r="D1122">
            <v>3</v>
          </cell>
        </row>
        <row r="1123">
          <cell r="A1123" t="str">
            <v>39685850133678</v>
          </cell>
          <cell r="B1123" t="str">
            <v>Aspire Benjamin Holt Middle School</v>
          </cell>
          <cell r="C1123">
            <v>510</v>
          </cell>
          <cell r="D1123">
            <v>1</v>
          </cell>
        </row>
        <row r="1124">
          <cell r="A1124" t="str">
            <v>39685856116594</v>
          </cell>
          <cell r="B1124" t="str">
            <v>Aspire Vincent Shalvey Academy</v>
          </cell>
          <cell r="C1124">
            <v>416</v>
          </cell>
          <cell r="D1124">
            <v>5</v>
          </cell>
        </row>
        <row r="1125">
          <cell r="A1125" t="str">
            <v>39685930000000</v>
          </cell>
          <cell r="B1125" t="str">
            <v>Manteca Unified</v>
          </cell>
          <cell r="C1125">
            <v>23722</v>
          </cell>
          <cell r="D1125">
            <v>538</v>
          </cell>
        </row>
        <row r="1126">
          <cell r="A1126" t="str">
            <v>39686190000000</v>
          </cell>
          <cell r="B1126" t="str">
            <v>New Hope Elementary</v>
          </cell>
          <cell r="C1126">
            <v>188</v>
          </cell>
          <cell r="D1126">
            <v>9</v>
          </cell>
        </row>
        <row r="1127">
          <cell r="A1127" t="str">
            <v>39686270000000</v>
          </cell>
          <cell r="B1127" t="str">
            <v>New Jerusalem Elementary</v>
          </cell>
          <cell r="C1127">
            <v>1696</v>
          </cell>
          <cell r="D1127">
            <v>14</v>
          </cell>
        </row>
        <row r="1128">
          <cell r="A1128" t="str">
            <v>39686270126755</v>
          </cell>
          <cell r="B1128" t="str">
            <v>Humphreys College Academy of Business, Law and Education</v>
          </cell>
          <cell r="C1128">
            <v>768</v>
          </cell>
          <cell r="D1128">
            <v>1</v>
          </cell>
        </row>
        <row r="1129">
          <cell r="A1129" t="str">
            <v>39686270127191</v>
          </cell>
          <cell r="B1129" t="str">
            <v>California Virtual Academy @ San Joaquin</v>
          </cell>
          <cell r="C1129">
            <v>1340</v>
          </cell>
          <cell r="D1129">
            <v>5</v>
          </cell>
        </row>
        <row r="1130">
          <cell r="A1130" t="str">
            <v>39686270129916</v>
          </cell>
          <cell r="B1130" t="str">
            <v>Valley View Charter Prep</v>
          </cell>
          <cell r="C1130">
            <v>488</v>
          </cell>
          <cell r="D1130">
            <v>5</v>
          </cell>
        </row>
        <row r="1131">
          <cell r="A1131" t="str">
            <v>39686350000000</v>
          </cell>
          <cell r="B1131" t="str">
            <v>Oak View Union Elementary</v>
          </cell>
          <cell r="C1131">
            <v>402</v>
          </cell>
          <cell r="D1131">
            <v>5</v>
          </cell>
        </row>
        <row r="1132">
          <cell r="A1132" t="str">
            <v>39686500000000</v>
          </cell>
          <cell r="B1132" t="str">
            <v>Ripon Unified</v>
          </cell>
          <cell r="C1132">
            <v>3181</v>
          </cell>
          <cell r="D1132">
            <v>17</v>
          </cell>
        </row>
        <row r="1133">
          <cell r="A1133" t="str">
            <v>39686500125849</v>
          </cell>
          <cell r="B1133" t="str">
            <v>California Connections Academy @ Ripon</v>
          </cell>
          <cell r="C1133">
            <v>1151</v>
          </cell>
          <cell r="D1133">
            <v>4</v>
          </cell>
        </row>
        <row r="1134">
          <cell r="A1134" t="str">
            <v>39686760000000</v>
          </cell>
          <cell r="B1134" t="str">
            <v>Stockton Unified</v>
          </cell>
          <cell r="C1134">
            <v>37394</v>
          </cell>
          <cell r="D1134">
            <v>814</v>
          </cell>
        </row>
        <row r="1135">
          <cell r="A1135" t="str">
            <v>39686760108647</v>
          </cell>
          <cell r="B1135" t="str">
            <v>Aspire Rosa Parks Academy</v>
          </cell>
          <cell r="C1135">
            <v>392</v>
          </cell>
          <cell r="D1135">
            <v>4</v>
          </cell>
        </row>
        <row r="1136">
          <cell r="A1136" t="str">
            <v>39686760114876</v>
          </cell>
          <cell r="B1136" t="str">
            <v>Aspire Port City Academy</v>
          </cell>
          <cell r="C1136">
            <v>405</v>
          </cell>
          <cell r="D1136">
            <v>3</v>
          </cell>
        </row>
        <row r="1137">
          <cell r="A1137" t="str">
            <v>39686760117853</v>
          </cell>
          <cell r="B1137" t="str">
            <v>Dr. Lewis Dolphin Stallworth Sr. Charter</v>
          </cell>
          <cell r="C1137">
            <v>256</v>
          </cell>
          <cell r="D1137">
            <v>24</v>
          </cell>
        </row>
        <row r="1138">
          <cell r="A1138" t="str">
            <v>39686760118497</v>
          </cell>
          <cell r="B1138" t="str">
            <v>Aspire Langston Hughes Academy</v>
          </cell>
          <cell r="C1138">
            <v>757</v>
          </cell>
          <cell r="D1138">
            <v>1</v>
          </cell>
        </row>
        <row r="1139">
          <cell r="A1139" t="str">
            <v>39686760121541</v>
          </cell>
          <cell r="B1139" t="str">
            <v>Aspire APEX Academy</v>
          </cell>
          <cell r="C1139">
            <v>332</v>
          </cell>
          <cell r="D1139">
            <v>1</v>
          </cell>
        </row>
        <row r="1140">
          <cell r="A1140" t="str">
            <v>39686760124958</v>
          </cell>
          <cell r="B1140" t="str">
            <v>TEAM Charter</v>
          </cell>
          <cell r="C1140">
            <v>121</v>
          </cell>
          <cell r="D1140">
            <v>2</v>
          </cell>
        </row>
        <row r="1141">
          <cell r="A1141" t="str">
            <v>39754990000000</v>
          </cell>
          <cell r="B1141" t="str">
            <v>Tracy Joint Unified</v>
          </cell>
          <cell r="C1141">
            <v>14948</v>
          </cell>
          <cell r="D1141">
            <v>155</v>
          </cell>
        </row>
        <row r="1142">
          <cell r="A1142" t="str">
            <v>39754990102392</v>
          </cell>
          <cell r="B1142" t="str">
            <v>Millennium Charter</v>
          </cell>
          <cell r="C1142">
            <v>535</v>
          </cell>
          <cell r="D1142">
            <v>6</v>
          </cell>
        </row>
        <row r="1143">
          <cell r="A1143" t="str">
            <v>39754996118665</v>
          </cell>
          <cell r="B1143" t="str">
            <v>Discovery Charter</v>
          </cell>
          <cell r="C1143">
            <v>372</v>
          </cell>
          <cell r="D1143">
            <v>5</v>
          </cell>
        </row>
        <row r="1144">
          <cell r="A1144" t="str">
            <v>39767600000000</v>
          </cell>
          <cell r="B1144" t="str">
            <v>Lammersville Joint Unified</v>
          </cell>
          <cell r="C1144">
            <v>4907</v>
          </cell>
          <cell r="D1144">
            <v>163</v>
          </cell>
        </row>
        <row r="1145">
          <cell r="A1145" t="str">
            <v>40104050000000</v>
          </cell>
          <cell r="B1145" t="str">
            <v>San Luis Obispo County Office of Education</v>
          </cell>
          <cell r="C1145">
            <v>401</v>
          </cell>
          <cell r="D1145">
            <v>1</v>
          </cell>
        </row>
        <row r="1146">
          <cell r="A1146" t="str">
            <v>40687000000000</v>
          </cell>
          <cell r="B1146" t="str">
            <v>Atascadero Unified</v>
          </cell>
          <cell r="C1146">
            <v>4683</v>
          </cell>
          <cell r="D1146">
            <v>57</v>
          </cell>
        </row>
        <row r="1147">
          <cell r="A1147" t="str">
            <v>40687260000000</v>
          </cell>
          <cell r="B1147" t="str">
            <v>Cayucos Elementary</v>
          </cell>
          <cell r="C1147">
            <v>191</v>
          </cell>
          <cell r="D1147">
            <v>1</v>
          </cell>
        </row>
        <row r="1148">
          <cell r="A1148" t="str">
            <v>40687590000000</v>
          </cell>
          <cell r="B1148" t="str">
            <v>Lucia Mar Unified</v>
          </cell>
          <cell r="C1148">
            <v>10549</v>
          </cell>
          <cell r="D1148">
            <v>117</v>
          </cell>
        </row>
        <row r="1149">
          <cell r="A1149" t="str">
            <v>40687910000000</v>
          </cell>
          <cell r="B1149" t="str">
            <v>Pleasant Valley Joint Union Elementary</v>
          </cell>
          <cell r="C1149">
            <v>83</v>
          </cell>
          <cell r="D1149">
            <v>1</v>
          </cell>
        </row>
        <row r="1150">
          <cell r="A1150" t="str">
            <v>40688090000000</v>
          </cell>
          <cell r="B1150" t="str">
            <v>San Luis Coastal Unified</v>
          </cell>
          <cell r="C1150">
            <v>7594</v>
          </cell>
          <cell r="D1150">
            <v>118</v>
          </cell>
        </row>
        <row r="1151">
          <cell r="A1151" t="str">
            <v>40688096043194</v>
          </cell>
          <cell r="B1151" t="str">
            <v>Bellevue-Santa Fe Charter</v>
          </cell>
          <cell r="C1151">
            <v>160</v>
          </cell>
          <cell r="D1151">
            <v>2</v>
          </cell>
        </row>
        <row r="1152">
          <cell r="A1152" t="str">
            <v>40688250000000</v>
          </cell>
          <cell r="B1152" t="str">
            <v>San Miguel Joint Union</v>
          </cell>
          <cell r="C1152">
            <v>597</v>
          </cell>
          <cell r="D1152">
            <v>20</v>
          </cell>
        </row>
        <row r="1153">
          <cell r="A1153" t="str">
            <v>40688250125807</v>
          </cell>
          <cell r="B1153" t="str">
            <v>Almond Acres Charter Academy</v>
          </cell>
          <cell r="C1153">
            <v>304</v>
          </cell>
          <cell r="D1153">
            <v>1</v>
          </cell>
        </row>
        <row r="1154">
          <cell r="A1154" t="str">
            <v>40688330000000</v>
          </cell>
          <cell r="B1154" t="str">
            <v>Shandon Joint Unified</v>
          </cell>
          <cell r="C1154">
            <v>321</v>
          </cell>
          <cell r="D1154">
            <v>4</v>
          </cell>
        </row>
        <row r="1155">
          <cell r="A1155" t="str">
            <v>40688410000000</v>
          </cell>
          <cell r="B1155" t="str">
            <v>Templeton Unified</v>
          </cell>
          <cell r="C1155">
            <v>2370</v>
          </cell>
          <cell r="D1155">
            <v>8</v>
          </cell>
        </row>
        <row r="1156">
          <cell r="A1156" t="str">
            <v>40754570000000</v>
          </cell>
          <cell r="B1156" t="str">
            <v>Paso Robles Joint Unified</v>
          </cell>
          <cell r="C1156">
            <v>6871</v>
          </cell>
          <cell r="D1156">
            <v>98</v>
          </cell>
        </row>
        <row r="1157">
          <cell r="A1157" t="str">
            <v>40754650000000</v>
          </cell>
          <cell r="B1157" t="str">
            <v>Coast Unified</v>
          </cell>
          <cell r="C1157">
            <v>606</v>
          </cell>
          <cell r="D1157">
            <v>10</v>
          </cell>
        </row>
        <row r="1158">
          <cell r="A1158" t="str">
            <v>41104130000000</v>
          </cell>
          <cell r="B1158" t="str">
            <v>San Mateo County Office of Education</v>
          </cell>
          <cell r="C1158">
            <v>248</v>
          </cell>
          <cell r="D1158">
            <v>3</v>
          </cell>
        </row>
        <row r="1159">
          <cell r="A1159" t="str">
            <v>41688580000000</v>
          </cell>
          <cell r="B1159" t="str">
            <v>Bayshore Elementary</v>
          </cell>
          <cell r="C1159">
            <v>378</v>
          </cell>
          <cell r="D1159">
            <v>32</v>
          </cell>
        </row>
        <row r="1160">
          <cell r="A1160" t="str">
            <v>41688660000000</v>
          </cell>
          <cell r="B1160" t="str">
            <v>Belmont-Redwood Shores Elementary</v>
          </cell>
          <cell r="C1160">
            <v>4307</v>
          </cell>
          <cell r="D1160">
            <v>226</v>
          </cell>
        </row>
        <row r="1161">
          <cell r="A1161" t="str">
            <v>41688740000000</v>
          </cell>
          <cell r="B1161" t="str">
            <v>Brisbane Elementary</v>
          </cell>
          <cell r="C1161">
            <v>469</v>
          </cell>
          <cell r="D1161">
            <v>14</v>
          </cell>
        </row>
        <row r="1162">
          <cell r="A1162" t="str">
            <v>41688820000000</v>
          </cell>
          <cell r="B1162" t="str">
            <v>Burlingame Elementary</v>
          </cell>
          <cell r="C1162">
            <v>3504</v>
          </cell>
          <cell r="D1162">
            <v>164</v>
          </cell>
        </row>
        <row r="1163">
          <cell r="A1163" t="str">
            <v>41688900000000</v>
          </cell>
          <cell r="B1163" t="str">
            <v>Cabrillo Unified</v>
          </cell>
          <cell r="C1163">
            <v>3198</v>
          </cell>
          <cell r="D1163">
            <v>48</v>
          </cell>
        </row>
        <row r="1164">
          <cell r="A1164" t="str">
            <v>41689080000000</v>
          </cell>
          <cell r="B1164" t="str">
            <v>Hillsborough City Elementary</v>
          </cell>
          <cell r="C1164">
            <v>1401</v>
          </cell>
          <cell r="D1164">
            <v>28</v>
          </cell>
        </row>
        <row r="1165">
          <cell r="A1165" t="str">
            <v>41689160000000</v>
          </cell>
          <cell r="B1165" t="str">
            <v>Jefferson Elementary</v>
          </cell>
          <cell r="C1165">
            <v>6091</v>
          </cell>
          <cell r="D1165">
            <v>461</v>
          </cell>
        </row>
        <row r="1166">
          <cell r="A1166" t="str">
            <v>41689160112284</v>
          </cell>
          <cell r="B1166" t="str">
            <v>California Virtual Academy San Mateo</v>
          </cell>
          <cell r="C1166">
            <v>723</v>
          </cell>
          <cell r="D1166">
            <v>11</v>
          </cell>
        </row>
        <row r="1167">
          <cell r="A1167" t="str">
            <v>41689240000000</v>
          </cell>
          <cell r="B1167" t="str">
            <v>Jefferson Union High</v>
          </cell>
          <cell r="C1167">
            <v>4399</v>
          </cell>
          <cell r="D1167">
            <v>278</v>
          </cell>
        </row>
        <row r="1168">
          <cell r="A1168" t="str">
            <v>41689240127548</v>
          </cell>
          <cell r="B1168" t="str">
            <v>Summit Public School: Shasta</v>
          </cell>
          <cell r="C1168">
            <v>452</v>
          </cell>
          <cell r="D1168">
            <v>1</v>
          </cell>
        </row>
        <row r="1169">
          <cell r="A1169" t="str">
            <v>41689320000000</v>
          </cell>
          <cell r="B1169" t="str">
            <v>Pacifica</v>
          </cell>
          <cell r="C1169">
            <v>3111</v>
          </cell>
          <cell r="D1169">
            <v>80</v>
          </cell>
        </row>
        <row r="1170">
          <cell r="A1170" t="str">
            <v>41689400000000</v>
          </cell>
          <cell r="B1170" t="str">
            <v>La Honda-Pescadero Unified</v>
          </cell>
          <cell r="C1170">
            <v>316</v>
          </cell>
          <cell r="D1170">
            <v>5</v>
          </cell>
        </row>
        <row r="1171">
          <cell r="A1171" t="str">
            <v>41689570000000</v>
          </cell>
          <cell r="B1171" t="str">
            <v>Las Lomitas Elementary</v>
          </cell>
          <cell r="C1171">
            <v>1334</v>
          </cell>
          <cell r="D1171">
            <v>118</v>
          </cell>
        </row>
        <row r="1172">
          <cell r="A1172" t="str">
            <v>41689650000000</v>
          </cell>
          <cell r="B1172" t="str">
            <v>Menlo Park City Elementary</v>
          </cell>
          <cell r="C1172">
            <v>2971</v>
          </cell>
          <cell r="D1172">
            <v>153</v>
          </cell>
        </row>
        <row r="1173">
          <cell r="A1173" t="str">
            <v>41689730000000</v>
          </cell>
          <cell r="B1173" t="str">
            <v>Millbrae Elementary</v>
          </cell>
          <cell r="C1173">
            <v>2428</v>
          </cell>
          <cell r="D1173">
            <v>151</v>
          </cell>
        </row>
        <row r="1174">
          <cell r="A1174" t="str">
            <v>41689810000000</v>
          </cell>
          <cell r="B1174" t="str">
            <v>Portola Valley Elementary</v>
          </cell>
          <cell r="C1174">
            <v>607</v>
          </cell>
          <cell r="D1174">
            <v>37</v>
          </cell>
        </row>
        <row r="1175">
          <cell r="A1175" t="str">
            <v>41689990000000</v>
          </cell>
          <cell r="B1175" t="str">
            <v>Ravenswood City Elementary</v>
          </cell>
          <cell r="C1175">
            <v>2683</v>
          </cell>
          <cell r="D1175">
            <v>177</v>
          </cell>
        </row>
        <row r="1176">
          <cell r="A1176" t="str">
            <v>41689990134197</v>
          </cell>
          <cell r="B1176" t="str">
            <v>Aspire East Palo Alto Charter</v>
          </cell>
          <cell r="C1176">
            <v>722</v>
          </cell>
          <cell r="D1176">
            <v>15</v>
          </cell>
        </row>
        <row r="1177">
          <cell r="A1177" t="str">
            <v>41690050000000</v>
          </cell>
          <cell r="B1177" t="str">
            <v>Redwood City Elementary</v>
          </cell>
          <cell r="C1177">
            <v>7706</v>
          </cell>
          <cell r="D1177">
            <v>282</v>
          </cell>
        </row>
        <row r="1178">
          <cell r="A1178" t="str">
            <v>41690050127282</v>
          </cell>
          <cell r="B1178" t="str">
            <v>Connect Community Charter</v>
          </cell>
          <cell r="C1178">
            <v>214</v>
          </cell>
          <cell r="D1178">
            <v>3</v>
          </cell>
        </row>
        <row r="1179">
          <cell r="A1179" t="str">
            <v>41690050132076</v>
          </cell>
          <cell r="B1179" t="str">
            <v>Rocketship Redwood City</v>
          </cell>
          <cell r="C1179">
            <v>286</v>
          </cell>
          <cell r="D1179">
            <v>5</v>
          </cell>
        </row>
        <row r="1180">
          <cell r="A1180" t="str">
            <v>41690130000000</v>
          </cell>
          <cell r="B1180" t="str">
            <v>San Bruno Park Elementary</v>
          </cell>
          <cell r="C1180">
            <v>2632</v>
          </cell>
          <cell r="D1180">
            <v>98</v>
          </cell>
        </row>
        <row r="1181">
          <cell r="A1181" t="str">
            <v>41690210000000</v>
          </cell>
          <cell r="B1181" t="str">
            <v>San Carlos Elementary</v>
          </cell>
          <cell r="C1181">
            <v>3165</v>
          </cell>
          <cell r="D1181">
            <v>90</v>
          </cell>
        </row>
        <row r="1182">
          <cell r="A1182" t="str">
            <v>41690390000000</v>
          </cell>
          <cell r="B1182" t="str">
            <v>San Mateo-Foster City</v>
          </cell>
          <cell r="C1182">
            <v>11816</v>
          </cell>
          <cell r="D1182">
            <v>879</v>
          </cell>
        </row>
        <row r="1183">
          <cell r="A1183" t="str">
            <v>41690470000000</v>
          </cell>
          <cell r="B1183" t="str">
            <v>San Mateo Union High</v>
          </cell>
          <cell r="C1183">
            <v>8906</v>
          </cell>
          <cell r="D1183">
            <v>529</v>
          </cell>
        </row>
        <row r="1184">
          <cell r="A1184" t="str">
            <v>41690470129759</v>
          </cell>
          <cell r="B1184" t="str">
            <v>Design Tech High</v>
          </cell>
          <cell r="C1184">
            <v>552</v>
          </cell>
          <cell r="D1184">
            <v>4</v>
          </cell>
        </row>
        <row r="1185">
          <cell r="A1185" t="str">
            <v>41690620000000</v>
          </cell>
          <cell r="B1185" t="str">
            <v>Sequoia Union High</v>
          </cell>
          <cell r="C1185">
            <v>8837</v>
          </cell>
          <cell r="D1185">
            <v>298</v>
          </cell>
        </row>
        <row r="1186">
          <cell r="A1186" t="str">
            <v>41690620126722</v>
          </cell>
          <cell r="B1186" t="str">
            <v>East Palo Alto Academy</v>
          </cell>
          <cell r="C1186">
            <v>320</v>
          </cell>
          <cell r="D1186">
            <v>13</v>
          </cell>
        </row>
        <row r="1187">
          <cell r="A1187" t="str">
            <v>41690700000000</v>
          </cell>
          <cell r="B1187" t="str">
            <v>South San Francisco Unified</v>
          </cell>
          <cell r="C1187">
            <v>8692</v>
          </cell>
          <cell r="D1187">
            <v>397</v>
          </cell>
        </row>
        <row r="1188">
          <cell r="A1188" t="str">
            <v>41690880000000</v>
          </cell>
          <cell r="B1188" t="str">
            <v>Woodside Elementary</v>
          </cell>
          <cell r="C1188">
            <v>411</v>
          </cell>
          <cell r="D1188">
            <v>11</v>
          </cell>
        </row>
        <row r="1189">
          <cell r="A1189" t="str">
            <v>42104210000000</v>
          </cell>
          <cell r="B1189" t="str">
            <v>Santa Barbara County Office of Education</v>
          </cell>
          <cell r="C1189">
            <v>264</v>
          </cell>
          <cell r="D1189">
            <v>11</v>
          </cell>
        </row>
        <row r="1190">
          <cell r="A1190" t="str">
            <v>42691040000000</v>
          </cell>
          <cell r="B1190" t="str">
            <v>Ballard Elementary</v>
          </cell>
          <cell r="C1190">
            <v>131</v>
          </cell>
          <cell r="D1190">
            <v>1</v>
          </cell>
        </row>
        <row r="1191">
          <cell r="A1191" t="str">
            <v>42691120124255</v>
          </cell>
          <cell r="B1191" t="str">
            <v>Trivium Charter</v>
          </cell>
          <cell r="C1191">
            <v>733</v>
          </cell>
          <cell r="D1191">
            <v>4</v>
          </cell>
        </row>
        <row r="1192">
          <cell r="A1192" t="str">
            <v>42691200000000</v>
          </cell>
          <cell r="B1192" t="str">
            <v>Santa Maria-Bonita</v>
          </cell>
          <cell r="C1192">
            <v>17122</v>
          </cell>
          <cell r="D1192">
            <v>591</v>
          </cell>
        </row>
        <row r="1193">
          <cell r="A1193" t="str">
            <v>42691380000000</v>
          </cell>
          <cell r="B1193" t="str">
            <v>Buellton Union Elementary</v>
          </cell>
          <cell r="C1193">
            <v>564</v>
          </cell>
          <cell r="D1193">
            <v>13</v>
          </cell>
        </row>
        <row r="1194">
          <cell r="A1194" t="str">
            <v>42691460000000</v>
          </cell>
          <cell r="B1194" t="str">
            <v>Carpinteria Unified</v>
          </cell>
          <cell r="C1194">
            <v>2205</v>
          </cell>
          <cell r="D1194">
            <v>43</v>
          </cell>
        </row>
        <row r="1195">
          <cell r="A1195" t="str">
            <v>42691610000000</v>
          </cell>
          <cell r="B1195" t="str">
            <v>Cold Spring Elementary</v>
          </cell>
          <cell r="C1195">
            <v>170</v>
          </cell>
          <cell r="D1195">
            <v>1</v>
          </cell>
        </row>
        <row r="1196">
          <cell r="A1196" t="str">
            <v>42691790000000</v>
          </cell>
          <cell r="B1196" t="str">
            <v>College Elementary</v>
          </cell>
          <cell r="C1196">
            <v>200</v>
          </cell>
          <cell r="D1196">
            <v>2</v>
          </cell>
        </row>
        <row r="1197">
          <cell r="A1197" t="str">
            <v>42691796118434</v>
          </cell>
          <cell r="B1197" t="str">
            <v>Santa Ynez Valley Charter</v>
          </cell>
          <cell r="C1197">
            <v>196</v>
          </cell>
          <cell r="D1197">
            <v>1</v>
          </cell>
        </row>
        <row r="1198">
          <cell r="A1198" t="str">
            <v>42691950000000</v>
          </cell>
          <cell r="B1198" t="str">
            <v>Goleta Union Elementary</v>
          </cell>
          <cell r="C1198">
            <v>3541</v>
          </cell>
          <cell r="D1198">
            <v>157</v>
          </cell>
        </row>
        <row r="1199">
          <cell r="A1199" t="str">
            <v>42692030000000</v>
          </cell>
          <cell r="B1199" t="str">
            <v>Guadalupe Union Elementary</v>
          </cell>
          <cell r="C1199">
            <v>1298</v>
          </cell>
          <cell r="D1199">
            <v>53</v>
          </cell>
        </row>
        <row r="1200">
          <cell r="A1200" t="str">
            <v>42692110000000</v>
          </cell>
          <cell r="B1200" t="str">
            <v>Hope Elementary</v>
          </cell>
          <cell r="C1200">
            <v>963</v>
          </cell>
          <cell r="D1200">
            <v>21</v>
          </cell>
        </row>
        <row r="1201">
          <cell r="A1201" t="str">
            <v>42692290000000</v>
          </cell>
          <cell r="B1201" t="str">
            <v>Lompoc Unified</v>
          </cell>
          <cell r="C1201">
            <v>9710</v>
          </cell>
          <cell r="D1201">
            <v>152</v>
          </cell>
        </row>
        <row r="1202">
          <cell r="A1202" t="str">
            <v>42692290116921</v>
          </cell>
          <cell r="B1202" t="str">
            <v>Manzanita Public Charter</v>
          </cell>
          <cell r="C1202">
            <v>431</v>
          </cell>
          <cell r="D1202">
            <v>23</v>
          </cell>
        </row>
        <row r="1203">
          <cell r="A1203" t="str">
            <v>42692450000000</v>
          </cell>
          <cell r="B1203" t="str">
            <v>Los Olivos Elementary</v>
          </cell>
          <cell r="C1203">
            <v>139</v>
          </cell>
          <cell r="D1203">
            <v>1</v>
          </cell>
        </row>
        <row r="1204">
          <cell r="A1204" t="str">
            <v>42692520000000</v>
          </cell>
          <cell r="B1204" t="str">
            <v>Montecito Union Elementary</v>
          </cell>
          <cell r="C1204">
            <v>410</v>
          </cell>
          <cell r="D1204">
            <v>28</v>
          </cell>
        </row>
        <row r="1205">
          <cell r="A1205" t="str">
            <v>42692600000000</v>
          </cell>
          <cell r="B1205" t="str">
            <v>Orcutt Union Elementary</v>
          </cell>
          <cell r="C1205">
            <v>5202</v>
          </cell>
          <cell r="D1205">
            <v>26</v>
          </cell>
        </row>
        <row r="1206">
          <cell r="A1206" t="str">
            <v>42693100000000</v>
          </cell>
          <cell r="B1206" t="str">
            <v>Santa Maria Joint Union High</v>
          </cell>
          <cell r="C1206">
            <v>7947</v>
          </cell>
          <cell r="D1206">
            <v>246</v>
          </cell>
        </row>
        <row r="1207">
          <cell r="A1207" t="str">
            <v>42693280000000</v>
          </cell>
          <cell r="B1207" t="str">
            <v>Santa Ynez Valley Union High</v>
          </cell>
          <cell r="C1207">
            <v>944</v>
          </cell>
          <cell r="D1207">
            <v>9</v>
          </cell>
        </row>
        <row r="1208">
          <cell r="A1208" t="str">
            <v>42693360000000</v>
          </cell>
          <cell r="B1208" t="str">
            <v>Solvang Elementary</v>
          </cell>
          <cell r="C1208">
            <v>600</v>
          </cell>
          <cell r="D1208">
            <v>4</v>
          </cell>
        </row>
        <row r="1209">
          <cell r="A1209" t="str">
            <v>42750100000000</v>
          </cell>
          <cell r="B1209" t="str">
            <v>Cuyama Joint Unified</v>
          </cell>
          <cell r="C1209">
            <v>207</v>
          </cell>
          <cell r="D1209">
            <v>7</v>
          </cell>
        </row>
        <row r="1210">
          <cell r="A1210" t="str">
            <v>42767860000000</v>
          </cell>
          <cell r="B1210" t="str">
            <v>Santa Barbara Unified</v>
          </cell>
          <cell r="C1210">
            <v>13999</v>
          </cell>
          <cell r="D1210">
            <v>375</v>
          </cell>
        </row>
        <row r="1211">
          <cell r="A1211" t="str">
            <v>42767866045918</v>
          </cell>
          <cell r="B1211" t="str">
            <v>Peabody Charter</v>
          </cell>
          <cell r="C1211">
            <v>750</v>
          </cell>
          <cell r="D1211">
            <v>15</v>
          </cell>
        </row>
        <row r="1212">
          <cell r="A1212" t="str">
            <v>42767866118202</v>
          </cell>
          <cell r="B1212" t="str">
            <v>Adelante Charter</v>
          </cell>
          <cell r="C1212">
            <v>288</v>
          </cell>
          <cell r="D1212">
            <v>6</v>
          </cell>
        </row>
        <row r="1213">
          <cell r="A1213" t="str">
            <v>42769500132894</v>
          </cell>
          <cell r="B1213" t="str">
            <v>Olive Grove Charter</v>
          </cell>
          <cell r="C1213">
            <v>521</v>
          </cell>
          <cell r="D1213">
            <v>2</v>
          </cell>
        </row>
        <row r="1214">
          <cell r="A1214" t="str">
            <v>43104390000000</v>
          </cell>
          <cell r="B1214" t="str">
            <v>Santa Clara County Office of Education</v>
          </cell>
          <cell r="C1214">
            <v>1648</v>
          </cell>
          <cell r="D1214">
            <v>4</v>
          </cell>
        </row>
        <row r="1215">
          <cell r="A1215" t="str">
            <v>43104390106534</v>
          </cell>
          <cell r="B1215" t="str">
            <v>Bullis Charter</v>
          </cell>
          <cell r="C1215">
            <v>879</v>
          </cell>
          <cell r="D1215">
            <v>19</v>
          </cell>
        </row>
        <row r="1216">
          <cell r="A1216" t="str">
            <v>43104390113431</v>
          </cell>
          <cell r="B1216" t="str">
            <v>University Preparatory Academy Charter</v>
          </cell>
          <cell r="C1216">
            <v>656</v>
          </cell>
          <cell r="D1216">
            <v>3</v>
          </cell>
        </row>
        <row r="1217">
          <cell r="A1217" t="str">
            <v>43104390113704</v>
          </cell>
          <cell r="B1217" t="str">
            <v>Rocketship Mateo Sheedy Elementary</v>
          </cell>
          <cell r="C1217">
            <v>569</v>
          </cell>
          <cell r="D1217">
            <v>17</v>
          </cell>
        </row>
        <row r="1218">
          <cell r="A1218" t="str">
            <v>43104390116814</v>
          </cell>
          <cell r="B1218" t="str">
            <v>ACE Empower Academy</v>
          </cell>
          <cell r="C1218">
            <v>337</v>
          </cell>
          <cell r="D1218">
            <v>6</v>
          </cell>
        </row>
        <row r="1219">
          <cell r="A1219" t="str">
            <v>43104390119024</v>
          </cell>
          <cell r="B1219" t="str">
            <v>Rocketship Si Se Puede Academy</v>
          </cell>
          <cell r="C1219">
            <v>439</v>
          </cell>
          <cell r="D1219">
            <v>14</v>
          </cell>
        </row>
        <row r="1220">
          <cell r="A1220" t="str">
            <v>43104390120642</v>
          </cell>
          <cell r="B1220" t="str">
            <v>Rocketship Los Suenos Academy</v>
          </cell>
          <cell r="C1220">
            <v>483</v>
          </cell>
          <cell r="D1220">
            <v>15</v>
          </cell>
        </row>
        <row r="1221">
          <cell r="A1221" t="str">
            <v>43104390123257</v>
          </cell>
          <cell r="B1221" t="str">
            <v>Downtown College Prep - Alum Rock</v>
          </cell>
          <cell r="C1221">
            <v>677</v>
          </cell>
          <cell r="D1221">
            <v>13</v>
          </cell>
        </row>
        <row r="1222">
          <cell r="A1222" t="str">
            <v>43104390123281</v>
          </cell>
          <cell r="B1222" t="str">
            <v>Rocketship Discovery Prep</v>
          </cell>
          <cell r="C1222">
            <v>505</v>
          </cell>
          <cell r="D1222">
            <v>27</v>
          </cell>
        </row>
        <row r="1223">
          <cell r="A1223" t="str">
            <v>43104390123794</v>
          </cell>
          <cell r="B1223" t="str">
            <v>Summit Public School: Tahoma</v>
          </cell>
          <cell r="C1223">
            <v>342</v>
          </cell>
          <cell r="D1223">
            <v>2</v>
          </cell>
        </row>
        <row r="1224">
          <cell r="A1224" t="str">
            <v>43104390124065</v>
          </cell>
          <cell r="B1224" t="str">
            <v>Sunrise Middle</v>
          </cell>
          <cell r="C1224">
            <v>210</v>
          </cell>
          <cell r="D1224">
            <v>6</v>
          </cell>
        </row>
        <row r="1225">
          <cell r="A1225" t="str">
            <v>43104390125781</v>
          </cell>
          <cell r="B1225" t="str">
            <v>Rocketship Academy Brilliant Minds</v>
          </cell>
          <cell r="C1225">
            <v>569</v>
          </cell>
          <cell r="D1225">
            <v>19</v>
          </cell>
        </row>
        <row r="1226">
          <cell r="A1226" t="str">
            <v>43104390125799</v>
          </cell>
          <cell r="B1226" t="str">
            <v>Rocketship Alma Academy</v>
          </cell>
          <cell r="C1226">
            <v>513</v>
          </cell>
          <cell r="D1226">
            <v>17</v>
          </cell>
        </row>
        <row r="1227">
          <cell r="A1227" t="str">
            <v>43104390127969</v>
          </cell>
          <cell r="B1227" t="str">
            <v>Discovery Charter II</v>
          </cell>
          <cell r="C1227">
            <v>550</v>
          </cell>
          <cell r="D1227">
            <v>2</v>
          </cell>
        </row>
        <row r="1228">
          <cell r="A1228" t="str">
            <v>43104390128090</v>
          </cell>
          <cell r="B1228" t="str">
            <v>Summit Public School: Denali</v>
          </cell>
          <cell r="C1228">
            <v>482</v>
          </cell>
          <cell r="D1228">
            <v>3</v>
          </cell>
        </row>
        <row r="1229">
          <cell r="A1229" t="str">
            <v>43104390129213</v>
          </cell>
          <cell r="B1229" t="str">
            <v>Alpha: Jose Hernandez</v>
          </cell>
          <cell r="C1229">
            <v>346</v>
          </cell>
          <cell r="D1229">
            <v>10</v>
          </cell>
        </row>
        <row r="1230">
          <cell r="A1230" t="str">
            <v>43104390131110</v>
          </cell>
          <cell r="B1230" t="str">
            <v>Rocketship Fuerza Community Prep</v>
          </cell>
          <cell r="C1230">
            <v>614</v>
          </cell>
          <cell r="D1230">
            <v>19</v>
          </cell>
        </row>
        <row r="1231">
          <cell r="A1231" t="str">
            <v>43104390131748</v>
          </cell>
          <cell r="B1231" t="str">
            <v>Voices College-Bound Language Academy at Morgan Hill</v>
          </cell>
          <cell r="C1231">
            <v>186</v>
          </cell>
          <cell r="D1231">
            <v>2</v>
          </cell>
        </row>
        <row r="1232">
          <cell r="A1232" t="str">
            <v>43104390132001</v>
          </cell>
          <cell r="B1232" t="str">
            <v>Spark Charter</v>
          </cell>
          <cell r="C1232">
            <v>247</v>
          </cell>
          <cell r="D1232">
            <v>29</v>
          </cell>
        </row>
        <row r="1233">
          <cell r="A1233" t="str">
            <v>43104390132530</v>
          </cell>
          <cell r="B1233" t="str">
            <v>Voices College-Bound Language Academy at Mt. Pleasant</v>
          </cell>
          <cell r="C1233">
            <v>217</v>
          </cell>
          <cell r="D1233">
            <v>9</v>
          </cell>
        </row>
        <row r="1234">
          <cell r="A1234" t="str">
            <v>43104390133496</v>
          </cell>
          <cell r="B1234" t="str">
            <v>Rocketship Rising Stars</v>
          </cell>
          <cell r="C1234">
            <v>561</v>
          </cell>
          <cell r="D1234">
            <v>34</v>
          </cell>
        </row>
        <row r="1235">
          <cell r="A1235" t="str">
            <v>43693690000000</v>
          </cell>
          <cell r="B1235" t="str">
            <v>Alum Rock Union Elementary</v>
          </cell>
          <cell r="C1235">
            <v>10085</v>
          </cell>
          <cell r="D1235">
            <v>424</v>
          </cell>
        </row>
        <row r="1236">
          <cell r="A1236" t="str">
            <v>43693690125526</v>
          </cell>
          <cell r="B1236" t="str">
            <v>Alpha: Blanca Alvarado Middle</v>
          </cell>
          <cell r="C1236">
            <v>358</v>
          </cell>
          <cell r="D1236">
            <v>5</v>
          </cell>
        </row>
        <row r="1237">
          <cell r="A1237" t="str">
            <v>43693770000000</v>
          </cell>
          <cell r="B1237" t="str">
            <v>Berryessa Union Elementary</v>
          </cell>
          <cell r="C1237">
            <v>7097</v>
          </cell>
          <cell r="D1237">
            <v>538</v>
          </cell>
        </row>
        <row r="1238">
          <cell r="A1238" t="str">
            <v>43693850000000</v>
          </cell>
          <cell r="B1238" t="str">
            <v>Cambrian</v>
          </cell>
          <cell r="C1238">
            <v>3581</v>
          </cell>
          <cell r="D1238">
            <v>214</v>
          </cell>
        </row>
        <row r="1239">
          <cell r="A1239" t="str">
            <v>43693930000000</v>
          </cell>
          <cell r="B1239" t="str">
            <v>Campbell Union</v>
          </cell>
          <cell r="C1239">
            <v>7293</v>
          </cell>
          <cell r="D1239">
            <v>390</v>
          </cell>
        </row>
        <row r="1240">
          <cell r="A1240" t="str">
            <v>43694010000000</v>
          </cell>
          <cell r="B1240" t="str">
            <v>Campbell Union High</v>
          </cell>
          <cell r="C1240">
            <v>8022</v>
          </cell>
          <cell r="D1240">
            <v>215</v>
          </cell>
        </row>
        <row r="1241">
          <cell r="A1241" t="str">
            <v>43694190000000</v>
          </cell>
          <cell r="B1241" t="str">
            <v>Cupertino Union</v>
          </cell>
          <cell r="C1241">
            <v>18003</v>
          </cell>
          <cell r="D1241">
            <v>3093</v>
          </cell>
        </row>
        <row r="1242">
          <cell r="A1242" t="str">
            <v>43694270000000</v>
          </cell>
          <cell r="B1242" t="str">
            <v>East Side Union High</v>
          </cell>
          <cell r="C1242">
            <v>23281</v>
          </cell>
          <cell r="D1242">
            <v>909</v>
          </cell>
        </row>
        <row r="1243">
          <cell r="A1243" t="str">
            <v>43694270107151</v>
          </cell>
          <cell r="B1243" t="str">
            <v>Escuela Popular/Center for Training and Careers, Family Learning</v>
          </cell>
          <cell r="C1243">
            <v>697</v>
          </cell>
          <cell r="D1243">
            <v>66</v>
          </cell>
        </row>
        <row r="1244">
          <cell r="A1244" t="str">
            <v>43694270123745</v>
          </cell>
          <cell r="B1244" t="str">
            <v>Summit Public School: Rainier</v>
          </cell>
          <cell r="C1244">
            <v>367</v>
          </cell>
          <cell r="D1244">
            <v>1</v>
          </cell>
        </row>
        <row r="1245">
          <cell r="A1245" t="str">
            <v>43694270125617</v>
          </cell>
          <cell r="B1245" t="str">
            <v>ACE Charter High</v>
          </cell>
          <cell r="C1245">
            <v>327</v>
          </cell>
          <cell r="D1245">
            <v>14</v>
          </cell>
        </row>
        <row r="1246">
          <cell r="A1246" t="str">
            <v>43694270130856</v>
          </cell>
          <cell r="B1246" t="str">
            <v>Luis Valdez Leadership Academy</v>
          </cell>
          <cell r="C1246">
            <v>380</v>
          </cell>
          <cell r="D1246">
            <v>10</v>
          </cell>
        </row>
        <row r="1247">
          <cell r="A1247" t="str">
            <v>43694270131995</v>
          </cell>
          <cell r="B1247" t="str">
            <v>B. Roberto Cruz Leadership Academy</v>
          </cell>
          <cell r="C1247">
            <v>229</v>
          </cell>
          <cell r="D1247">
            <v>21</v>
          </cell>
        </row>
        <row r="1248">
          <cell r="A1248" t="str">
            <v>43694270132274</v>
          </cell>
          <cell r="B1248" t="str">
            <v>Alpha Cindy Avitia High</v>
          </cell>
          <cell r="C1248">
            <v>397</v>
          </cell>
          <cell r="D1248">
            <v>7</v>
          </cell>
        </row>
        <row r="1249">
          <cell r="A1249" t="str">
            <v>43694274330668</v>
          </cell>
          <cell r="B1249" t="str">
            <v>Latino College Preparatory Academy</v>
          </cell>
          <cell r="C1249">
            <v>430</v>
          </cell>
          <cell r="D1249">
            <v>16</v>
          </cell>
        </row>
        <row r="1250">
          <cell r="A1250" t="str">
            <v>43694274330676</v>
          </cell>
          <cell r="B1250" t="str">
            <v>San Jose Conservation Corps Charter</v>
          </cell>
          <cell r="C1250">
            <v>261</v>
          </cell>
          <cell r="D1250">
            <v>2</v>
          </cell>
        </row>
        <row r="1251">
          <cell r="A1251" t="str">
            <v>43694274330726</v>
          </cell>
          <cell r="B1251" t="str">
            <v>Escuela Popular Accelerated Family Learning</v>
          </cell>
          <cell r="C1251">
            <v>350</v>
          </cell>
          <cell r="D1251">
            <v>62</v>
          </cell>
        </row>
        <row r="1252">
          <cell r="A1252" t="str">
            <v>43694350000000</v>
          </cell>
          <cell r="B1252" t="str">
            <v>Evergreen Elementary</v>
          </cell>
          <cell r="C1252">
            <v>11385</v>
          </cell>
          <cell r="D1252">
            <v>207</v>
          </cell>
        </row>
        <row r="1253">
          <cell r="A1253" t="str">
            <v>43694500000000</v>
          </cell>
          <cell r="B1253" t="str">
            <v>Franklin-McKinley Elementary</v>
          </cell>
          <cell r="C1253">
            <v>7664</v>
          </cell>
          <cell r="D1253">
            <v>442</v>
          </cell>
        </row>
        <row r="1254">
          <cell r="A1254" t="str">
            <v>43694500113662</v>
          </cell>
          <cell r="B1254" t="str">
            <v>Voices College-Bound Language Academy</v>
          </cell>
          <cell r="C1254">
            <v>478</v>
          </cell>
          <cell r="D1254">
            <v>2</v>
          </cell>
        </row>
        <row r="1255">
          <cell r="A1255" t="str">
            <v>43694500121483</v>
          </cell>
          <cell r="B1255" t="str">
            <v>Alpha: Cornerstone Academy Preparatory</v>
          </cell>
          <cell r="C1255">
            <v>519</v>
          </cell>
          <cell r="D1255">
            <v>11</v>
          </cell>
        </row>
        <row r="1256">
          <cell r="A1256" t="str">
            <v>43694500123299</v>
          </cell>
          <cell r="B1256" t="str">
            <v>Rocketship Mosaic Elementary</v>
          </cell>
          <cell r="C1256">
            <v>574</v>
          </cell>
          <cell r="D1256">
            <v>38</v>
          </cell>
        </row>
        <row r="1257">
          <cell r="A1257" t="str">
            <v>43694500128108</v>
          </cell>
          <cell r="B1257" t="str">
            <v>Rocketship Spark Academy</v>
          </cell>
          <cell r="C1257">
            <v>601</v>
          </cell>
          <cell r="D1257">
            <v>18</v>
          </cell>
        </row>
        <row r="1258">
          <cell r="A1258" t="str">
            <v>43694500129247</v>
          </cell>
          <cell r="B1258" t="str">
            <v>ACE Esperanza Middle</v>
          </cell>
          <cell r="C1258">
            <v>304</v>
          </cell>
          <cell r="D1258">
            <v>16</v>
          </cell>
        </row>
        <row r="1259">
          <cell r="A1259" t="str">
            <v>43694680000000</v>
          </cell>
          <cell r="B1259" t="str">
            <v>Fremont Union High</v>
          </cell>
          <cell r="C1259">
            <v>11095</v>
          </cell>
          <cell r="D1259">
            <v>453</v>
          </cell>
        </row>
        <row r="1260">
          <cell r="A1260" t="str">
            <v>43694840000000</v>
          </cell>
          <cell r="B1260" t="str">
            <v>Gilroy Unified</v>
          </cell>
          <cell r="C1260">
            <v>11277</v>
          </cell>
          <cell r="D1260">
            <v>205</v>
          </cell>
        </row>
        <row r="1261">
          <cell r="A1261" t="str">
            <v>43694920000000</v>
          </cell>
          <cell r="B1261" t="str">
            <v>Lakeside Joint</v>
          </cell>
          <cell r="C1261">
            <v>74</v>
          </cell>
          <cell r="D1261">
            <v>2</v>
          </cell>
        </row>
        <row r="1262">
          <cell r="A1262" t="str">
            <v>43695000000000</v>
          </cell>
          <cell r="B1262" t="str">
            <v>Loma Prieta Joint Union Elementary</v>
          </cell>
          <cell r="C1262">
            <v>505</v>
          </cell>
          <cell r="D1262">
            <v>23</v>
          </cell>
        </row>
        <row r="1263">
          <cell r="A1263" t="str">
            <v>43695180000000</v>
          </cell>
          <cell r="B1263" t="str">
            <v>Los Altos Elementary</v>
          </cell>
          <cell r="C1263">
            <v>4400</v>
          </cell>
          <cell r="D1263">
            <v>376</v>
          </cell>
        </row>
        <row r="1264">
          <cell r="A1264" t="str">
            <v>43695260000000</v>
          </cell>
          <cell r="B1264" t="str">
            <v>Los Gatos Union Elementary</v>
          </cell>
          <cell r="C1264">
            <v>3160</v>
          </cell>
          <cell r="D1264">
            <v>182</v>
          </cell>
        </row>
        <row r="1265">
          <cell r="A1265" t="str">
            <v>43695340000000</v>
          </cell>
          <cell r="B1265" t="str">
            <v>Los Gatos-Saratoga Joint Union High</v>
          </cell>
          <cell r="C1265">
            <v>3415</v>
          </cell>
          <cell r="D1265">
            <v>120</v>
          </cell>
        </row>
        <row r="1266">
          <cell r="A1266" t="str">
            <v>43695420000000</v>
          </cell>
          <cell r="B1266" t="str">
            <v>Luther Burbank</v>
          </cell>
          <cell r="C1266">
            <v>517</v>
          </cell>
          <cell r="D1266">
            <v>14</v>
          </cell>
        </row>
        <row r="1267">
          <cell r="A1267" t="str">
            <v>43695750000000</v>
          </cell>
          <cell r="B1267" t="str">
            <v>Moreland</v>
          </cell>
          <cell r="C1267">
            <v>4805</v>
          </cell>
          <cell r="D1267">
            <v>483</v>
          </cell>
        </row>
        <row r="1268">
          <cell r="A1268" t="str">
            <v>43695830000000</v>
          </cell>
          <cell r="B1268" t="str">
            <v>Morgan Hill Unified</v>
          </cell>
          <cell r="C1268">
            <v>8472</v>
          </cell>
          <cell r="D1268">
            <v>124</v>
          </cell>
        </row>
        <row r="1269">
          <cell r="A1269" t="str">
            <v>43695836118541</v>
          </cell>
          <cell r="B1269" t="str">
            <v>Charter School of Morgan Hill</v>
          </cell>
          <cell r="C1269">
            <v>646</v>
          </cell>
          <cell r="D1269">
            <v>6</v>
          </cell>
        </row>
        <row r="1270">
          <cell r="A1270" t="str">
            <v>43695910000000</v>
          </cell>
          <cell r="B1270" t="str">
            <v>Mountain View Whisman</v>
          </cell>
          <cell r="C1270">
            <v>5124</v>
          </cell>
          <cell r="D1270">
            <v>375</v>
          </cell>
        </row>
        <row r="1271">
          <cell r="A1271" t="str">
            <v>43696090000000</v>
          </cell>
          <cell r="B1271" t="str">
            <v>Mountain View-Los Altos Union High</v>
          </cell>
          <cell r="C1271">
            <v>4285</v>
          </cell>
          <cell r="D1271">
            <v>98</v>
          </cell>
        </row>
        <row r="1272">
          <cell r="A1272" t="str">
            <v>43696170000000</v>
          </cell>
          <cell r="B1272" t="str">
            <v>Mount Pleasant Elementary</v>
          </cell>
          <cell r="C1272">
            <v>2333</v>
          </cell>
          <cell r="D1272">
            <v>74</v>
          </cell>
        </row>
        <row r="1273">
          <cell r="A1273" t="str">
            <v>43696250000000</v>
          </cell>
          <cell r="B1273" t="str">
            <v>Oak Grove Elementary</v>
          </cell>
          <cell r="C1273">
            <v>10278</v>
          </cell>
          <cell r="D1273">
            <v>359</v>
          </cell>
        </row>
        <row r="1274">
          <cell r="A1274" t="str">
            <v>43696330000000</v>
          </cell>
          <cell r="B1274" t="str">
            <v>Orchard Elementary</v>
          </cell>
          <cell r="C1274">
            <v>874</v>
          </cell>
          <cell r="D1274">
            <v>91</v>
          </cell>
        </row>
        <row r="1275">
          <cell r="A1275" t="str">
            <v>43696410000000</v>
          </cell>
          <cell r="B1275" t="str">
            <v>Palo Alto Unified</v>
          </cell>
          <cell r="C1275">
            <v>12221</v>
          </cell>
          <cell r="D1275">
            <v>931</v>
          </cell>
        </row>
        <row r="1276">
          <cell r="A1276" t="str">
            <v>43696660000000</v>
          </cell>
          <cell r="B1276" t="str">
            <v>San Jose Unified</v>
          </cell>
          <cell r="C1276">
            <v>30340</v>
          </cell>
          <cell r="D1276">
            <v>878</v>
          </cell>
        </row>
        <row r="1277">
          <cell r="A1277" t="str">
            <v>43696660129718</v>
          </cell>
          <cell r="B1277" t="str">
            <v>Downtown College Preparatory Middle</v>
          </cell>
          <cell r="C1277">
            <v>594</v>
          </cell>
          <cell r="D1277">
            <v>5</v>
          </cell>
        </row>
        <row r="1278">
          <cell r="A1278" t="str">
            <v>43696660131656</v>
          </cell>
          <cell r="B1278" t="str">
            <v>ACE Inspire Academy</v>
          </cell>
          <cell r="C1278">
            <v>256</v>
          </cell>
          <cell r="D1278">
            <v>3</v>
          </cell>
        </row>
        <row r="1279">
          <cell r="A1279" t="str">
            <v>43696664330585</v>
          </cell>
          <cell r="B1279" t="str">
            <v>Downtown College Preparatory</v>
          </cell>
          <cell r="C1279">
            <v>470</v>
          </cell>
          <cell r="D1279">
            <v>6</v>
          </cell>
        </row>
        <row r="1280">
          <cell r="A1280" t="str">
            <v>43696740000000</v>
          </cell>
          <cell r="B1280" t="str">
            <v>Santa Clara Unified</v>
          </cell>
          <cell r="C1280">
            <v>15483</v>
          </cell>
          <cell r="D1280">
            <v>1539</v>
          </cell>
        </row>
        <row r="1281">
          <cell r="A1281" t="str">
            <v>43696820000000</v>
          </cell>
          <cell r="B1281" t="str">
            <v>Saratoga Union Elementary</v>
          </cell>
          <cell r="C1281">
            <v>1816</v>
          </cell>
          <cell r="D1281">
            <v>121</v>
          </cell>
        </row>
        <row r="1282">
          <cell r="A1282" t="str">
            <v>43696900000000</v>
          </cell>
          <cell r="B1282" t="str">
            <v>Sunnyvale</v>
          </cell>
          <cell r="C1282">
            <v>6570</v>
          </cell>
          <cell r="D1282">
            <v>670</v>
          </cell>
        </row>
        <row r="1283">
          <cell r="A1283" t="str">
            <v>43697080000000</v>
          </cell>
          <cell r="B1283" t="str">
            <v>Union Elementary</v>
          </cell>
          <cell r="C1283">
            <v>5791</v>
          </cell>
          <cell r="D1283">
            <v>335</v>
          </cell>
        </row>
        <row r="1284">
          <cell r="A1284" t="str">
            <v>43733870000000</v>
          </cell>
          <cell r="B1284" t="str">
            <v>Milpitas Unified</v>
          </cell>
          <cell r="C1284">
            <v>10315</v>
          </cell>
          <cell r="D1284">
            <v>462</v>
          </cell>
        </row>
        <row r="1285">
          <cell r="A1285" t="str">
            <v>44104470000000</v>
          </cell>
          <cell r="B1285" t="str">
            <v>Santa Cruz County Office of Education</v>
          </cell>
          <cell r="C1285">
            <v>1330</v>
          </cell>
          <cell r="D1285">
            <v>9</v>
          </cell>
        </row>
        <row r="1286">
          <cell r="A1286" t="str">
            <v>44697320000000</v>
          </cell>
          <cell r="B1286" t="str">
            <v>Bonny Doon Union Elementary</v>
          </cell>
          <cell r="C1286">
            <v>168</v>
          </cell>
          <cell r="D1286">
            <v>3</v>
          </cell>
        </row>
        <row r="1287">
          <cell r="A1287" t="str">
            <v>44697570000000</v>
          </cell>
          <cell r="B1287" t="str">
            <v>Happy Valley Elementary</v>
          </cell>
          <cell r="C1287">
            <v>120</v>
          </cell>
          <cell r="D1287">
            <v>1</v>
          </cell>
        </row>
        <row r="1288">
          <cell r="A1288" t="str">
            <v>44697650000000</v>
          </cell>
          <cell r="B1288" t="str">
            <v>Live Oak Elementary</v>
          </cell>
          <cell r="C1288">
            <v>2034</v>
          </cell>
          <cell r="D1288">
            <v>47</v>
          </cell>
        </row>
        <row r="1289">
          <cell r="A1289" t="str">
            <v>44697730000000</v>
          </cell>
          <cell r="B1289" t="str">
            <v>Mountain Elementary</v>
          </cell>
          <cell r="C1289">
            <v>127</v>
          </cell>
          <cell r="D1289">
            <v>1</v>
          </cell>
        </row>
        <row r="1290">
          <cell r="A1290" t="str">
            <v>44697810000000</v>
          </cell>
          <cell r="B1290" t="str">
            <v>Pacific Elementary</v>
          </cell>
          <cell r="C1290">
            <v>120</v>
          </cell>
          <cell r="D1290">
            <v>1</v>
          </cell>
        </row>
        <row r="1291">
          <cell r="A1291" t="str">
            <v>44697990000000</v>
          </cell>
          <cell r="B1291" t="str">
            <v>Pajaro Valley Unified</v>
          </cell>
          <cell r="C1291">
            <v>19766</v>
          </cell>
          <cell r="D1291">
            <v>322</v>
          </cell>
        </row>
        <row r="1292">
          <cell r="A1292" t="str">
            <v>44698070000000</v>
          </cell>
          <cell r="B1292" t="str">
            <v>San Lorenzo Valley Unified</v>
          </cell>
          <cell r="C1292">
            <v>2604</v>
          </cell>
          <cell r="D1292">
            <v>25</v>
          </cell>
        </row>
        <row r="1293">
          <cell r="A1293" t="str">
            <v>44698070110007</v>
          </cell>
          <cell r="B1293" t="str">
            <v>Ocean Grove Charter</v>
          </cell>
          <cell r="C1293">
            <v>2394</v>
          </cell>
          <cell r="D1293">
            <v>33</v>
          </cell>
        </row>
        <row r="1294">
          <cell r="A1294" t="str">
            <v>44698150000000</v>
          </cell>
          <cell r="B1294" t="str">
            <v>Santa Cruz City Elementary</v>
          </cell>
          <cell r="C1294">
            <v>2096</v>
          </cell>
          <cell r="D1294">
            <v>63</v>
          </cell>
        </row>
        <row r="1295">
          <cell r="A1295" t="str">
            <v>44698230000000</v>
          </cell>
          <cell r="B1295" t="str">
            <v>Santa Cruz City High</v>
          </cell>
          <cell r="C1295">
            <v>4630</v>
          </cell>
          <cell r="D1295">
            <v>71</v>
          </cell>
        </row>
        <row r="1296">
          <cell r="A1296" t="str">
            <v>44698490000000</v>
          </cell>
          <cell r="B1296" t="str">
            <v>Soquel Union Elementary</v>
          </cell>
          <cell r="C1296">
            <v>1964</v>
          </cell>
          <cell r="D1296">
            <v>16</v>
          </cell>
        </row>
        <row r="1297">
          <cell r="A1297" t="str">
            <v>44754320000000</v>
          </cell>
          <cell r="B1297" t="str">
            <v>Scotts Valley Unified</v>
          </cell>
          <cell r="C1297">
            <v>2467</v>
          </cell>
          <cell r="D1297">
            <v>23</v>
          </cell>
        </row>
        <row r="1298">
          <cell r="A1298" t="str">
            <v>45104540111674</v>
          </cell>
          <cell r="B1298" t="str">
            <v>Chrysalis Charter</v>
          </cell>
          <cell r="C1298">
            <v>222</v>
          </cell>
          <cell r="D1298">
            <v>1</v>
          </cell>
        </row>
        <row r="1299">
          <cell r="A1299" t="str">
            <v>45698560000000</v>
          </cell>
          <cell r="B1299" t="str">
            <v>Anderson Union High</v>
          </cell>
          <cell r="C1299">
            <v>1779</v>
          </cell>
          <cell r="D1299">
            <v>19</v>
          </cell>
        </row>
        <row r="1300">
          <cell r="A1300" t="str">
            <v>45698720000000</v>
          </cell>
          <cell r="B1300" t="str">
            <v>Bella Vista Elementary</v>
          </cell>
          <cell r="C1300">
            <v>352</v>
          </cell>
          <cell r="D1300">
            <v>1</v>
          </cell>
        </row>
        <row r="1301">
          <cell r="A1301" t="str">
            <v>45698800000000</v>
          </cell>
          <cell r="B1301" t="str">
            <v>Black Butte Union Elementary</v>
          </cell>
          <cell r="C1301">
            <v>211</v>
          </cell>
          <cell r="D1301">
            <v>1</v>
          </cell>
        </row>
        <row r="1302">
          <cell r="A1302" t="str">
            <v>45699140000000</v>
          </cell>
          <cell r="B1302" t="str">
            <v>Cascade Union Elementary</v>
          </cell>
          <cell r="C1302">
            <v>1025</v>
          </cell>
          <cell r="D1302">
            <v>13</v>
          </cell>
        </row>
        <row r="1303">
          <cell r="A1303" t="str">
            <v>45699140135624</v>
          </cell>
          <cell r="B1303" t="str">
            <v>Tree of Life International Charter</v>
          </cell>
          <cell r="C1303">
            <v>87</v>
          </cell>
          <cell r="D1303">
            <v>1</v>
          </cell>
        </row>
        <row r="1304">
          <cell r="A1304" t="str">
            <v>45699480000000</v>
          </cell>
          <cell r="B1304" t="str">
            <v>Columbia Elementary</v>
          </cell>
          <cell r="C1304">
            <v>770</v>
          </cell>
          <cell r="D1304">
            <v>2</v>
          </cell>
        </row>
        <row r="1305">
          <cell r="A1305" t="str">
            <v>45699480134122</v>
          </cell>
          <cell r="B1305" t="str">
            <v>Redding School of the Arts</v>
          </cell>
          <cell r="C1305">
            <v>587</v>
          </cell>
          <cell r="D1305">
            <v>23</v>
          </cell>
        </row>
        <row r="1306">
          <cell r="A1306" t="str">
            <v>45699550000000</v>
          </cell>
          <cell r="B1306" t="str">
            <v>Cottonwood Union Elementary</v>
          </cell>
          <cell r="C1306">
            <v>938</v>
          </cell>
          <cell r="D1306">
            <v>1</v>
          </cell>
        </row>
        <row r="1307">
          <cell r="A1307" t="str">
            <v>45699550121640</v>
          </cell>
          <cell r="B1307" t="str">
            <v>Cottonwood Creek Charter</v>
          </cell>
          <cell r="C1307">
            <v>225</v>
          </cell>
          <cell r="D1307">
            <v>3</v>
          </cell>
        </row>
        <row r="1308">
          <cell r="A1308" t="str">
            <v>45699710000000</v>
          </cell>
          <cell r="B1308" t="str">
            <v>Enterprise Elementary</v>
          </cell>
          <cell r="C1308">
            <v>3777</v>
          </cell>
          <cell r="D1308">
            <v>21</v>
          </cell>
        </row>
        <row r="1309">
          <cell r="A1309" t="str">
            <v>45699890000000</v>
          </cell>
          <cell r="B1309" t="str">
            <v>Fall River Joint Unified</v>
          </cell>
          <cell r="C1309">
            <v>1209</v>
          </cell>
          <cell r="D1309">
            <v>5</v>
          </cell>
        </row>
        <row r="1310">
          <cell r="A1310" t="str">
            <v>45700030000000</v>
          </cell>
          <cell r="B1310" t="str">
            <v>Grant Elementary</v>
          </cell>
          <cell r="C1310">
            <v>648</v>
          </cell>
          <cell r="D1310">
            <v>5</v>
          </cell>
        </row>
        <row r="1311">
          <cell r="A1311" t="str">
            <v>45700110000000</v>
          </cell>
          <cell r="B1311" t="str">
            <v>Happy Valley Union Elementary</v>
          </cell>
          <cell r="C1311">
            <v>527</v>
          </cell>
          <cell r="D1311">
            <v>7</v>
          </cell>
        </row>
        <row r="1312">
          <cell r="A1312" t="str">
            <v>45700780000000</v>
          </cell>
          <cell r="B1312" t="str">
            <v>North Cow Creek Elementary</v>
          </cell>
          <cell r="C1312">
            <v>264</v>
          </cell>
          <cell r="D1312">
            <v>4</v>
          </cell>
        </row>
        <row r="1313">
          <cell r="A1313" t="str">
            <v>45700940000000</v>
          </cell>
          <cell r="B1313" t="str">
            <v>Pacheco Union Elementary</v>
          </cell>
          <cell r="C1313">
            <v>633</v>
          </cell>
          <cell r="D1313">
            <v>5</v>
          </cell>
        </row>
        <row r="1314">
          <cell r="A1314" t="str">
            <v>45701100000000</v>
          </cell>
          <cell r="B1314" t="str">
            <v>Redding Elementary</v>
          </cell>
          <cell r="C1314">
            <v>3224</v>
          </cell>
          <cell r="D1314">
            <v>25</v>
          </cell>
        </row>
        <row r="1315">
          <cell r="A1315" t="str">
            <v>45701280000000</v>
          </cell>
          <cell r="B1315" t="str">
            <v>Shasta Union Elementary</v>
          </cell>
          <cell r="C1315">
            <v>156</v>
          </cell>
          <cell r="D1315">
            <v>1</v>
          </cell>
        </row>
        <row r="1316">
          <cell r="A1316" t="str">
            <v>45701360000000</v>
          </cell>
          <cell r="B1316" t="str">
            <v>Shasta Union High</v>
          </cell>
          <cell r="C1316">
            <v>4350</v>
          </cell>
          <cell r="D1316">
            <v>28</v>
          </cell>
        </row>
        <row r="1317">
          <cell r="A1317" t="str">
            <v>45701360106013</v>
          </cell>
          <cell r="B1317" t="str">
            <v>University Preparatory</v>
          </cell>
          <cell r="C1317">
            <v>975</v>
          </cell>
          <cell r="D1317">
            <v>4</v>
          </cell>
        </row>
        <row r="1318">
          <cell r="A1318" t="str">
            <v>45701364530267</v>
          </cell>
          <cell r="B1318" t="str">
            <v>Shasta Charter Academy</v>
          </cell>
          <cell r="C1318">
            <v>241</v>
          </cell>
          <cell r="D1318">
            <v>1</v>
          </cell>
        </row>
        <row r="1319">
          <cell r="A1319" t="str">
            <v>45701690134031</v>
          </cell>
          <cell r="B1319" t="str">
            <v>New Day Academy - Shasta</v>
          </cell>
          <cell r="C1319">
            <v>459</v>
          </cell>
          <cell r="D1319">
            <v>1</v>
          </cell>
        </row>
        <row r="1320">
          <cell r="A1320" t="str">
            <v>45752670000000</v>
          </cell>
          <cell r="B1320" t="str">
            <v>Gateway Unified</v>
          </cell>
          <cell r="C1320">
            <v>2317</v>
          </cell>
          <cell r="D1320">
            <v>10</v>
          </cell>
        </row>
        <row r="1321">
          <cell r="A1321" t="str">
            <v>46701770000000</v>
          </cell>
          <cell r="B1321" t="str">
            <v>Sierra-Plumas Joint Unified</v>
          </cell>
          <cell r="C1321">
            <v>407</v>
          </cell>
          <cell r="D1321">
            <v>4</v>
          </cell>
        </row>
        <row r="1322">
          <cell r="A1322" t="str">
            <v>47104700117168</v>
          </cell>
          <cell r="B1322" t="str">
            <v>Golden Eagle Charter</v>
          </cell>
          <cell r="C1322">
            <v>495</v>
          </cell>
          <cell r="D1322">
            <v>6</v>
          </cell>
        </row>
        <row r="1323">
          <cell r="A1323" t="str">
            <v>47701850000000</v>
          </cell>
          <cell r="B1323" t="str">
            <v>Big Springs Union Elementary</v>
          </cell>
          <cell r="C1323">
            <v>179</v>
          </cell>
          <cell r="D1323">
            <v>1</v>
          </cell>
        </row>
        <row r="1324">
          <cell r="A1324" t="str">
            <v>47703750000000</v>
          </cell>
          <cell r="B1324" t="str">
            <v>Klamath River Union Elementary</v>
          </cell>
          <cell r="C1324">
            <v>20</v>
          </cell>
          <cell r="D1324">
            <v>2</v>
          </cell>
        </row>
        <row r="1325">
          <cell r="A1325" t="str">
            <v>47704090000000</v>
          </cell>
          <cell r="B1325" t="str">
            <v>McCloud Union Elementary</v>
          </cell>
          <cell r="C1325">
            <v>52</v>
          </cell>
          <cell r="D1325">
            <v>1</v>
          </cell>
        </row>
        <row r="1326">
          <cell r="A1326" t="str">
            <v>47704170000000</v>
          </cell>
          <cell r="B1326" t="str">
            <v>Montague Elementary</v>
          </cell>
          <cell r="C1326">
            <v>154</v>
          </cell>
          <cell r="D1326">
            <v>1</v>
          </cell>
        </row>
        <row r="1327">
          <cell r="A1327" t="str">
            <v>47704250000000</v>
          </cell>
          <cell r="B1327" t="str">
            <v>Mt. Shasta Union Elementary</v>
          </cell>
          <cell r="C1327">
            <v>558</v>
          </cell>
          <cell r="D1327">
            <v>6</v>
          </cell>
        </row>
        <row r="1328">
          <cell r="A1328" t="str">
            <v>47704820000000</v>
          </cell>
          <cell r="B1328" t="str">
            <v>Weed Union Elementary</v>
          </cell>
          <cell r="C1328">
            <v>286</v>
          </cell>
          <cell r="D1328">
            <v>2</v>
          </cell>
        </row>
        <row r="1329">
          <cell r="A1329" t="str">
            <v>47705080000000</v>
          </cell>
          <cell r="B1329" t="str">
            <v>Yreka Union Elementary</v>
          </cell>
          <cell r="C1329">
            <v>999</v>
          </cell>
          <cell r="D1329">
            <v>7</v>
          </cell>
        </row>
        <row r="1330">
          <cell r="A1330" t="str">
            <v>47705160000000</v>
          </cell>
          <cell r="B1330" t="str">
            <v>Yreka Union High</v>
          </cell>
          <cell r="C1330">
            <v>612</v>
          </cell>
          <cell r="D1330">
            <v>3</v>
          </cell>
        </row>
        <row r="1331">
          <cell r="A1331" t="str">
            <v>47736840000000</v>
          </cell>
          <cell r="B1331" t="str">
            <v>Butte Valley Unified</v>
          </cell>
          <cell r="C1331">
            <v>316</v>
          </cell>
          <cell r="D1331">
            <v>6</v>
          </cell>
        </row>
        <row r="1332">
          <cell r="A1332" t="str">
            <v>47764550000000</v>
          </cell>
          <cell r="B1332" t="str">
            <v>Scott Valley Unified</v>
          </cell>
          <cell r="C1332">
            <v>684</v>
          </cell>
          <cell r="D1332">
            <v>7</v>
          </cell>
        </row>
        <row r="1333">
          <cell r="A1333" t="str">
            <v>48104880000000</v>
          </cell>
          <cell r="B1333" t="str">
            <v>Solano County Office of Education</v>
          </cell>
          <cell r="C1333">
            <v>398</v>
          </cell>
          <cell r="D1333">
            <v>15</v>
          </cell>
        </row>
        <row r="1334">
          <cell r="A1334" t="str">
            <v>48705240000000</v>
          </cell>
          <cell r="B1334" t="str">
            <v>Benicia Unified</v>
          </cell>
          <cell r="C1334">
            <v>4780</v>
          </cell>
          <cell r="D1334">
            <v>44</v>
          </cell>
        </row>
        <row r="1335">
          <cell r="A1335" t="str">
            <v>48705320000000</v>
          </cell>
          <cell r="B1335" t="str">
            <v>Dixon Unified</v>
          </cell>
          <cell r="C1335">
            <v>3243</v>
          </cell>
          <cell r="D1335">
            <v>20</v>
          </cell>
        </row>
        <row r="1336">
          <cell r="A1336" t="str">
            <v>48705320122267</v>
          </cell>
          <cell r="B1336" t="str">
            <v>Dixon Montessori Charter</v>
          </cell>
          <cell r="C1336">
            <v>409</v>
          </cell>
          <cell r="D1336">
            <v>2</v>
          </cell>
        </row>
        <row r="1337">
          <cell r="A1337" t="str">
            <v>48705400000000</v>
          </cell>
          <cell r="B1337" t="str">
            <v>Fairfield-Suisun Unified</v>
          </cell>
          <cell r="C1337">
            <v>21493</v>
          </cell>
          <cell r="D1337">
            <v>459</v>
          </cell>
        </row>
        <row r="1338">
          <cell r="A1338" t="str">
            <v>48705650000000</v>
          </cell>
          <cell r="B1338" t="str">
            <v>Travis Unified</v>
          </cell>
          <cell r="C1338">
            <v>5466</v>
          </cell>
          <cell r="D1338">
            <v>112</v>
          </cell>
        </row>
        <row r="1339">
          <cell r="A1339" t="str">
            <v>48705730000000</v>
          </cell>
          <cell r="B1339" t="str">
            <v>Vacaville Unified</v>
          </cell>
          <cell r="C1339">
            <v>12609</v>
          </cell>
          <cell r="D1339">
            <v>171</v>
          </cell>
        </row>
        <row r="1340">
          <cell r="A1340" t="str">
            <v>48705730129494</v>
          </cell>
          <cell r="B1340" t="str">
            <v>Kairos Public School Vacaville Academy</v>
          </cell>
          <cell r="C1340">
            <v>554</v>
          </cell>
          <cell r="D1340">
            <v>3</v>
          </cell>
        </row>
        <row r="1341">
          <cell r="A1341" t="str">
            <v>48705810000000</v>
          </cell>
          <cell r="B1341" t="str">
            <v>Vallejo City Unified</v>
          </cell>
          <cell r="C1341">
            <v>13063</v>
          </cell>
          <cell r="D1341">
            <v>152</v>
          </cell>
        </row>
        <row r="1342">
          <cell r="A1342" t="str">
            <v>48705810134262</v>
          </cell>
          <cell r="B1342" t="str">
            <v>Caliber: ChangeMakers Academy</v>
          </cell>
          <cell r="C1342">
            <v>492</v>
          </cell>
          <cell r="D1342">
            <v>2</v>
          </cell>
        </row>
        <row r="1343">
          <cell r="A1343" t="str">
            <v>48705814830196</v>
          </cell>
          <cell r="B1343" t="str">
            <v>MIT Academy</v>
          </cell>
          <cell r="C1343">
            <v>492</v>
          </cell>
          <cell r="D1343">
            <v>4</v>
          </cell>
        </row>
        <row r="1344">
          <cell r="A1344" t="str">
            <v>48705816116255</v>
          </cell>
          <cell r="B1344" t="str">
            <v>Mare Island Technology Academy</v>
          </cell>
          <cell r="C1344">
            <v>421</v>
          </cell>
          <cell r="D1344">
            <v>6</v>
          </cell>
        </row>
        <row r="1345">
          <cell r="A1345" t="str">
            <v>49104960000000</v>
          </cell>
          <cell r="B1345" t="str">
            <v>Sonoma County Office of Education</v>
          </cell>
          <cell r="C1345">
            <v>525</v>
          </cell>
          <cell r="D1345">
            <v>7</v>
          </cell>
        </row>
        <row r="1346">
          <cell r="A1346" t="str">
            <v>49705990000000</v>
          </cell>
          <cell r="B1346" t="str">
            <v>Alexander Valley Union Elementary</v>
          </cell>
          <cell r="C1346">
            <v>116</v>
          </cell>
          <cell r="D1346">
            <v>8</v>
          </cell>
        </row>
        <row r="1347">
          <cell r="A1347" t="str">
            <v>49706070000000</v>
          </cell>
          <cell r="B1347" t="str">
            <v>West Sonoma County Union High</v>
          </cell>
          <cell r="C1347">
            <v>1934</v>
          </cell>
          <cell r="D1347">
            <v>18</v>
          </cell>
        </row>
        <row r="1348">
          <cell r="A1348" t="str">
            <v>49706150000000</v>
          </cell>
          <cell r="B1348" t="str">
            <v>Bellevue Union</v>
          </cell>
          <cell r="C1348">
            <v>1835</v>
          </cell>
          <cell r="D1348">
            <v>69</v>
          </cell>
        </row>
        <row r="1349">
          <cell r="A1349" t="str">
            <v>49706230000000</v>
          </cell>
          <cell r="B1349" t="str">
            <v>Bennett Valley Union Elementary</v>
          </cell>
          <cell r="C1349">
            <v>1020</v>
          </cell>
          <cell r="D1349">
            <v>19</v>
          </cell>
        </row>
        <row r="1350">
          <cell r="A1350" t="str">
            <v>49706490000000</v>
          </cell>
          <cell r="B1350" t="str">
            <v>Cinnabar Elementary</v>
          </cell>
          <cell r="C1350">
            <v>258</v>
          </cell>
          <cell r="D1350">
            <v>7</v>
          </cell>
        </row>
        <row r="1351">
          <cell r="A1351" t="str">
            <v>49706560000000</v>
          </cell>
          <cell r="B1351" t="str">
            <v>Cloverdale Unified</v>
          </cell>
          <cell r="C1351">
            <v>1430</v>
          </cell>
          <cell r="D1351">
            <v>41</v>
          </cell>
        </row>
        <row r="1352">
          <cell r="A1352" t="str">
            <v>49706720000000</v>
          </cell>
          <cell r="B1352" t="str">
            <v>Dunham Elementary</v>
          </cell>
          <cell r="C1352">
            <v>193</v>
          </cell>
          <cell r="D1352">
            <v>1</v>
          </cell>
        </row>
        <row r="1353">
          <cell r="A1353" t="str">
            <v>49706800000000</v>
          </cell>
          <cell r="B1353" t="str">
            <v>Forestville Union Elementary</v>
          </cell>
          <cell r="C1353">
            <v>262</v>
          </cell>
          <cell r="D1353">
            <v>2</v>
          </cell>
        </row>
        <row r="1354">
          <cell r="A1354" t="str">
            <v>49707060000000</v>
          </cell>
          <cell r="B1354" t="str">
            <v>Geyserville Unified</v>
          </cell>
          <cell r="C1354">
            <v>237</v>
          </cell>
          <cell r="D1354">
            <v>7</v>
          </cell>
        </row>
        <row r="1355">
          <cell r="A1355" t="str">
            <v>49707140000000</v>
          </cell>
          <cell r="B1355" t="str">
            <v>Gravenstein Union Elementary</v>
          </cell>
          <cell r="C1355">
            <v>724</v>
          </cell>
          <cell r="D1355">
            <v>5</v>
          </cell>
        </row>
        <row r="1356">
          <cell r="A1356" t="str">
            <v>49707220000000</v>
          </cell>
          <cell r="B1356" t="str">
            <v>Guerneville Elementary</v>
          </cell>
          <cell r="C1356">
            <v>262</v>
          </cell>
          <cell r="D1356">
            <v>1</v>
          </cell>
        </row>
        <row r="1357">
          <cell r="A1357" t="str">
            <v>49707300000000</v>
          </cell>
          <cell r="B1357" t="str">
            <v>Harmony Union Elementary</v>
          </cell>
          <cell r="C1357">
            <v>256</v>
          </cell>
          <cell r="D1357">
            <v>2</v>
          </cell>
        </row>
        <row r="1358">
          <cell r="A1358" t="str">
            <v>49707630000000</v>
          </cell>
          <cell r="B1358" t="str">
            <v>Horicon Elementary</v>
          </cell>
          <cell r="C1358">
            <v>62</v>
          </cell>
          <cell r="D1358">
            <v>3</v>
          </cell>
        </row>
        <row r="1359">
          <cell r="A1359" t="str">
            <v>49707970000000</v>
          </cell>
          <cell r="B1359" t="str">
            <v>Liberty Elementary</v>
          </cell>
          <cell r="C1359">
            <v>215</v>
          </cell>
          <cell r="D1359">
            <v>1</v>
          </cell>
        </row>
        <row r="1360">
          <cell r="A1360" t="str">
            <v>49707970107284</v>
          </cell>
          <cell r="B1360" t="str">
            <v>California Virtual Academy @ Sonoma</v>
          </cell>
          <cell r="C1360">
            <v>628</v>
          </cell>
          <cell r="D1360">
            <v>4</v>
          </cell>
        </row>
        <row r="1361">
          <cell r="A1361" t="str">
            <v>49707970134296</v>
          </cell>
          <cell r="B1361" t="str">
            <v>California STEAM Sonoma</v>
          </cell>
          <cell r="C1361">
            <v>556</v>
          </cell>
          <cell r="D1361">
            <v>5</v>
          </cell>
        </row>
        <row r="1362">
          <cell r="A1362" t="str">
            <v>49708050000000</v>
          </cell>
          <cell r="B1362" t="str">
            <v>Mark West Union Elementary</v>
          </cell>
          <cell r="C1362">
            <v>1455</v>
          </cell>
          <cell r="D1362">
            <v>20</v>
          </cell>
        </row>
        <row r="1363">
          <cell r="A1363" t="str">
            <v>49708130000000</v>
          </cell>
          <cell r="B1363" t="str">
            <v>Monte Rio Union Elementary</v>
          </cell>
          <cell r="C1363">
            <v>88</v>
          </cell>
          <cell r="D1363">
            <v>1</v>
          </cell>
        </row>
        <row r="1364">
          <cell r="A1364" t="str">
            <v>49708390000000</v>
          </cell>
          <cell r="B1364" t="str">
            <v>Oak Grove Union Elementary</v>
          </cell>
          <cell r="C1364">
            <v>853</v>
          </cell>
          <cell r="D1364">
            <v>1</v>
          </cell>
        </row>
        <row r="1365">
          <cell r="A1365" t="str">
            <v>49708470000000</v>
          </cell>
          <cell r="B1365" t="str">
            <v>Old Adobe Union</v>
          </cell>
          <cell r="C1365">
            <v>1929</v>
          </cell>
          <cell r="D1365">
            <v>37</v>
          </cell>
        </row>
        <row r="1366">
          <cell r="A1366" t="str">
            <v>49708540000000</v>
          </cell>
          <cell r="B1366" t="str">
            <v>Petaluma City Elementary</v>
          </cell>
          <cell r="C1366">
            <v>2095</v>
          </cell>
          <cell r="D1366">
            <v>32</v>
          </cell>
        </row>
        <row r="1367">
          <cell r="A1367" t="str">
            <v>49708546119036</v>
          </cell>
          <cell r="B1367" t="str">
            <v>Live Oak Charter</v>
          </cell>
          <cell r="C1367">
            <v>294</v>
          </cell>
          <cell r="D1367">
            <v>4</v>
          </cell>
        </row>
        <row r="1368">
          <cell r="A1368" t="str">
            <v>49708620000000</v>
          </cell>
          <cell r="B1368" t="str">
            <v>Petaluma Joint Union High</v>
          </cell>
          <cell r="C1368">
            <v>5307</v>
          </cell>
          <cell r="D1368">
            <v>82</v>
          </cell>
        </row>
        <row r="1369">
          <cell r="A1369" t="str">
            <v>49708700000000</v>
          </cell>
          <cell r="B1369" t="str">
            <v>Piner-Olivet Union Elementary</v>
          </cell>
          <cell r="C1369">
            <v>299</v>
          </cell>
          <cell r="D1369">
            <v>4</v>
          </cell>
        </row>
        <row r="1370">
          <cell r="A1370" t="str">
            <v>49708700106344</v>
          </cell>
          <cell r="B1370" t="str">
            <v>Northwest Prep Charter</v>
          </cell>
          <cell r="C1370">
            <v>103</v>
          </cell>
          <cell r="D1370">
            <v>3</v>
          </cell>
        </row>
        <row r="1371">
          <cell r="A1371" t="str">
            <v>49708706066344</v>
          </cell>
          <cell r="B1371" t="str">
            <v>Olivet Elementary Charter</v>
          </cell>
          <cell r="C1371">
            <v>317</v>
          </cell>
          <cell r="D1371">
            <v>8</v>
          </cell>
        </row>
        <row r="1372">
          <cell r="A1372" t="str">
            <v>49708706109144</v>
          </cell>
          <cell r="B1372" t="str">
            <v>Morrice Schaefer Charter</v>
          </cell>
          <cell r="C1372">
            <v>430</v>
          </cell>
          <cell r="D1372">
            <v>4</v>
          </cell>
        </row>
        <row r="1373">
          <cell r="A1373" t="str">
            <v>49708706113492</v>
          </cell>
          <cell r="B1373" t="str">
            <v>Piner-Olivet Charter</v>
          </cell>
          <cell r="C1373">
            <v>206</v>
          </cell>
          <cell r="D1373">
            <v>1</v>
          </cell>
        </row>
        <row r="1374">
          <cell r="A1374" t="str">
            <v>49708960000000</v>
          </cell>
          <cell r="B1374" t="str">
            <v>Rincon Valley Union Elementary</v>
          </cell>
          <cell r="C1374">
            <v>3436</v>
          </cell>
          <cell r="D1374">
            <v>75</v>
          </cell>
        </row>
        <row r="1375">
          <cell r="A1375" t="str">
            <v>49709040000000</v>
          </cell>
          <cell r="B1375" t="str">
            <v>Roseland</v>
          </cell>
          <cell r="C1375">
            <v>1420</v>
          </cell>
          <cell r="D1375">
            <v>40</v>
          </cell>
        </row>
        <row r="1376">
          <cell r="A1376" t="str">
            <v>49709040101923</v>
          </cell>
          <cell r="B1376" t="str">
            <v>Roseland Charter</v>
          </cell>
          <cell r="C1376">
            <v>1452</v>
          </cell>
          <cell r="D1376">
            <v>6</v>
          </cell>
        </row>
        <row r="1377">
          <cell r="A1377" t="str">
            <v>49709120000000</v>
          </cell>
          <cell r="B1377" t="str">
            <v>Santa Rosa Elementary</v>
          </cell>
          <cell r="C1377">
            <v>5112</v>
          </cell>
          <cell r="D1377">
            <v>166</v>
          </cell>
        </row>
        <row r="1378">
          <cell r="A1378" t="str">
            <v>49709126116958</v>
          </cell>
          <cell r="B1378" t="str">
            <v>Kid Street Learning Center Charter</v>
          </cell>
          <cell r="C1378">
            <v>134</v>
          </cell>
          <cell r="D1378">
            <v>1</v>
          </cell>
        </row>
        <row r="1379">
          <cell r="A1379" t="str">
            <v>49709200000000</v>
          </cell>
          <cell r="B1379" t="str">
            <v>Santa Rosa High</v>
          </cell>
          <cell r="C1379">
            <v>11058</v>
          </cell>
          <cell r="D1379">
            <v>192</v>
          </cell>
        </row>
        <row r="1380">
          <cell r="A1380" t="str">
            <v>49709380000000</v>
          </cell>
          <cell r="B1380" t="str">
            <v>Sebastopol Union Elementary</v>
          </cell>
          <cell r="C1380">
            <v>491</v>
          </cell>
          <cell r="D1380">
            <v>10</v>
          </cell>
        </row>
        <row r="1381">
          <cell r="A1381" t="str">
            <v>49709380120121</v>
          </cell>
          <cell r="B1381" t="str">
            <v>REACH</v>
          </cell>
          <cell r="C1381">
            <v>122</v>
          </cell>
          <cell r="D1381">
            <v>2</v>
          </cell>
        </row>
        <row r="1382">
          <cell r="A1382" t="str">
            <v>49709386113039</v>
          </cell>
          <cell r="B1382" t="str">
            <v>Sebastopol Independent Charter</v>
          </cell>
          <cell r="C1382">
            <v>292</v>
          </cell>
          <cell r="D1382">
            <v>4</v>
          </cell>
        </row>
        <row r="1383">
          <cell r="A1383" t="str">
            <v>49709530000000</v>
          </cell>
          <cell r="B1383" t="str">
            <v>Sonoma Valley Unified</v>
          </cell>
          <cell r="C1383">
            <v>3973</v>
          </cell>
          <cell r="D1383">
            <v>100</v>
          </cell>
        </row>
        <row r="1384">
          <cell r="A1384" t="str">
            <v>49709530105866</v>
          </cell>
          <cell r="B1384" t="str">
            <v>Woodland Star Charter</v>
          </cell>
          <cell r="C1384">
            <v>249</v>
          </cell>
          <cell r="D1384">
            <v>2</v>
          </cell>
        </row>
        <row r="1385">
          <cell r="A1385" t="str">
            <v>49709536111678</v>
          </cell>
          <cell r="B1385" t="str">
            <v>Sonoma Charter</v>
          </cell>
          <cell r="C1385">
            <v>211</v>
          </cell>
          <cell r="D1385">
            <v>1</v>
          </cell>
        </row>
        <row r="1386">
          <cell r="A1386" t="str">
            <v>49709790000000</v>
          </cell>
          <cell r="B1386" t="str">
            <v>Two Rock Union</v>
          </cell>
          <cell r="C1386">
            <v>154</v>
          </cell>
          <cell r="D1386">
            <v>4</v>
          </cell>
        </row>
        <row r="1387">
          <cell r="A1387" t="str">
            <v>49709950000000</v>
          </cell>
          <cell r="B1387" t="str">
            <v>Waugh Elementary</v>
          </cell>
          <cell r="C1387">
            <v>877</v>
          </cell>
          <cell r="D1387">
            <v>10</v>
          </cell>
        </row>
        <row r="1388">
          <cell r="A1388" t="str">
            <v>49710350000000</v>
          </cell>
          <cell r="B1388" t="str">
            <v>Wright Elementary</v>
          </cell>
          <cell r="C1388">
            <v>1567</v>
          </cell>
          <cell r="D1388">
            <v>40</v>
          </cell>
        </row>
        <row r="1389">
          <cell r="A1389" t="str">
            <v>49738820000000</v>
          </cell>
          <cell r="B1389" t="str">
            <v>Cotati-Rohnert Park Unified</v>
          </cell>
          <cell r="C1389">
            <v>5832</v>
          </cell>
          <cell r="D1389">
            <v>168</v>
          </cell>
        </row>
        <row r="1390">
          <cell r="A1390" t="str">
            <v>49738820123786</v>
          </cell>
          <cell r="B1390" t="str">
            <v>Credo High</v>
          </cell>
          <cell r="C1390">
            <v>337</v>
          </cell>
          <cell r="D1390">
            <v>1</v>
          </cell>
        </row>
        <row r="1391">
          <cell r="A1391" t="str">
            <v>49753580000000</v>
          </cell>
          <cell r="B1391" t="str">
            <v>Windsor Unified</v>
          </cell>
          <cell r="C1391">
            <v>5060</v>
          </cell>
          <cell r="D1391">
            <v>31</v>
          </cell>
        </row>
        <row r="1392">
          <cell r="A1392" t="str">
            <v>49753580114934</v>
          </cell>
          <cell r="B1392" t="str">
            <v>Village Charter</v>
          </cell>
          <cell r="C1392">
            <v>98</v>
          </cell>
          <cell r="D1392">
            <v>1</v>
          </cell>
        </row>
        <row r="1393">
          <cell r="A1393" t="str">
            <v>49753900000000</v>
          </cell>
          <cell r="B1393" t="str">
            <v>Healdsburg Unified</v>
          </cell>
          <cell r="C1393">
            <v>1517</v>
          </cell>
          <cell r="D1393">
            <v>17</v>
          </cell>
        </row>
        <row r="1394">
          <cell r="A1394" t="str">
            <v>50105040000000</v>
          </cell>
          <cell r="B1394" t="str">
            <v>Stanislaus County Office of Education</v>
          </cell>
          <cell r="C1394">
            <v>1424</v>
          </cell>
          <cell r="D1394">
            <v>6</v>
          </cell>
        </row>
        <row r="1395">
          <cell r="A1395" t="str">
            <v>50710430000000</v>
          </cell>
          <cell r="B1395" t="str">
            <v>Ceres Unified</v>
          </cell>
          <cell r="C1395">
            <v>14257</v>
          </cell>
          <cell r="D1395">
            <v>299</v>
          </cell>
        </row>
        <row r="1396">
          <cell r="A1396" t="str">
            <v>50710430112292</v>
          </cell>
          <cell r="B1396" t="str">
            <v>Aspire Summit Charter Academy</v>
          </cell>
          <cell r="C1396">
            <v>430</v>
          </cell>
          <cell r="D1396">
            <v>5</v>
          </cell>
        </row>
        <row r="1397">
          <cell r="A1397" t="str">
            <v>50710500000000</v>
          </cell>
          <cell r="B1397" t="str">
            <v>Chatom Union</v>
          </cell>
          <cell r="C1397">
            <v>582</v>
          </cell>
          <cell r="D1397">
            <v>15</v>
          </cell>
        </row>
        <row r="1398">
          <cell r="A1398" t="str">
            <v>50710680000000</v>
          </cell>
          <cell r="B1398" t="str">
            <v>Denair Unified</v>
          </cell>
          <cell r="C1398">
            <v>1272</v>
          </cell>
          <cell r="D1398">
            <v>6</v>
          </cell>
        </row>
        <row r="1399">
          <cell r="A1399" t="str">
            <v>50710760000000</v>
          </cell>
          <cell r="B1399" t="str">
            <v>Empire Union Elementary</v>
          </cell>
          <cell r="C1399">
            <v>3020</v>
          </cell>
          <cell r="D1399">
            <v>62</v>
          </cell>
        </row>
        <row r="1400">
          <cell r="A1400" t="str">
            <v>50710840000000</v>
          </cell>
          <cell r="B1400" t="str">
            <v>Gratton Elementary</v>
          </cell>
          <cell r="C1400">
            <v>144</v>
          </cell>
          <cell r="D1400">
            <v>1</v>
          </cell>
        </row>
        <row r="1401">
          <cell r="A1401" t="str">
            <v>50710920000000</v>
          </cell>
          <cell r="B1401" t="str">
            <v>Hart-Ransom Union Elementary</v>
          </cell>
          <cell r="C1401">
            <v>1208</v>
          </cell>
          <cell r="D1401">
            <v>11</v>
          </cell>
        </row>
        <row r="1402">
          <cell r="A1402" t="str">
            <v>50711000000000</v>
          </cell>
          <cell r="B1402" t="str">
            <v>Hickman Community Charter</v>
          </cell>
          <cell r="C1402">
            <v>1052</v>
          </cell>
          <cell r="D1402">
            <v>9</v>
          </cell>
        </row>
        <row r="1403">
          <cell r="A1403" t="str">
            <v>50711340000000</v>
          </cell>
          <cell r="B1403" t="str">
            <v>Keyes Union</v>
          </cell>
          <cell r="C1403">
            <v>1154</v>
          </cell>
          <cell r="D1403">
            <v>7</v>
          </cell>
        </row>
        <row r="1404">
          <cell r="A1404" t="str">
            <v>50711420000000</v>
          </cell>
          <cell r="B1404" t="str">
            <v>Knights Ferry Elementary</v>
          </cell>
          <cell r="C1404">
            <v>144</v>
          </cell>
          <cell r="D1404">
            <v>1</v>
          </cell>
        </row>
        <row r="1405">
          <cell r="A1405" t="str">
            <v>50711670000000</v>
          </cell>
          <cell r="B1405" t="str">
            <v>Modesto City Elementary</v>
          </cell>
          <cell r="C1405">
            <v>15090</v>
          </cell>
          <cell r="D1405">
            <v>438</v>
          </cell>
        </row>
        <row r="1406">
          <cell r="A1406" t="str">
            <v>50711750000000</v>
          </cell>
          <cell r="B1406" t="str">
            <v>Modesto City High</v>
          </cell>
          <cell r="C1406">
            <v>15084</v>
          </cell>
          <cell r="D1406">
            <v>233</v>
          </cell>
        </row>
        <row r="1407">
          <cell r="A1407" t="str">
            <v>50711750120212</v>
          </cell>
          <cell r="B1407" t="str">
            <v>Aspire Vanguard College Preparatory Academy</v>
          </cell>
          <cell r="C1407">
            <v>355</v>
          </cell>
          <cell r="D1407">
            <v>2</v>
          </cell>
        </row>
        <row r="1408">
          <cell r="A1408" t="str">
            <v>50712090000000</v>
          </cell>
          <cell r="B1408" t="str">
            <v>Paradise Elementary</v>
          </cell>
          <cell r="C1408">
            <v>192</v>
          </cell>
          <cell r="D1408">
            <v>2</v>
          </cell>
        </row>
        <row r="1409">
          <cell r="A1409" t="str">
            <v>50712170000000</v>
          </cell>
          <cell r="B1409" t="str">
            <v>Patterson Joint Unified</v>
          </cell>
          <cell r="C1409">
            <v>6103</v>
          </cell>
          <cell r="D1409">
            <v>159</v>
          </cell>
        </row>
        <row r="1410">
          <cell r="A1410" t="str">
            <v>50712660000000</v>
          </cell>
          <cell r="B1410" t="str">
            <v>Salida Union Elementary</v>
          </cell>
          <cell r="C1410">
            <v>2472</v>
          </cell>
          <cell r="D1410">
            <v>41</v>
          </cell>
        </row>
        <row r="1411">
          <cell r="A1411" t="str">
            <v>50712740000000</v>
          </cell>
          <cell r="B1411" t="str">
            <v>Shiloh Elementary</v>
          </cell>
          <cell r="C1411">
            <v>163</v>
          </cell>
          <cell r="D1411">
            <v>3</v>
          </cell>
        </row>
        <row r="1412">
          <cell r="A1412" t="str">
            <v>50712820000000</v>
          </cell>
          <cell r="B1412" t="str">
            <v>Stanislaus Union Elementary</v>
          </cell>
          <cell r="C1412">
            <v>3514</v>
          </cell>
          <cell r="D1412">
            <v>114</v>
          </cell>
        </row>
        <row r="1413">
          <cell r="A1413" t="str">
            <v>50712900000000</v>
          </cell>
          <cell r="B1413" t="str">
            <v>Sylvan Union Elementary</v>
          </cell>
          <cell r="C1413">
            <v>8058</v>
          </cell>
          <cell r="D1413">
            <v>298</v>
          </cell>
        </row>
        <row r="1414">
          <cell r="A1414" t="str">
            <v>50736010000000</v>
          </cell>
          <cell r="B1414" t="str">
            <v>Newman-Crows Landing Unified</v>
          </cell>
          <cell r="C1414">
            <v>3120</v>
          </cell>
          <cell r="D1414">
            <v>23</v>
          </cell>
        </row>
        <row r="1415">
          <cell r="A1415" t="str">
            <v>50755490000000</v>
          </cell>
          <cell r="B1415" t="str">
            <v>Hughson Unified</v>
          </cell>
          <cell r="C1415">
            <v>2052</v>
          </cell>
          <cell r="D1415">
            <v>15</v>
          </cell>
        </row>
        <row r="1416">
          <cell r="A1416" t="str">
            <v>50755560000000</v>
          </cell>
          <cell r="B1416" t="str">
            <v>Riverbank Unified</v>
          </cell>
          <cell r="C1416">
            <v>2988</v>
          </cell>
          <cell r="D1416">
            <v>83</v>
          </cell>
        </row>
        <row r="1417">
          <cell r="A1417" t="str">
            <v>50755640000000</v>
          </cell>
          <cell r="B1417" t="str">
            <v>Oakdale Joint Unified</v>
          </cell>
          <cell r="C1417">
            <v>5315</v>
          </cell>
          <cell r="D1417">
            <v>42</v>
          </cell>
        </row>
        <row r="1418">
          <cell r="A1418" t="str">
            <v>50755720000000</v>
          </cell>
          <cell r="B1418" t="str">
            <v>Waterford Unified</v>
          </cell>
          <cell r="C1418">
            <v>1788</v>
          </cell>
          <cell r="D1418">
            <v>33</v>
          </cell>
        </row>
        <row r="1419">
          <cell r="A1419" t="str">
            <v>50755725030317</v>
          </cell>
          <cell r="B1419" t="str">
            <v>Connecting Waters Charter</v>
          </cell>
          <cell r="C1419">
            <v>2175</v>
          </cell>
          <cell r="D1419">
            <v>6</v>
          </cell>
        </row>
        <row r="1420">
          <cell r="A1420" t="str">
            <v>50757390000000</v>
          </cell>
          <cell r="B1420" t="str">
            <v>Turlock Unified</v>
          </cell>
          <cell r="C1420">
            <v>13967</v>
          </cell>
          <cell r="D1420">
            <v>416</v>
          </cell>
        </row>
        <row r="1421">
          <cell r="A1421" t="str">
            <v>50757390131185</v>
          </cell>
          <cell r="B1421" t="str">
            <v>Fusion Charter</v>
          </cell>
          <cell r="C1421">
            <v>97</v>
          </cell>
          <cell r="D1421">
            <v>1</v>
          </cell>
        </row>
        <row r="1422">
          <cell r="A1422" t="str">
            <v>51105120000000</v>
          </cell>
          <cell r="B1422" t="str">
            <v>Sutter County Office of Education</v>
          </cell>
          <cell r="C1422">
            <v>413</v>
          </cell>
          <cell r="D1422">
            <v>2</v>
          </cell>
        </row>
        <row r="1423">
          <cell r="A1423" t="str">
            <v>51713570000000</v>
          </cell>
          <cell r="B1423" t="str">
            <v>Brittan Elementary</v>
          </cell>
          <cell r="C1423">
            <v>458</v>
          </cell>
          <cell r="D1423">
            <v>1</v>
          </cell>
        </row>
        <row r="1424">
          <cell r="A1424" t="str">
            <v>51713810000000</v>
          </cell>
          <cell r="B1424" t="str">
            <v>Franklin Elementary</v>
          </cell>
          <cell r="C1424">
            <v>478</v>
          </cell>
          <cell r="D1424">
            <v>7</v>
          </cell>
        </row>
        <row r="1425">
          <cell r="A1425" t="str">
            <v>51713990000000</v>
          </cell>
          <cell r="B1425" t="str">
            <v>Live Oak Unified</v>
          </cell>
          <cell r="C1425">
            <v>1866</v>
          </cell>
          <cell r="D1425">
            <v>56</v>
          </cell>
        </row>
        <row r="1426">
          <cell r="A1426" t="str">
            <v>51714070000000</v>
          </cell>
          <cell r="B1426" t="str">
            <v>Marcum-Illinois Union Elementary</v>
          </cell>
          <cell r="C1426">
            <v>159</v>
          </cell>
          <cell r="D1426">
            <v>1</v>
          </cell>
        </row>
        <row r="1427">
          <cell r="A1427" t="str">
            <v>51714070109793</v>
          </cell>
          <cell r="B1427" t="str">
            <v>South Sutter Charter</v>
          </cell>
          <cell r="C1427">
            <v>2128</v>
          </cell>
          <cell r="D1427">
            <v>11</v>
          </cell>
        </row>
        <row r="1428">
          <cell r="A1428" t="str">
            <v>51714150000000</v>
          </cell>
          <cell r="B1428" t="str">
            <v>Meridian Elementary</v>
          </cell>
          <cell r="C1428">
            <v>70</v>
          </cell>
          <cell r="D1428">
            <v>3</v>
          </cell>
        </row>
        <row r="1429">
          <cell r="A1429" t="str">
            <v>51714150129007</v>
          </cell>
          <cell r="B1429" t="str">
            <v>California Virtual Academy at Sutter</v>
          </cell>
          <cell r="C1429">
            <v>865</v>
          </cell>
          <cell r="D1429">
            <v>4</v>
          </cell>
        </row>
        <row r="1430">
          <cell r="A1430" t="str">
            <v>51714230132977</v>
          </cell>
          <cell r="B1430" t="str">
            <v>Sutter Peak Charter Academy</v>
          </cell>
          <cell r="C1430">
            <v>438</v>
          </cell>
          <cell r="D1430">
            <v>2</v>
          </cell>
        </row>
        <row r="1431">
          <cell r="A1431" t="str">
            <v>51714560000000</v>
          </cell>
          <cell r="B1431" t="str">
            <v>Winship-Robbins</v>
          </cell>
          <cell r="C1431">
            <v>127</v>
          </cell>
          <cell r="D1431">
            <v>2</v>
          </cell>
        </row>
        <row r="1432">
          <cell r="A1432" t="str">
            <v>51714560133934</v>
          </cell>
          <cell r="B1432" t="str">
            <v>Inspire Charter School - North</v>
          </cell>
          <cell r="C1432">
            <v>1592</v>
          </cell>
          <cell r="D1432">
            <v>7</v>
          </cell>
        </row>
        <row r="1433">
          <cell r="A1433" t="str">
            <v>51714640000000</v>
          </cell>
          <cell r="B1433" t="str">
            <v>Yuba City Unified</v>
          </cell>
          <cell r="C1433">
            <v>12533</v>
          </cell>
          <cell r="D1433">
            <v>428</v>
          </cell>
        </row>
        <row r="1434">
          <cell r="A1434" t="str">
            <v>51714640107318</v>
          </cell>
          <cell r="B1434" t="str">
            <v>Twin Rivers Charter</v>
          </cell>
          <cell r="C1434">
            <v>455</v>
          </cell>
          <cell r="D1434">
            <v>2</v>
          </cell>
        </row>
        <row r="1435">
          <cell r="A1435" t="str">
            <v>51714645130125</v>
          </cell>
          <cell r="B1435" t="str">
            <v>Yuba City Charter</v>
          </cell>
          <cell r="C1435">
            <v>241</v>
          </cell>
          <cell r="D1435">
            <v>6</v>
          </cell>
        </row>
        <row r="1436">
          <cell r="A1436" t="str">
            <v>52714720000000</v>
          </cell>
          <cell r="B1436" t="str">
            <v>Antelope Elementary</v>
          </cell>
          <cell r="C1436">
            <v>837</v>
          </cell>
          <cell r="D1436">
            <v>6</v>
          </cell>
        </row>
        <row r="1437">
          <cell r="A1437" t="str">
            <v>52714980000000</v>
          </cell>
          <cell r="B1437" t="str">
            <v>Corning Union Elementary</v>
          </cell>
          <cell r="C1437">
            <v>2112</v>
          </cell>
          <cell r="D1437">
            <v>125</v>
          </cell>
        </row>
        <row r="1438">
          <cell r="A1438" t="str">
            <v>52715060000000</v>
          </cell>
          <cell r="B1438" t="str">
            <v>Corning Union High</v>
          </cell>
          <cell r="C1438">
            <v>974</v>
          </cell>
          <cell r="D1438">
            <v>3</v>
          </cell>
        </row>
        <row r="1439">
          <cell r="A1439" t="str">
            <v>52715480000000</v>
          </cell>
          <cell r="B1439" t="str">
            <v>Gerber Union Elementary</v>
          </cell>
          <cell r="C1439">
            <v>414</v>
          </cell>
          <cell r="D1439">
            <v>16</v>
          </cell>
        </row>
        <row r="1440">
          <cell r="A1440" t="str">
            <v>52715630000000</v>
          </cell>
          <cell r="B1440" t="str">
            <v>Lassen View Union Elementary</v>
          </cell>
          <cell r="C1440">
            <v>323</v>
          </cell>
          <cell r="D1440">
            <v>1</v>
          </cell>
        </row>
        <row r="1441">
          <cell r="A1441" t="str">
            <v>52715710000000</v>
          </cell>
          <cell r="B1441" t="str">
            <v>Los Molinos Unified</v>
          </cell>
          <cell r="C1441">
            <v>595</v>
          </cell>
          <cell r="D1441">
            <v>11</v>
          </cell>
        </row>
        <row r="1442">
          <cell r="A1442" t="str">
            <v>52716210000000</v>
          </cell>
          <cell r="B1442" t="str">
            <v>Red Bluff Union Elementary</v>
          </cell>
          <cell r="C1442">
            <v>2033</v>
          </cell>
          <cell r="D1442">
            <v>14</v>
          </cell>
        </row>
        <row r="1443">
          <cell r="A1443" t="str">
            <v>52716390000000</v>
          </cell>
          <cell r="B1443" t="str">
            <v>Red Bluff Joint Union High</v>
          </cell>
          <cell r="C1443">
            <v>1648</v>
          </cell>
          <cell r="D1443">
            <v>14</v>
          </cell>
        </row>
        <row r="1444">
          <cell r="A1444" t="str">
            <v>52716540000000</v>
          </cell>
          <cell r="B1444" t="str">
            <v>Richfield Elementary</v>
          </cell>
          <cell r="C1444">
            <v>248</v>
          </cell>
          <cell r="D1444">
            <v>11</v>
          </cell>
        </row>
        <row r="1445">
          <cell r="A1445" t="str">
            <v>53716700000000</v>
          </cell>
          <cell r="B1445" t="str">
            <v>Coffee Creek Elementary</v>
          </cell>
          <cell r="C1445">
            <v>5</v>
          </cell>
          <cell r="D1445">
            <v>2</v>
          </cell>
        </row>
        <row r="1446">
          <cell r="A1446" t="str">
            <v>53717380000000</v>
          </cell>
          <cell r="B1446" t="str">
            <v>Junction City Elementary</v>
          </cell>
          <cell r="C1446">
            <v>56</v>
          </cell>
          <cell r="D1446">
            <v>1</v>
          </cell>
        </row>
        <row r="1447">
          <cell r="A1447" t="str">
            <v>53738330000000</v>
          </cell>
          <cell r="B1447" t="str">
            <v>Southern Trinity Joint Unified</v>
          </cell>
          <cell r="C1447">
            <v>83</v>
          </cell>
          <cell r="D1447">
            <v>2</v>
          </cell>
        </row>
        <row r="1448">
          <cell r="A1448" t="str">
            <v>53765130000000</v>
          </cell>
          <cell r="B1448" t="str">
            <v>Trinity Alps Unified</v>
          </cell>
          <cell r="C1448">
            <v>757</v>
          </cell>
          <cell r="D1448">
            <v>1</v>
          </cell>
        </row>
        <row r="1449">
          <cell r="A1449" t="str">
            <v>54105460000000</v>
          </cell>
          <cell r="B1449" t="str">
            <v>Tulare County Office of Education</v>
          </cell>
          <cell r="C1449">
            <v>1734</v>
          </cell>
          <cell r="D1449">
            <v>11</v>
          </cell>
        </row>
        <row r="1450">
          <cell r="A1450" t="str">
            <v>54105460125542</v>
          </cell>
          <cell r="B1450" t="str">
            <v>Sycamore Valley Academy</v>
          </cell>
          <cell r="C1450">
            <v>378</v>
          </cell>
          <cell r="D1450">
            <v>6</v>
          </cell>
        </row>
        <row r="1451">
          <cell r="A1451" t="str">
            <v>54105460135459</v>
          </cell>
          <cell r="B1451" t="str">
            <v>Blue Oak Academy</v>
          </cell>
          <cell r="C1451">
            <v>126</v>
          </cell>
          <cell r="D1451">
            <v>1</v>
          </cell>
        </row>
        <row r="1452">
          <cell r="A1452" t="str">
            <v>54718030000000</v>
          </cell>
          <cell r="B1452" t="str">
            <v>Alpaugh Unified</v>
          </cell>
          <cell r="C1452">
            <v>320</v>
          </cell>
          <cell r="D1452">
            <v>8</v>
          </cell>
        </row>
        <row r="1453">
          <cell r="A1453" t="str">
            <v>54718110000000</v>
          </cell>
          <cell r="B1453" t="str">
            <v>Alta Vista Elementary</v>
          </cell>
          <cell r="C1453">
            <v>558</v>
          </cell>
          <cell r="D1453">
            <v>8</v>
          </cell>
        </row>
        <row r="1454">
          <cell r="A1454" t="str">
            <v>54718290000000</v>
          </cell>
          <cell r="B1454" t="str">
            <v>Buena Vista Elementary</v>
          </cell>
          <cell r="C1454">
            <v>212</v>
          </cell>
          <cell r="D1454">
            <v>1</v>
          </cell>
        </row>
        <row r="1455">
          <cell r="A1455" t="str">
            <v>54718370000000</v>
          </cell>
          <cell r="B1455" t="str">
            <v>Burton Elementary</v>
          </cell>
          <cell r="C1455">
            <v>4920</v>
          </cell>
          <cell r="D1455">
            <v>65</v>
          </cell>
        </row>
        <row r="1456">
          <cell r="A1456" t="str">
            <v>54718520000000</v>
          </cell>
          <cell r="B1456" t="str">
            <v>Columbine Elementary</v>
          </cell>
          <cell r="C1456">
            <v>200</v>
          </cell>
          <cell r="D1456">
            <v>1</v>
          </cell>
        </row>
        <row r="1457">
          <cell r="A1457" t="str">
            <v>54718600000000</v>
          </cell>
          <cell r="B1457" t="str">
            <v>Cutler-Orosi Joint Unified</v>
          </cell>
          <cell r="C1457">
            <v>4125</v>
          </cell>
          <cell r="D1457">
            <v>108</v>
          </cell>
        </row>
        <row r="1458">
          <cell r="A1458" t="str">
            <v>54718940000000</v>
          </cell>
          <cell r="B1458" t="str">
            <v>Ducor Union Elementary</v>
          </cell>
          <cell r="C1458">
            <v>170</v>
          </cell>
          <cell r="D1458">
            <v>6</v>
          </cell>
        </row>
        <row r="1459">
          <cell r="A1459" t="str">
            <v>54719020000000</v>
          </cell>
          <cell r="B1459" t="str">
            <v>Earlimart Elementary</v>
          </cell>
          <cell r="C1459">
            <v>1833</v>
          </cell>
          <cell r="D1459">
            <v>52</v>
          </cell>
        </row>
        <row r="1460">
          <cell r="A1460" t="str">
            <v>54719690000000</v>
          </cell>
          <cell r="B1460" t="str">
            <v>Kings River Union Elementary</v>
          </cell>
          <cell r="C1460">
            <v>465</v>
          </cell>
          <cell r="D1460">
            <v>17</v>
          </cell>
        </row>
        <row r="1461">
          <cell r="A1461" t="str">
            <v>54719850000000</v>
          </cell>
          <cell r="B1461" t="str">
            <v>Liberty Elementary</v>
          </cell>
          <cell r="C1461">
            <v>633</v>
          </cell>
          <cell r="D1461">
            <v>3</v>
          </cell>
        </row>
        <row r="1462">
          <cell r="A1462" t="str">
            <v>54719930000000</v>
          </cell>
          <cell r="B1462" t="str">
            <v>Lindsay Unified</v>
          </cell>
          <cell r="C1462">
            <v>4111</v>
          </cell>
          <cell r="D1462">
            <v>105</v>
          </cell>
        </row>
        <row r="1463">
          <cell r="A1463" t="str">
            <v>54720090000000</v>
          </cell>
          <cell r="B1463" t="str">
            <v>Monson-Sultana Joint Union Elementary</v>
          </cell>
          <cell r="C1463">
            <v>475</v>
          </cell>
          <cell r="D1463">
            <v>6</v>
          </cell>
        </row>
        <row r="1464">
          <cell r="A1464" t="str">
            <v>54720170000000</v>
          </cell>
          <cell r="B1464" t="str">
            <v>Oak Valley Union Elementary</v>
          </cell>
          <cell r="C1464">
            <v>568</v>
          </cell>
          <cell r="D1464">
            <v>6</v>
          </cell>
        </row>
        <row r="1465">
          <cell r="A1465" t="str">
            <v>54720330000000</v>
          </cell>
          <cell r="B1465" t="str">
            <v>Palo Verde Union Elementary</v>
          </cell>
          <cell r="C1465">
            <v>566</v>
          </cell>
          <cell r="D1465">
            <v>10</v>
          </cell>
        </row>
        <row r="1466">
          <cell r="A1466" t="str">
            <v>54720410000000</v>
          </cell>
          <cell r="B1466" t="str">
            <v>Pixley Union Elementary</v>
          </cell>
          <cell r="C1466">
            <v>1072</v>
          </cell>
          <cell r="D1466">
            <v>16</v>
          </cell>
        </row>
        <row r="1467">
          <cell r="A1467" t="str">
            <v>54720580000000</v>
          </cell>
          <cell r="B1467" t="str">
            <v>Pleasant View Elementary</v>
          </cell>
          <cell r="C1467">
            <v>474</v>
          </cell>
          <cell r="D1467">
            <v>1</v>
          </cell>
        </row>
        <row r="1468">
          <cell r="A1468" t="str">
            <v>54720820000000</v>
          </cell>
          <cell r="B1468" t="str">
            <v>Richgrove Elementary</v>
          </cell>
          <cell r="C1468">
            <v>633</v>
          </cell>
          <cell r="D1468">
            <v>27</v>
          </cell>
        </row>
        <row r="1469">
          <cell r="A1469" t="str">
            <v>54720900000000</v>
          </cell>
          <cell r="B1469" t="str">
            <v>Rockford Elementary</v>
          </cell>
          <cell r="C1469">
            <v>357</v>
          </cell>
          <cell r="D1469">
            <v>1</v>
          </cell>
        </row>
        <row r="1470">
          <cell r="A1470" t="str">
            <v>54721080000000</v>
          </cell>
          <cell r="B1470" t="str">
            <v>Saucelito Elementary</v>
          </cell>
          <cell r="C1470">
            <v>86</v>
          </cell>
          <cell r="D1470">
            <v>4</v>
          </cell>
        </row>
        <row r="1471">
          <cell r="A1471" t="str">
            <v>54721160000000</v>
          </cell>
          <cell r="B1471" t="str">
            <v>Sequoia Union Elementary</v>
          </cell>
          <cell r="C1471">
            <v>333</v>
          </cell>
          <cell r="D1471">
            <v>2</v>
          </cell>
        </row>
        <row r="1472">
          <cell r="A1472" t="str">
            <v>54721320000000</v>
          </cell>
          <cell r="B1472" t="str">
            <v>Springville Union Elementary</v>
          </cell>
          <cell r="C1472">
            <v>331</v>
          </cell>
          <cell r="D1472">
            <v>6</v>
          </cell>
        </row>
        <row r="1473">
          <cell r="A1473" t="str">
            <v>54721400000000</v>
          </cell>
          <cell r="B1473" t="str">
            <v>Stone Corral Elementary</v>
          </cell>
          <cell r="C1473">
            <v>124</v>
          </cell>
          <cell r="D1473">
            <v>3</v>
          </cell>
        </row>
        <row r="1474">
          <cell r="A1474" t="str">
            <v>54721570000000</v>
          </cell>
          <cell r="B1474" t="str">
            <v>Strathmore Union Elementary</v>
          </cell>
          <cell r="C1474">
            <v>797</v>
          </cell>
          <cell r="D1474">
            <v>13</v>
          </cell>
        </row>
        <row r="1475">
          <cell r="A1475" t="str">
            <v>54721730000000</v>
          </cell>
          <cell r="B1475" t="str">
            <v>Sundale Union Elementary</v>
          </cell>
          <cell r="C1475">
            <v>827</v>
          </cell>
          <cell r="D1475">
            <v>9</v>
          </cell>
        </row>
        <row r="1476">
          <cell r="A1476" t="str">
            <v>54721810000000</v>
          </cell>
          <cell r="B1476" t="str">
            <v>Sunnyside Union Elementary</v>
          </cell>
          <cell r="C1476">
            <v>350</v>
          </cell>
          <cell r="D1476">
            <v>8</v>
          </cell>
        </row>
        <row r="1477">
          <cell r="A1477" t="str">
            <v>54721990000000</v>
          </cell>
          <cell r="B1477" t="str">
            <v>Terra Bella Union Elementary</v>
          </cell>
          <cell r="C1477">
            <v>920</v>
          </cell>
          <cell r="D1477">
            <v>44</v>
          </cell>
        </row>
        <row r="1478">
          <cell r="A1478" t="str">
            <v>54722070000000</v>
          </cell>
          <cell r="B1478" t="str">
            <v>Three Rivers Union Elementary</v>
          </cell>
          <cell r="C1478">
            <v>146</v>
          </cell>
          <cell r="D1478">
            <v>3</v>
          </cell>
        </row>
        <row r="1479">
          <cell r="A1479" t="str">
            <v>54722150000000</v>
          </cell>
          <cell r="B1479" t="str">
            <v>Tipton Elementary</v>
          </cell>
          <cell r="C1479">
            <v>589</v>
          </cell>
          <cell r="D1479">
            <v>34</v>
          </cell>
        </row>
        <row r="1480">
          <cell r="A1480" t="str">
            <v>54722230000000</v>
          </cell>
          <cell r="B1480" t="str">
            <v>Traver Joint Elementary</v>
          </cell>
          <cell r="C1480">
            <v>216</v>
          </cell>
          <cell r="D1480">
            <v>4</v>
          </cell>
        </row>
        <row r="1481">
          <cell r="A1481" t="str">
            <v>54722310000000</v>
          </cell>
          <cell r="B1481" t="str">
            <v>Tulare City</v>
          </cell>
          <cell r="C1481">
            <v>9494</v>
          </cell>
          <cell r="D1481">
            <v>154</v>
          </cell>
        </row>
        <row r="1482">
          <cell r="A1482" t="str">
            <v>54722490000000</v>
          </cell>
          <cell r="B1482" t="str">
            <v>Tulare Joint Union High</v>
          </cell>
          <cell r="C1482">
            <v>5544</v>
          </cell>
          <cell r="D1482">
            <v>95</v>
          </cell>
        </row>
        <row r="1483">
          <cell r="A1483" t="str">
            <v>54722560000000</v>
          </cell>
          <cell r="B1483" t="str">
            <v>Visalia Unified</v>
          </cell>
          <cell r="C1483">
            <v>28879</v>
          </cell>
          <cell r="D1483">
            <v>378</v>
          </cell>
        </row>
        <row r="1484">
          <cell r="A1484" t="str">
            <v>54722640000000</v>
          </cell>
          <cell r="B1484" t="str">
            <v>Waukena Joint Union Elementary</v>
          </cell>
          <cell r="C1484">
            <v>219</v>
          </cell>
          <cell r="D1484">
            <v>5</v>
          </cell>
        </row>
        <row r="1485">
          <cell r="A1485" t="str">
            <v>54722980000000</v>
          </cell>
          <cell r="B1485" t="str">
            <v>Woodville Union Elementary</v>
          </cell>
          <cell r="C1485">
            <v>434</v>
          </cell>
          <cell r="D1485">
            <v>16</v>
          </cell>
        </row>
        <row r="1486">
          <cell r="A1486" t="str">
            <v>54753250000000</v>
          </cell>
          <cell r="B1486" t="str">
            <v>Farmersville Unified</v>
          </cell>
          <cell r="C1486">
            <v>2532</v>
          </cell>
          <cell r="D1486">
            <v>50</v>
          </cell>
        </row>
        <row r="1487">
          <cell r="A1487" t="str">
            <v>54755230000000</v>
          </cell>
          <cell r="B1487" t="str">
            <v>Porterville Unified</v>
          </cell>
          <cell r="C1487">
            <v>14429</v>
          </cell>
          <cell r="D1487">
            <v>193</v>
          </cell>
        </row>
        <row r="1488">
          <cell r="A1488" t="str">
            <v>54755310000000</v>
          </cell>
          <cell r="B1488" t="str">
            <v>Dinuba Unified</v>
          </cell>
          <cell r="C1488">
            <v>6579</v>
          </cell>
          <cell r="D1488">
            <v>120</v>
          </cell>
        </row>
        <row r="1489">
          <cell r="A1489" t="str">
            <v>54767940000000</v>
          </cell>
          <cell r="B1489" t="str">
            <v>Woodlake Unified</v>
          </cell>
          <cell r="C1489">
            <v>2135</v>
          </cell>
          <cell r="D1489">
            <v>39</v>
          </cell>
        </row>
        <row r="1490">
          <cell r="A1490" t="str">
            <v>54768360000000</v>
          </cell>
          <cell r="B1490" t="str">
            <v>Exeter Unified</v>
          </cell>
          <cell r="C1490">
            <v>2834</v>
          </cell>
          <cell r="D1490">
            <v>39</v>
          </cell>
        </row>
        <row r="1491">
          <cell r="A1491" t="str">
            <v>55105530000000</v>
          </cell>
          <cell r="B1491" t="str">
            <v>Tuolumne County Superintendent of Schools</v>
          </cell>
          <cell r="C1491">
            <v>88</v>
          </cell>
          <cell r="D1491">
            <v>1</v>
          </cell>
        </row>
        <row r="1492">
          <cell r="A1492" t="str">
            <v>55723060000000</v>
          </cell>
          <cell r="B1492" t="str">
            <v>Belleview Elementary</v>
          </cell>
          <cell r="C1492">
            <v>154</v>
          </cell>
          <cell r="D1492">
            <v>2</v>
          </cell>
        </row>
        <row r="1493">
          <cell r="A1493" t="str">
            <v>55723480000000</v>
          </cell>
          <cell r="B1493" t="str">
            <v>Columbia Union</v>
          </cell>
          <cell r="C1493">
            <v>495</v>
          </cell>
          <cell r="D1493">
            <v>5</v>
          </cell>
        </row>
        <row r="1494">
          <cell r="A1494" t="str">
            <v>55723550000000</v>
          </cell>
          <cell r="B1494" t="str">
            <v>Curtis Creek Elementary</v>
          </cell>
          <cell r="C1494">
            <v>441</v>
          </cell>
          <cell r="D1494">
            <v>1</v>
          </cell>
        </row>
        <row r="1495">
          <cell r="A1495" t="str">
            <v>55723630000000</v>
          </cell>
          <cell r="B1495" t="str">
            <v>Jamestown Elementary</v>
          </cell>
          <cell r="C1495">
            <v>334</v>
          </cell>
          <cell r="D1495">
            <v>2</v>
          </cell>
        </row>
        <row r="1496">
          <cell r="A1496" t="str">
            <v>55723710000000</v>
          </cell>
          <cell r="B1496" t="str">
            <v>Sonora Elementary</v>
          </cell>
          <cell r="C1496">
            <v>748</v>
          </cell>
          <cell r="D1496">
            <v>8</v>
          </cell>
        </row>
        <row r="1497">
          <cell r="A1497" t="str">
            <v>55723890000000</v>
          </cell>
          <cell r="B1497" t="str">
            <v>Sonora Union High</v>
          </cell>
          <cell r="C1497">
            <v>1079</v>
          </cell>
          <cell r="D1497">
            <v>12</v>
          </cell>
        </row>
        <row r="1498">
          <cell r="A1498" t="str">
            <v>55723970000000</v>
          </cell>
          <cell r="B1498" t="str">
            <v>Soulsbyville Elementary</v>
          </cell>
          <cell r="C1498">
            <v>530</v>
          </cell>
          <cell r="D1498">
            <v>1</v>
          </cell>
        </row>
        <row r="1499">
          <cell r="A1499" t="str">
            <v>55724050000000</v>
          </cell>
          <cell r="B1499" t="str">
            <v>Summerville Elementary</v>
          </cell>
          <cell r="C1499">
            <v>394</v>
          </cell>
          <cell r="D1499">
            <v>3</v>
          </cell>
        </row>
        <row r="1500">
          <cell r="A1500" t="str">
            <v>55724130000000</v>
          </cell>
          <cell r="B1500" t="str">
            <v>Summerville Union High</v>
          </cell>
          <cell r="C1500">
            <v>671</v>
          </cell>
          <cell r="D1500">
            <v>2</v>
          </cell>
        </row>
        <row r="1501">
          <cell r="A1501" t="str">
            <v>55724210000000</v>
          </cell>
          <cell r="B1501" t="str">
            <v>Twain Harte</v>
          </cell>
          <cell r="C1501">
            <v>266</v>
          </cell>
          <cell r="D1501">
            <v>1</v>
          </cell>
        </row>
        <row r="1502">
          <cell r="A1502" t="str">
            <v>55751840000000</v>
          </cell>
          <cell r="B1502" t="str">
            <v>Big Oak Flat-Groveland Unified</v>
          </cell>
          <cell r="C1502">
            <v>287</v>
          </cell>
          <cell r="D1502">
            <v>4</v>
          </cell>
        </row>
        <row r="1503">
          <cell r="A1503" t="str">
            <v>56105610000000</v>
          </cell>
          <cell r="B1503" t="str">
            <v>Ventura County Office of Education</v>
          </cell>
          <cell r="C1503">
            <v>710</v>
          </cell>
          <cell r="D1503">
            <v>6</v>
          </cell>
        </row>
        <row r="1504">
          <cell r="A1504" t="str">
            <v>56105610109900</v>
          </cell>
          <cell r="B1504" t="str">
            <v>Vista Real Charter High</v>
          </cell>
          <cell r="C1504">
            <v>1056</v>
          </cell>
          <cell r="D1504">
            <v>1</v>
          </cell>
        </row>
        <row r="1505">
          <cell r="A1505" t="str">
            <v>56105610112417</v>
          </cell>
          <cell r="B1505" t="str">
            <v>Ventura Charter School of Arts and Global Education</v>
          </cell>
          <cell r="C1505">
            <v>435</v>
          </cell>
          <cell r="D1505">
            <v>1</v>
          </cell>
        </row>
        <row r="1506">
          <cell r="A1506" t="str">
            <v>56105610121756</v>
          </cell>
          <cell r="B1506" t="str">
            <v>BRIDGES Charter</v>
          </cell>
          <cell r="C1506">
            <v>397</v>
          </cell>
          <cell r="D1506">
            <v>5</v>
          </cell>
        </row>
        <row r="1507">
          <cell r="A1507" t="str">
            <v>56105616055974</v>
          </cell>
          <cell r="B1507" t="str">
            <v>Meadows Arts and Technology Elementary</v>
          </cell>
          <cell r="C1507">
            <v>396</v>
          </cell>
          <cell r="D1507">
            <v>5</v>
          </cell>
        </row>
        <row r="1508">
          <cell r="A1508" t="str">
            <v>56724470000000</v>
          </cell>
          <cell r="B1508" t="str">
            <v>Briggs Elementary</v>
          </cell>
          <cell r="C1508">
            <v>549</v>
          </cell>
          <cell r="D1508">
            <v>4</v>
          </cell>
        </row>
        <row r="1509">
          <cell r="A1509" t="str">
            <v>56724540000000</v>
          </cell>
          <cell r="B1509" t="str">
            <v>Fillmore Unified</v>
          </cell>
          <cell r="C1509">
            <v>3751</v>
          </cell>
          <cell r="D1509">
            <v>75</v>
          </cell>
        </row>
        <row r="1510">
          <cell r="A1510" t="str">
            <v>56724620000000</v>
          </cell>
          <cell r="B1510" t="str">
            <v>Hueneme Elementary</v>
          </cell>
          <cell r="C1510">
            <v>8428</v>
          </cell>
          <cell r="D1510">
            <v>255</v>
          </cell>
        </row>
        <row r="1511">
          <cell r="A1511" t="str">
            <v>56724700000000</v>
          </cell>
          <cell r="B1511" t="str">
            <v>Mesa Union Elementary</v>
          </cell>
          <cell r="C1511">
            <v>618</v>
          </cell>
          <cell r="D1511">
            <v>4</v>
          </cell>
        </row>
        <row r="1512">
          <cell r="A1512" t="str">
            <v>56724705630363</v>
          </cell>
          <cell r="B1512" t="str">
            <v>Golden Valley Charter</v>
          </cell>
          <cell r="C1512">
            <v>633</v>
          </cell>
          <cell r="D1512">
            <v>4</v>
          </cell>
        </row>
        <row r="1513">
          <cell r="A1513" t="str">
            <v>56725120000000</v>
          </cell>
          <cell r="B1513" t="str">
            <v>Ocean View</v>
          </cell>
          <cell r="C1513">
            <v>2626</v>
          </cell>
          <cell r="D1513">
            <v>33</v>
          </cell>
        </row>
        <row r="1514">
          <cell r="A1514" t="str">
            <v>56725200000000</v>
          </cell>
          <cell r="B1514" t="str">
            <v>Ojai Unified</v>
          </cell>
          <cell r="C1514">
            <v>2442</v>
          </cell>
          <cell r="D1514">
            <v>56</v>
          </cell>
        </row>
        <row r="1515">
          <cell r="A1515" t="str">
            <v>56725205630405</v>
          </cell>
          <cell r="B1515" t="str">
            <v>Valley Oak Charter</v>
          </cell>
          <cell r="C1515">
            <v>74</v>
          </cell>
          <cell r="D1515">
            <v>3</v>
          </cell>
        </row>
        <row r="1516">
          <cell r="A1516" t="str">
            <v>56725380000000</v>
          </cell>
          <cell r="B1516" t="str">
            <v>Oxnard</v>
          </cell>
          <cell r="C1516">
            <v>16592</v>
          </cell>
          <cell r="D1516">
            <v>308</v>
          </cell>
        </row>
        <row r="1517">
          <cell r="A1517" t="str">
            <v>56725460000000</v>
          </cell>
          <cell r="B1517" t="str">
            <v>Oxnard Union High</v>
          </cell>
          <cell r="C1517">
            <v>16624</v>
          </cell>
          <cell r="D1517">
            <v>297</v>
          </cell>
        </row>
        <row r="1518">
          <cell r="A1518" t="str">
            <v>56725460115105</v>
          </cell>
          <cell r="B1518" t="str">
            <v>Camarillo Academy of Progressive Education</v>
          </cell>
          <cell r="C1518">
            <v>578</v>
          </cell>
          <cell r="D1518">
            <v>4</v>
          </cell>
        </row>
        <row r="1519">
          <cell r="A1519" t="str">
            <v>56725530000000</v>
          </cell>
          <cell r="B1519" t="str">
            <v>Pleasant Valley</v>
          </cell>
          <cell r="C1519">
            <v>6386</v>
          </cell>
          <cell r="D1519">
            <v>113</v>
          </cell>
        </row>
        <row r="1520">
          <cell r="A1520" t="str">
            <v>56725536120620</v>
          </cell>
          <cell r="B1520" t="str">
            <v>University Preparation Charter School at CSU Channel Islands</v>
          </cell>
          <cell r="C1520">
            <v>763</v>
          </cell>
          <cell r="D1520">
            <v>4</v>
          </cell>
        </row>
        <row r="1521">
          <cell r="A1521" t="str">
            <v>56725610000000</v>
          </cell>
          <cell r="B1521" t="str">
            <v>Rio Elementary</v>
          </cell>
          <cell r="C1521">
            <v>5088</v>
          </cell>
          <cell r="D1521">
            <v>84</v>
          </cell>
        </row>
        <row r="1522">
          <cell r="A1522" t="str">
            <v>56726030000000</v>
          </cell>
          <cell r="B1522" t="str">
            <v>Simi Valley Unified</v>
          </cell>
          <cell r="C1522">
            <v>16773</v>
          </cell>
          <cell r="D1522">
            <v>371</v>
          </cell>
        </row>
        <row r="1523">
          <cell r="A1523" t="str">
            <v>56726110000000</v>
          </cell>
          <cell r="B1523" t="str">
            <v>Somis Union</v>
          </cell>
          <cell r="C1523">
            <v>261</v>
          </cell>
          <cell r="D1523">
            <v>5</v>
          </cell>
        </row>
        <row r="1524">
          <cell r="A1524" t="str">
            <v>56726520000000</v>
          </cell>
          <cell r="B1524" t="str">
            <v>Ventura Unified</v>
          </cell>
          <cell r="C1524">
            <v>16797</v>
          </cell>
          <cell r="D1524">
            <v>242</v>
          </cell>
        </row>
        <row r="1525">
          <cell r="A1525" t="str">
            <v>56737590000000</v>
          </cell>
          <cell r="B1525" t="str">
            <v>Conejo Valley Unified</v>
          </cell>
          <cell r="C1525">
            <v>18721</v>
          </cell>
          <cell r="D1525">
            <v>457</v>
          </cell>
        </row>
        <row r="1526">
          <cell r="A1526" t="str">
            <v>56738740000000</v>
          </cell>
          <cell r="B1526" t="str">
            <v>Oak Park Unified</v>
          </cell>
          <cell r="C1526">
            <v>4548</v>
          </cell>
          <cell r="D1526">
            <v>173</v>
          </cell>
        </row>
        <row r="1527">
          <cell r="A1527" t="str">
            <v>56739400000000</v>
          </cell>
          <cell r="B1527" t="str">
            <v>Moorpark Unified</v>
          </cell>
          <cell r="C1527">
            <v>6282</v>
          </cell>
          <cell r="D1527">
            <v>64</v>
          </cell>
        </row>
        <row r="1528">
          <cell r="A1528" t="str">
            <v>56768280000000</v>
          </cell>
          <cell r="B1528" t="str">
            <v>Santa Paula Unified</v>
          </cell>
          <cell r="C1528">
            <v>5306</v>
          </cell>
          <cell r="D1528">
            <v>88</v>
          </cell>
        </row>
        <row r="1529">
          <cell r="A1529" t="str">
            <v>57105790000000</v>
          </cell>
          <cell r="B1529" t="str">
            <v>Yolo County Office of Education</v>
          </cell>
          <cell r="C1529">
            <v>257</v>
          </cell>
          <cell r="D1529">
            <v>4</v>
          </cell>
        </row>
        <row r="1530">
          <cell r="A1530" t="str">
            <v>57105790132464</v>
          </cell>
          <cell r="B1530" t="str">
            <v>Empowering Possibilities International Charter</v>
          </cell>
          <cell r="C1530">
            <v>377</v>
          </cell>
          <cell r="D1530">
            <v>28</v>
          </cell>
        </row>
        <row r="1531">
          <cell r="A1531" t="str">
            <v>57726780000000</v>
          </cell>
          <cell r="B1531" t="str">
            <v>Davis Joint Unified</v>
          </cell>
          <cell r="C1531">
            <v>8620</v>
          </cell>
          <cell r="D1531">
            <v>446</v>
          </cell>
        </row>
        <row r="1532">
          <cell r="A1532" t="str">
            <v>57726860000000</v>
          </cell>
          <cell r="B1532" t="str">
            <v>Esparto Unified</v>
          </cell>
          <cell r="C1532">
            <v>950</v>
          </cell>
          <cell r="D1532">
            <v>27</v>
          </cell>
        </row>
        <row r="1533">
          <cell r="A1533" t="str">
            <v>57726940000000</v>
          </cell>
          <cell r="B1533" t="str">
            <v>Washington Unified</v>
          </cell>
          <cell r="C1533">
            <v>7861</v>
          </cell>
          <cell r="D1533">
            <v>248</v>
          </cell>
        </row>
        <row r="1534">
          <cell r="A1534" t="str">
            <v>57726940131706</v>
          </cell>
          <cell r="B1534" t="str">
            <v>River Charter Schools Lighthouse Charter</v>
          </cell>
          <cell r="C1534">
            <v>174</v>
          </cell>
          <cell r="D1534">
            <v>1</v>
          </cell>
        </row>
        <row r="1535">
          <cell r="A1535" t="str">
            <v>57727020000000</v>
          </cell>
          <cell r="B1535" t="str">
            <v>Winters Joint Unified</v>
          </cell>
          <cell r="C1535">
            <v>1531</v>
          </cell>
          <cell r="D1535">
            <v>34</v>
          </cell>
        </row>
        <row r="1536">
          <cell r="A1536" t="str">
            <v>57727100000000</v>
          </cell>
          <cell r="B1536" t="str">
            <v>Woodland Joint Unified</v>
          </cell>
          <cell r="C1536">
            <v>10027</v>
          </cell>
          <cell r="D1536">
            <v>226</v>
          </cell>
        </row>
        <row r="1537">
          <cell r="A1537" t="str">
            <v>58105870000000</v>
          </cell>
          <cell r="B1537" t="str">
            <v>Yuba County Office of Education</v>
          </cell>
          <cell r="C1537">
            <v>515</v>
          </cell>
          <cell r="D1537">
            <v>4</v>
          </cell>
        </row>
        <row r="1538">
          <cell r="A1538" t="str">
            <v>58105870117242</v>
          </cell>
          <cell r="B1538" t="str">
            <v>Yuba Environmental Science Charter Academy</v>
          </cell>
          <cell r="C1538">
            <v>107</v>
          </cell>
          <cell r="D1538">
            <v>3</v>
          </cell>
        </row>
        <row r="1539">
          <cell r="A1539" t="str">
            <v>58727360000000</v>
          </cell>
          <cell r="B1539" t="str">
            <v>Marysville Joint Unified</v>
          </cell>
          <cell r="C1539">
            <v>9899</v>
          </cell>
          <cell r="D1539">
            <v>79</v>
          </cell>
        </row>
        <row r="1540">
          <cell r="A1540" t="str">
            <v>58727360121632</v>
          </cell>
          <cell r="B1540" t="str">
            <v>Paragon Collegiate Academy</v>
          </cell>
          <cell r="C1540">
            <v>189</v>
          </cell>
          <cell r="D1540">
            <v>1</v>
          </cell>
        </row>
        <row r="1541">
          <cell r="A1541" t="str">
            <v>58727440000000</v>
          </cell>
          <cell r="B1541" t="str">
            <v>Plumas Lake Elementary</v>
          </cell>
          <cell r="C1541">
            <v>1243</v>
          </cell>
          <cell r="D1541">
            <v>35</v>
          </cell>
        </row>
        <row r="1542">
          <cell r="A1542" t="str">
            <v>58727510000000</v>
          </cell>
          <cell r="B1542" t="str">
            <v>Wheatland</v>
          </cell>
          <cell r="C1542">
            <v>1375</v>
          </cell>
          <cell r="D1542">
            <v>56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 Summary 2018-19 Adv"/>
      <sheetName val="DP_StateAdvanceApportionmentSum"/>
      <sheetName val="EPA"/>
      <sheetName val="Closed Charters"/>
    </sheetNames>
    <sheetDataSet>
      <sheetData sheetId="0"/>
      <sheetData sheetId="1"/>
      <sheetData sheetId="2">
        <row r="4">
          <cell r="A4">
            <v>2</v>
          </cell>
          <cell r="B4">
            <v>47</v>
          </cell>
          <cell r="C4" t="str">
            <v>01</v>
          </cell>
          <cell r="D4" t="str">
            <v>10017</v>
          </cell>
          <cell r="E4" t="str">
            <v>0</v>
          </cell>
          <cell r="H4" t="str">
            <v>Alameda Co. Office of Education</v>
          </cell>
          <cell r="I4" t="str">
            <v>CO OFFICE</v>
          </cell>
          <cell r="J4">
            <v>47112</v>
          </cell>
        </row>
        <row r="5">
          <cell r="A5">
            <v>10232</v>
          </cell>
          <cell r="B5">
            <v>47</v>
          </cell>
          <cell r="C5" t="str">
            <v>01</v>
          </cell>
          <cell r="D5" t="str">
            <v>10017</v>
          </cell>
          <cell r="E5" t="str">
            <v>112607</v>
          </cell>
          <cell r="F5" t="str">
            <v>0811</v>
          </cell>
          <cell r="G5" t="str">
            <v>D</v>
          </cell>
          <cell r="H5" t="str">
            <v>Envision Academy for Arts &amp; Technology</v>
          </cell>
          <cell r="I5" t="str">
            <v>UNIFIED</v>
          </cell>
          <cell r="J5">
            <v>659868</v>
          </cell>
        </row>
        <row r="6">
          <cell r="A6">
            <v>12534</v>
          </cell>
          <cell r="B6">
            <v>47</v>
          </cell>
          <cell r="C6" t="str">
            <v>01</v>
          </cell>
          <cell r="D6" t="str">
            <v>10017</v>
          </cell>
          <cell r="E6" t="str">
            <v>123968</v>
          </cell>
          <cell r="F6" t="str">
            <v>1284</v>
          </cell>
          <cell r="G6" t="str">
            <v>D</v>
          </cell>
          <cell r="H6" t="str">
            <v>Community School for Creative Education</v>
          </cell>
          <cell r="I6" t="str">
            <v>UNIFIED</v>
          </cell>
          <cell r="J6">
            <v>337134</v>
          </cell>
        </row>
        <row r="7">
          <cell r="A7">
            <v>12530</v>
          </cell>
          <cell r="B7">
            <v>47</v>
          </cell>
          <cell r="C7" t="str">
            <v>01</v>
          </cell>
          <cell r="D7" t="str">
            <v>10017</v>
          </cell>
          <cell r="E7" t="str">
            <v>124172</v>
          </cell>
          <cell r="F7" t="str">
            <v>1296</v>
          </cell>
          <cell r="G7" t="str">
            <v>D</v>
          </cell>
          <cell r="H7" t="str">
            <v>Yu Ming Charter</v>
          </cell>
          <cell r="I7" t="str">
            <v>CO OFFICE</v>
          </cell>
          <cell r="J7">
            <v>539652</v>
          </cell>
        </row>
        <row r="8">
          <cell r="A8">
            <v>12706</v>
          </cell>
          <cell r="B8">
            <v>47</v>
          </cell>
          <cell r="C8" t="str">
            <v>01</v>
          </cell>
          <cell r="D8" t="str">
            <v>10017</v>
          </cell>
          <cell r="E8" t="str">
            <v>125567</v>
          </cell>
          <cell r="F8" t="str">
            <v>1383</v>
          </cell>
          <cell r="G8" t="str">
            <v>D</v>
          </cell>
          <cell r="H8" t="str">
            <v>Urban Montessori Charter</v>
          </cell>
          <cell r="I8" t="str">
            <v>UNIFIED</v>
          </cell>
          <cell r="J8">
            <v>598284</v>
          </cell>
        </row>
        <row r="9">
          <cell r="A9">
            <v>14193</v>
          </cell>
          <cell r="B9">
            <v>47</v>
          </cell>
          <cell r="C9" t="str">
            <v>01</v>
          </cell>
          <cell r="D9" t="str">
            <v>10017</v>
          </cell>
          <cell r="E9" t="str">
            <v>131581</v>
          </cell>
          <cell r="F9" t="str">
            <v>1707</v>
          </cell>
          <cell r="G9" t="str">
            <v>D</v>
          </cell>
          <cell r="H9" t="str">
            <v>Oakland Unity Middle School</v>
          </cell>
          <cell r="I9" t="str">
            <v>UNIFIED</v>
          </cell>
          <cell r="J9">
            <v>33774</v>
          </cell>
        </row>
        <row r="10">
          <cell r="A10">
            <v>14453</v>
          </cell>
          <cell r="B10">
            <v>47</v>
          </cell>
          <cell r="C10" t="str">
            <v>01</v>
          </cell>
          <cell r="D10" t="str">
            <v>10017</v>
          </cell>
          <cell r="E10" t="str">
            <v>136101</v>
          </cell>
          <cell r="F10" t="str">
            <v>1881</v>
          </cell>
          <cell r="G10" t="str">
            <v>D</v>
          </cell>
          <cell r="H10" t="str">
            <v>Connecting Waters Charter School, East Bay</v>
          </cell>
          <cell r="I10" t="str">
            <v>UNIFIED</v>
          </cell>
          <cell r="J10">
            <v>20904</v>
          </cell>
        </row>
        <row r="11">
          <cell r="A11">
            <v>14477</v>
          </cell>
          <cell r="B11">
            <v>47</v>
          </cell>
          <cell r="C11" t="str">
            <v>01</v>
          </cell>
          <cell r="D11" t="str">
            <v>10017</v>
          </cell>
          <cell r="E11" t="str">
            <v>136226</v>
          </cell>
          <cell r="F11" t="str">
            <v>1888</v>
          </cell>
          <cell r="G11" t="str">
            <v>L</v>
          </cell>
          <cell r="H11" t="str">
            <v>Opportunity Charter</v>
          </cell>
          <cell r="I11" t="str">
            <v>CO OFFICE</v>
          </cell>
          <cell r="J11">
            <v>4266</v>
          </cell>
        </row>
        <row r="12">
          <cell r="A12">
            <v>12318</v>
          </cell>
          <cell r="B12">
            <v>47</v>
          </cell>
          <cell r="C12" t="str">
            <v>01</v>
          </cell>
          <cell r="D12" t="str">
            <v>10017</v>
          </cell>
          <cell r="E12" t="str">
            <v>6001788</v>
          </cell>
          <cell r="F12" t="str">
            <v>0740</v>
          </cell>
          <cell r="G12" t="str">
            <v>D</v>
          </cell>
          <cell r="H12" t="str">
            <v>Cox Academy</v>
          </cell>
          <cell r="I12" t="str">
            <v>UNIFIED</v>
          </cell>
          <cell r="J12">
            <v>798693</v>
          </cell>
        </row>
        <row r="13">
          <cell r="A13">
            <v>1684</v>
          </cell>
          <cell r="B13">
            <v>47</v>
          </cell>
          <cell r="C13" t="str">
            <v>01</v>
          </cell>
          <cell r="D13" t="str">
            <v>10017</v>
          </cell>
          <cell r="E13" t="str">
            <v>6002000</v>
          </cell>
          <cell r="F13" t="str">
            <v>1464</v>
          </cell>
          <cell r="G13" t="str">
            <v>D</v>
          </cell>
          <cell r="H13" t="str">
            <v>Lazear Charter Academy</v>
          </cell>
          <cell r="I13" t="str">
            <v>UNIFIED</v>
          </cell>
          <cell r="J13">
            <v>647093</v>
          </cell>
        </row>
        <row r="14">
          <cell r="A14">
            <v>60</v>
          </cell>
          <cell r="B14">
            <v>47</v>
          </cell>
          <cell r="C14" t="str">
            <v>01</v>
          </cell>
          <cell r="D14" t="str">
            <v>61119</v>
          </cell>
          <cell r="E14" t="str">
            <v>0</v>
          </cell>
          <cell r="H14" t="str">
            <v>Alameda Unified</v>
          </cell>
          <cell r="I14" t="str">
            <v>UNIFIED</v>
          </cell>
          <cell r="J14">
            <v>13542196</v>
          </cell>
        </row>
        <row r="15">
          <cell r="A15">
            <v>12153</v>
          </cell>
          <cell r="B15">
            <v>47</v>
          </cell>
          <cell r="C15" t="str">
            <v>01</v>
          </cell>
          <cell r="D15" t="str">
            <v>61119</v>
          </cell>
          <cell r="E15" t="str">
            <v>119222</v>
          </cell>
          <cell r="F15" t="str">
            <v>1066</v>
          </cell>
          <cell r="G15" t="str">
            <v>D</v>
          </cell>
          <cell r="H15" t="str">
            <v>Nea Community Learning Center</v>
          </cell>
          <cell r="I15" t="str">
            <v>UNIFIED</v>
          </cell>
          <cell r="J15">
            <v>793519</v>
          </cell>
        </row>
        <row r="16">
          <cell r="A16">
            <v>12319</v>
          </cell>
          <cell r="B16">
            <v>47</v>
          </cell>
          <cell r="C16" t="str">
            <v>01</v>
          </cell>
          <cell r="D16" t="str">
            <v>61119</v>
          </cell>
          <cell r="E16" t="str">
            <v>122085</v>
          </cell>
          <cell r="F16" t="str">
            <v>1181</v>
          </cell>
          <cell r="G16" t="str">
            <v>D</v>
          </cell>
          <cell r="H16" t="str">
            <v>The Academy of Alameda</v>
          </cell>
          <cell r="I16" t="str">
            <v>UNIFIED</v>
          </cell>
          <cell r="J16">
            <v>702920</v>
          </cell>
        </row>
        <row r="17">
          <cell r="A17">
            <v>1073</v>
          </cell>
          <cell r="B17">
            <v>47</v>
          </cell>
          <cell r="C17" t="str">
            <v>01</v>
          </cell>
          <cell r="D17" t="str">
            <v>61119</v>
          </cell>
          <cell r="E17" t="str">
            <v>130609</v>
          </cell>
          <cell r="F17" t="str">
            <v>0352</v>
          </cell>
          <cell r="G17" t="str">
            <v>D</v>
          </cell>
          <cell r="H17" t="str">
            <v>Alameda Community Learning Center</v>
          </cell>
          <cell r="I17" t="str">
            <v>UNIFIED</v>
          </cell>
          <cell r="J17">
            <v>553622</v>
          </cell>
        </row>
        <row r="18">
          <cell r="A18">
            <v>1074</v>
          </cell>
          <cell r="B18">
            <v>47</v>
          </cell>
          <cell r="C18" t="str">
            <v>01</v>
          </cell>
          <cell r="D18" t="str">
            <v>61119</v>
          </cell>
          <cell r="E18" t="str">
            <v>130625</v>
          </cell>
          <cell r="F18" t="str">
            <v>0398</v>
          </cell>
          <cell r="G18" t="str">
            <v>D</v>
          </cell>
          <cell r="H18" t="str">
            <v>Alternatives in Action</v>
          </cell>
          <cell r="I18" t="str">
            <v>UNIFIED</v>
          </cell>
          <cell r="J18">
            <v>292259</v>
          </cell>
        </row>
        <row r="19">
          <cell r="A19">
            <v>14194</v>
          </cell>
          <cell r="B19">
            <v>47</v>
          </cell>
          <cell r="C19" t="str">
            <v>01</v>
          </cell>
          <cell r="D19" t="str">
            <v>61119</v>
          </cell>
          <cell r="E19" t="str">
            <v>131805</v>
          </cell>
          <cell r="F19" t="str">
            <v>1718</v>
          </cell>
          <cell r="G19" t="str">
            <v>D</v>
          </cell>
          <cell r="H19" t="str">
            <v>The Academy of Alameda Elementary School</v>
          </cell>
          <cell r="I19" t="str">
            <v>UNIFIED</v>
          </cell>
          <cell r="J19">
            <v>39324</v>
          </cell>
        </row>
        <row r="20">
          <cell r="A20">
            <v>61</v>
          </cell>
          <cell r="B20">
            <v>47</v>
          </cell>
          <cell r="C20" t="str">
            <v>01</v>
          </cell>
          <cell r="D20" t="str">
            <v>61127</v>
          </cell>
          <cell r="E20" t="str">
            <v>0</v>
          </cell>
          <cell r="H20" t="str">
            <v>Albany City Unified</v>
          </cell>
          <cell r="I20" t="str">
            <v>UNIFIED</v>
          </cell>
          <cell r="J20">
            <v>5393364</v>
          </cell>
        </row>
        <row r="21">
          <cell r="A21">
            <v>62</v>
          </cell>
          <cell r="B21">
            <v>47</v>
          </cell>
          <cell r="C21" t="str">
            <v>01</v>
          </cell>
          <cell r="D21" t="str">
            <v>61143</v>
          </cell>
          <cell r="E21" t="str">
            <v>0</v>
          </cell>
          <cell r="H21" t="str">
            <v>Berkeley Unified</v>
          </cell>
          <cell r="I21" t="str">
            <v>UNIFIED</v>
          </cell>
          <cell r="J21">
            <v>10356014</v>
          </cell>
        </row>
        <row r="22">
          <cell r="A22">
            <v>12531</v>
          </cell>
          <cell r="B22">
            <v>47</v>
          </cell>
          <cell r="C22" t="str">
            <v>01</v>
          </cell>
          <cell r="D22" t="str">
            <v>61143</v>
          </cell>
          <cell r="E22" t="str">
            <v>122689</v>
          </cell>
          <cell r="F22" t="str">
            <v>1254</v>
          </cell>
          <cell r="G22" t="str">
            <v>D</v>
          </cell>
          <cell r="H22" t="str">
            <v>REALM Charter Middle</v>
          </cell>
          <cell r="I22" t="str">
            <v>UNIFIED</v>
          </cell>
          <cell r="J22">
            <v>0</v>
          </cell>
        </row>
        <row r="23">
          <cell r="A23">
            <v>12532</v>
          </cell>
          <cell r="B23">
            <v>47</v>
          </cell>
          <cell r="C23" t="str">
            <v>01</v>
          </cell>
          <cell r="D23" t="str">
            <v>61143</v>
          </cell>
          <cell r="E23" t="str">
            <v>122697</v>
          </cell>
          <cell r="F23" t="str">
            <v>1255</v>
          </cell>
          <cell r="G23" t="str">
            <v>D</v>
          </cell>
          <cell r="H23" t="str">
            <v>REALM Charter High</v>
          </cell>
          <cell r="I23" t="str">
            <v>UNIFIED</v>
          </cell>
          <cell r="J23">
            <v>541276</v>
          </cell>
        </row>
        <row r="24">
          <cell r="A24">
            <v>63</v>
          </cell>
          <cell r="B24">
            <v>47</v>
          </cell>
          <cell r="C24" t="str">
            <v>01</v>
          </cell>
          <cell r="D24" t="str">
            <v>61150</v>
          </cell>
          <cell r="E24" t="str">
            <v>0</v>
          </cell>
          <cell r="H24" t="str">
            <v>Castro Valley Unified</v>
          </cell>
          <cell r="I24" t="str">
            <v>UNIFIED</v>
          </cell>
          <cell r="J24">
            <v>13521229</v>
          </cell>
        </row>
        <row r="25">
          <cell r="A25">
            <v>64</v>
          </cell>
          <cell r="B25">
            <v>47</v>
          </cell>
          <cell r="C25" t="str">
            <v>01</v>
          </cell>
          <cell r="D25" t="str">
            <v>61168</v>
          </cell>
          <cell r="E25" t="str">
            <v>0</v>
          </cell>
          <cell r="H25" t="str">
            <v>Emery Unified</v>
          </cell>
          <cell r="I25" t="str">
            <v>UNIFIED</v>
          </cell>
          <cell r="J25">
            <v>130104</v>
          </cell>
        </row>
        <row r="26">
          <cell r="A26">
            <v>65</v>
          </cell>
          <cell r="B26">
            <v>47</v>
          </cell>
          <cell r="C26" t="str">
            <v>01</v>
          </cell>
          <cell r="D26" t="str">
            <v>61176</v>
          </cell>
          <cell r="E26" t="str">
            <v>0</v>
          </cell>
          <cell r="H26" t="str">
            <v>Fremont Unified</v>
          </cell>
          <cell r="I26" t="str">
            <v>UNIFIED</v>
          </cell>
          <cell r="J26">
            <v>51008170</v>
          </cell>
        </row>
        <row r="27">
          <cell r="A27">
            <v>1075</v>
          </cell>
          <cell r="B27">
            <v>47</v>
          </cell>
          <cell r="C27" t="str">
            <v>01</v>
          </cell>
          <cell r="D27" t="str">
            <v>61176</v>
          </cell>
          <cell r="E27" t="str">
            <v>130534</v>
          </cell>
          <cell r="F27" t="str">
            <v>0152</v>
          </cell>
          <cell r="G27" t="str">
            <v>L</v>
          </cell>
          <cell r="H27" t="str">
            <v>Circle of Independent Learning</v>
          </cell>
          <cell r="I27" t="str">
            <v>UNIFIED</v>
          </cell>
          <cell r="J27">
            <v>556427</v>
          </cell>
        </row>
        <row r="28">
          <cell r="A28">
            <v>66</v>
          </cell>
          <cell r="B28">
            <v>47</v>
          </cell>
          <cell r="C28" t="str">
            <v>01</v>
          </cell>
          <cell r="D28" t="str">
            <v>61192</v>
          </cell>
          <cell r="E28" t="str">
            <v>0</v>
          </cell>
          <cell r="H28" t="str">
            <v>Hayward Unified</v>
          </cell>
          <cell r="I28" t="str">
            <v>UNIFIED</v>
          </cell>
          <cell r="J28">
            <v>29311317</v>
          </cell>
        </row>
        <row r="29">
          <cell r="A29">
            <v>10191</v>
          </cell>
          <cell r="B29">
            <v>47</v>
          </cell>
          <cell r="C29" t="str">
            <v>01</v>
          </cell>
          <cell r="D29" t="str">
            <v>61192</v>
          </cell>
          <cell r="E29" t="str">
            <v>108670</v>
          </cell>
          <cell r="F29" t="str">
            <v>0684</v>
          </cell>
          <cell r="G29" t="str">
            <v>D</v>
          </cell>
          <cell r="H29" t="str">
            <v>Leadership Public Schools - Hayward</v>
          </cell>
          <cell r="I29" t="str">
            <v>UNIFIED</v>
          </cell>
          <cell r="J29">
            <v>986948</v>
          </cell>
        </row>
        <row r="30">
          <cell r="A30">
            <v>11339</v>
          </cell>
          <cell r="B30">
            <v>47</v>
          </cell>
          <cell r="C30" t="str">
            <v>01</v>
          </cell>
          <cell r="D30" t="str">
            <v>61192</v>
          </cell>
          <cell r="E30" t="str">
            <v>113902</v>
          </cell>
          <cell r="F30" t="str">
            <v>0836</v>
          </cell>
          <cell r="G30" t="str">
            <v>D</v>
          </cell>
          <cell r="H30" t="str">
            <v>Impact Academy of Arts &amp; Technology</v>
          </cell>
          <cell r="I30" t="str">
            <v>UNIFIED</v>
          </cell>
          <cell r="J30">
            <v>1173040</v>
          </cell>
        </row>
        <row r="31">
          <cell r="A31">
            <v>12154</v>
          </cell>
          <cell r="B31">
            <v>47</v>
          </cell>
          <cell r="C31" t="str">
            <v>01</v>
          </cell>
          <cell r="D31" t="str">
            <v>61192</v>
          </cell>
          <cell r="E31" t="str">
            <v>119248</v>
          </cell>
          <cell r="F31" t="str">
            <v>1067</v>
          </cell>
          <cell r="G31" t="str">
            <v>D</v>
          </cell>
          <cell r="H31" t="str">
            <v>Golden Oak Montessori of Hayward</v>
          </cell>
          <cell r="I31" t="str">
            <v>UNIFIED</v>
          </cell>
          <cell r="J31">
            <v>347400</v>
          </cell>
        </row>
        <row r="32">
          <cell r="A32">
            <v>12922</v>
          </cell>
          <cell r="B32">
            <v>47</v>
          </cell>
          <cell r="C32" t="str">
            <v>01</v>
          </cell>
          <cell r="D32" t="str">
            <v>61192</v>
          </cell>
          <cell r="E32" t="str">
            <v>127696</v>
          </cell>
          <cell r="F32" t="str">
            <v>1514</v>
          </cell>
          <cell r="G32" t="str">
            <v>D</v>
          </cell>
          <cell r="H32" t="str">
            <v>Knowledge Enlightens You (KEY) Academy</v>
          </cell>
          <cell r="I32" t="str">
            <v>UNIFIED</v>
          </cell>
          <cell r="J32">
            <v>104540</v>
          </cell>
        </row>
        <row r="33">
          <cell r="A33">
            <v>12944</v>
          </cell>
          <cell r="B33">
            <v>47</v>
          </cell>
          <cell r="C33" t="str">
            <v>01</v>
          </cell>
          <cell r="D33" t="str">
            <v>61192</v>
          </cell>
          <cell r="E33" t="str">
            <v>127944</v>
          </cell>
          <cell r="F33" t="str">
            <v>1543</v>
          </cell>
          <cell r="G33" t="str">
            <v>D</v>
          </cell>
          <cell r="H33" t="str">
            <v>Silver Oak High Public Montessori Charter</v>
          </cell>
          <cell r="I33" t="str">
            <v>UNIFIED</v>
          </cell>
          <cell r="J33">
            <v>37598</v>
          </cell>
        </row>
        <row r="34">
          <cell r="A34">
            <v>67</v>
          </cell>
          <cell r="B34">
            <v>47</v>
          </cell>
          <cell r="C34" t="str">
            <v>01</v>
          </cell>
          <cell r="D34" t="str">
            <v>61200</v>
          </cell>
          <cell r="E34" t="str">
            <v>0</v>
          </cell>
          <cell r="H34" t="str">
            <v>Livermore Valley Joint Unified</v>
          </cell>
          <cell r="I34" t="str">
            <v>UNIFIED</v>
          </cell>
          <cell r="J34">
            <v>13383793</v>
          </cell>
        </row>
        <row r="35">
          <cell r="A35">
            <v>68</v>
          </cell>
          <cell r="B35">
            <v>47</v>
          </cell>
          <cell r="C35" t="str">
            <v>01</v>
          </cell>
          <cell r="D35" t="str">
            <v>61218</v>
          </cell>
          <cell r="E35" t="str">
            <v>0</v>
          </cell>
          <cell r="H35" t="str">
            <v>Mountain House Elementary</v>
          </cell>
          <cell r="I35" t="str">
            <v>ELEMENTARY</v>
          </cell>
          <cell r="J35">
            <v>3578</v>
          </cell>
        </row>
        <row r="36">
          <cell r="A36">
            <v>69</v>
          </cell>
          <cell r="B36">
            <v>47</v>
          </cell>
          <cell r="C36" t="str">
            <v>01</v>
          </cell>
          <cell r="D36" t="str">
            <v>61234</v>
          </cell>
          <cell r="E36" t="str">
            <v>0</v>
          </cell>
          <cell r="H36" t="str">
            <v>Newark Unified</v>
          </cell>
          <cell r="I36" t="str">
            <v>UNIFIED</v>
          </cell>
          <cell r="J36">
            <v>5684362</v>
          </cell>
        </row>
        <row r="37">
          <cell r="A37">
            <v>70</v>
          </cell>
          <cell r="B37">
            <v>47</v>
          </cell>
          <cell r="C37" t="str">
            <v>01</v>
          </cell>
          <cell r="D37" t="str">
            <v>61242</v>
          </cell>
          <cell r="E37" t="str">
            <v>0</v>
          </cell>
          <cell r="H37" t="str">
            <v>New Haven Unified</v>
          </cell>
          <cell r="I37" t="str">
            <v>UNIFIED</v>
          </cell>
          <cell r="J37">
            <v>17049314</v>
          </cell>
        </row>
        <row r="38">
          <cell r="A38">
            <v>71</v>
          </cell>
          <cell r="B38">
            <v>47</v>
          </cell>
          <cell r="C38" t="str">
            <v>01</v>
          </cell>
          <cell r="D38" t="str">
            <v>61259</v>
          </cell>
          <cell r="E38" t="str">
            <v>0</v>
          </cell>
          <cell r="H38" t="str">
            <v>Oakland Unified</v>
          </cell>
          <cell r="I38" t="str">
            <v>UNIFIED</v>
          </cell>
          <cell r="J38">
            <v>53060463</v>
          </cell>
        </row>
        <row r="39">
          <cell r="A39">
            <v>9576</v>
          </cell>
          <cell r="B39">
            <v>47</v>
          </cell>
          <cell r="C39" t="str">
            <v>01</v>
          </cell>
          <cell r="D39" t="str">
            <v>61259</v>
          </cell>
          <cell r="E39" t="str">
            <v>100065</v>
          </cell>
          <cell r="F39" t="str">
            <v>0510</v>
          </cell>
          <cell r="G39" t="str">
            <v>D</v>
          </cell>
          <cell r="H39" t="str">
            <v>Oakland Unity High</v>
          </cell>
          <cell r="I39" t="str">
            <v>UNIFIED</v>
          </cell>
          <cell r="J39">
            <v>564194</v>
          </cell>
        </row>
        <row r="40">
          <cell r="A40">
            <v>9577</v>
          </cell>
          <cell r="B40">
            <v>47</v>
          </cell>
          <cell r="C40" t="str">
            <v>01</v>
          </cell>
          <cell r="D40" t="str">
            <v>61259</v>
          </cell>
          <cell r="E40" t="str">
            <v>100123</v>
          </cell>
          <cell r="F40" t="str">
            <v>0499</v>
          </cell>
          <cell r="G40" t="str">
            <v>D</v>
          </cell>
          <cell r="H40" t="str">
            <v>East Oakland Leadership Academy</v>
          </cell>
          <cell r="I40" t="str">
            <v>UNIFIED</v>
          </cell>
          <cell r="J40">
            <v>0</v>
          </cell>
        </row>
        <row r="41">
          <cell r="A41">
            <v>9712</v>
          </cell>
          <cell r="B41">
            <v>47</v>
          </cell>
          <cell r="C41" t="str">
            <v>01</v>
          </cell>
          <cell r="D41" t="str">
            <v>61259</v>
          </cell>
          <cell r="E41" t="str">
            <v>106906</v>
          </cell>
          <cell r="F41" t="str">
            <v>0661</v>
          </cell>
          <cell r="G41" t="str">
            <v>D</v>
          </cell>
          <cell r="H41" t="str">
            <v>Bay Area Technology</v>
          </cell>
          <cell r="I41" t="str">
            <v>UNIFIED</v>
          </cell>
          <cell r="J41">
            <v>484885</v>
          </cell>
        </row>
        <row r="42">
          <cell r="A42">
            <v>10197</v>
          </cell>
          <cell r="B42">
            <v>47</v>
          </cell>
          <cell r="C42" t="str">
            <v>01</v>
          </cell>
          <cell r="D42" t="str">
            <v>61259</v>
          </cell>
          <cell r="E42" t="str">
            <v>108944</v>
          </cell>
          <cell r="F42" t="str">
            <v>0700</v>
          </cell>
          <cell r="G42" t="str">
            <v>D</v>
          </cell>
          <cell r="H42" t="str">
            <v>Lighthouse Community Charter High</v>
          </cell>
          <cell r="I42" t="str">
            <v>UNIFIED</v>
          </cell>
          <cell r="J42">
            <v>435474</v>
          </cell>
        </row>
        <row r="43">
          <cell r="A43">
            <v>10160</v>
          </cell>
          <cell r="B43">
            <v>47</v>
          </cell>
          <cell r="C43" t="str">
            <v>01</v>
          </cell>
          <cell r="D43" t="str">
            <v>61259</v>
          </cell>
          <cell r="E43" t="str">
            <v>109819</v>
          </cell>
          <cell r="F43" t="str">
            <v>0726</v>
          </cell>
          <cell r="G43" t="str">
            <v>D</v>
          </cell>
          <cell r="H43" t="str">
            <v>Aspire Berkley Maynard Academy</v>
          </cell>
          <cell r="I43" t="str">
            <v>UNIFIED</v>
          </cell>
          <cell r="J43">
            <v>768145</v>
          </cell>
        </row>
        <row r="44">
          <cell r="A44">
            <v>10233</v>
          </cell>
          <cell r="B44">
            <v>47</v>
          </cell>
          <cell r="C44" t="str">
            <v>01</v>
          </cell>
          <cell r="D44" t="str">
            <v>61259</v>
          </cell>
          <cell r="E44" t="str">
            <v>111476</v>
          </cell>
          <cell r="F44" t="str">
            <v>0780</v>
          </cell>
          <cell r="G44" t="str">
            <v>D</v>
          </cell>
          <cell r="H44" t="str">
            <v>Achieve Academy</v>
          </cell>
          <cell r="I44" t="str">
            <v>UNIFIED</v>
          </cell>
          <cell r="J44">
            <v>938704</v>
          </cell>
        </row>
        <row r="45">
          <cell r="A45">
            <v>10235</v>
          </cell>
          <cell r="B45">
            <v>47</v>
          </cell>
          <cell r="C45" t="str">
            <v>01</v>
          </cell>
          <cell r="D45" t="str">
            <v>61259</v>
          </cell>
          <cell r="E45" t="str">
            <v>111856</v>
          </cell>
          <cell r="F45" t="str">
            <v>0765</v>
          </cell>
          <cell r="G45" t="str">
            <v>D</v>
          </cell>
          <cell r="H45" t="str">
            <v>American Indian Public High</v>
          </cell>
          <cell r="I45" t="str">
            <v>UNIFIED</v>
          </cell>
          <cell r="J45">
            <v>596804</v>
          </cell>
        </row>
        <row r="46">
          <cell r="A46">
            <v>11446</v>
          </cell>
          <cell r="B46">
            <v>47</v>
          </cell>
          <cell r="C46" t="str">
            <v>01</v>
          </cell>
          <cell r="D46" t="str">
            <v>61259</v>
          </cell>
          <cell r="E46" t="str">
            <v>114363</v>
          </cell>
          <cell r="F46" t="str">
            <v>0882</v>
          </cell>
          <cell r="G46" t="str">
            <v>D</v>
          </cell>
          <cell r="H46" t="str">
            <v>American Indian Public Charter School II</v>
          </cell>
          <cell r="I46" t="str">
            <v>UNIFIED</v>
          </cell>
          <cell r="J46">
            <v>928512</v>
          </cell>
        </row>
        <row r="47">
          <cell r="A47">
            <v>11340</v>
          </cell>
          <cell r="B47">
            <v>47</v>
          </cell>
          <cell r="C47" t="str">
            <v>01</v>
          </cell>
          <cell r="D47" t="str">
            <v>61259</v>
          </cell>
          <cell r="E47" t="str">
            <v>114454</v>
          </cell>
          <cell r="F47" t="str">
            <v>0864</v>
          </cell>
          <cell r="G47" t="str">
            <v>D</v>
          </cell>
          <cell r="H47" t="str">
            <v>Conservatory of Vocal/Instrumental Arts</v>
          </cell>
          <cell r="I47" t="str">
            <v>UNIFIED</v>
          </cell>
          <cell r="J47">
            <v>0</v>
          </cell>
        </row>
        <row r="48">
          <cell r="A48">
            <v>11341</v>
          </cell>
          <cell r="B48">
            <v>47</v>
          </cell>
          <cell r="C48" t="str">
            <v>01</v>
          </cell>
          <cell r="D48" t="str">
            <v>61259</v>
          </cell>
          <cell r="E48" t="str">
            <v>114868</v>
          </cell>
          <cell r="F48" t="str">
            <v>0883</v>
          </cell>
          <cell r="G48" t="str">
            <v>D</v>
          </cell>
          <cell r="H48" t="str">
            <v>Oakland Charter High</v>
          </cell>
          <cell r="I48" t="str">
            <v>UNIFIED</v>
          </cell>
          <cell r="J48">
            <v>787404</v>
          </cell>
        </row>
        <row r="49">
          <cell r="A49">
            <v>11342</v>
          </cell>
          <cell r="B49">
            <v>47</v>
          </cell>
          <cell r="C49" t="str">
            <v>01</v>
          </cell>
          <cell r="D49" t="str">
            <v>61259</v>
          </cell>
          <cell r="E49" t="str">
            <v>115014</v>
          </cell>
          <cell r="F49" t="str">
            <v>0938</v>
          </cell>
          <cell r="G49" t="str">
            <v>D</v>
          </cell>
          <cell r="H49" t="str">
            <v>KIPP Bridge Academy</v>
          </cell>
          <cell r="I49" t="str">
            <v>UNIFIED</v>
          </cell>
          <cell r="J49">
            <v>754325</v>
          </cell>
        </row>
        <row r="50">
          <cell r="A50">
            <v>11343</v>
          </cell>
          <cell r="B50">
            <v>47</v>
          </cell>
          <cell r="C50" t="str">
            <v>01</v>
          </cell>
          <cell r="D50" t="str">
            <v>61259</v>
          </cell>
          <cell r="E50" t="str">
            <v>115238</v>
          </cell>
          <cell r="F50" t="str">
            <v>0837</v>
          </cell>
          <cell r="G50" t="str">
            <v>D</v>
          </cell>
          <cell r="H50" t="str">
            <v>ARISE High</v>
          </cell>
          <cell r="I50" t="str">
            <v>UNIFIED</v>
          </cell>
          <cell r="J50">
            <v>474088</v>
          </cell>
        </row>
        <row r="51">
          <cell r="A51">
            <v>11344</v>
          </cell>
          <cell r="B51">
            <v>47</v>
          </cell>
          <cell r="C51" t="str">
            <v>01</v>
          </cell>
          <cell r="D51" t="str">
            <v>61259</v>
          </cell>
          <cell r="E51" t="str">
            <v>115386</v>
          </cell>
          <cell r="F51" t="str">
            <v>0948</v>
          </cell>
          <cell r="G51" t="str">
            <v>D</v>
          </cell>
          <cell r="H51" t="str">
            <v>Civicorps Corpsmember Academy</v>
          </cell>
          <cell r="I51" t="str">
            <v>UNIFIED</v>
          </cell>
          <cell r="J51">
            <v>100964</v>
          </cell>
        </row>
        <row r="52">
          <cell r="A52">
            <v>11802</v>
          </cell>
          <cell r="B52">
            <v>47</v>
          </cell>
          <cell r="C52" t="str">
            <v>01</v>
          </cell>
          <cell r="D52" t="str">
            <v>61259</v>
          </cell>
          <cell r="E52" t="str">
            <v>115592</v>
          </cell>
          <cell r="F52" t="str">
            <v>1442</v>
          </cell>
          <cell r="G52" t="str">
            <v>D</v>
          </cell>
          <cell r="H52" t="str">
            <v>Learning Without Limits</v>
          </cell>
          <cell r="I52" t="str">
            <v>UNIFIED</v>
          </cell>
          <cell r="J52">
            <v>584790</v>
          </cell>
        </row>
        <row r="53">
          <cell r="A53">
            <v>11969</v>
          </cell>
          <cell r="B53">
            <v>47</v>
          </cell>
          <cell r="C53" t="str">
            <v>01</v>
          </cell>
          <cell r="D53" t="str">
            <v>61259</v>
          </cell>
          <cell r="E53" t="str">
            <v>118224</v>
          </cell>
          <cell r="F53" t="str">
            <v>1023</v>
          </cell>
          <cell r="G53" t="str">
            <v>D</v>
          </cell>
          <cell r="H53" t="str">
            <v>Aspire Golden State College Preparatory Academy</v>
          </cell>
          <cell r="I53" t="str">
            <v>UNIFIED</v>
          </cell>
          <cell r="J53">
            <v>925409</v>
          </cell>
        </row>
        <row r="54">
          <cell r="A54">
            <v>12155</v>
          </cell>
          <cell r="B54">
            <v>47</v>
          </cell>
          <cell r="C54" t="str">
            <v>01</v>
          </cell>
          <cell r="D54" t="str">
            <v>61259</v>
          </cell>
          <cell r="E54" t="str">
            <v>120188</v>
          </cell>
          <cell r="F54" t="str">
            <v>1115</v>
          </cell>
          <cell r="G54" t="str">
            <v>D</v>
          </cell>
          <cell r="H54" t="str">
            <v>Aspire ERES Academy</v>
          </cell>
          <cell r="I54" t="str">
            <v>UNIFIED</v>
          </cell>
          <cell r="J54">
            <v>309285</v>
          </cell>
        </row>
        <row r="55">
          <cell r="A55">
            <v>12533</v>
          </cell>
          <cell r="B55">
            <v>47</v>
          </cell>
          <cell r="C55" t="str">
            <v>01</v>
          </cell>
          <cell r="D55" t="str">
            <v>61259</v>
          </cell>
          <cell r="E55" t="str">
            <v>123711</v>
          </cell>
          <cell r="F55" t="str">
            <v>1271</v>
          </cell>
          <cell r="G55" t="str">
            <v>D</v>
          </cell>
          <cell r="H55" t="str">
            <v>Vincent Academy</v>
          </cell>
          <cell r="I55" t="str">
            <v>UNIFIED</v>
          </cell>
          <cell r="J55">
            <v>355273</v>
          </cell>
        </row>
        <row r="56">
          <cell r="A56">
            <v>12763</v>
          </cell>
          <cell r="B56">
            <v>47</v>
          </cell>
          <cell r="C56" t="str">
            <v>01</v>
          </cell>
          <cell r="D56" t="str">
            <v>61259</v>
          </cell>
          <cell r="E56" t="str">
            <v>126748</v>
          </cell>
          <cell r="F56" t="str">
            <v>1449</v>
          </cell>
          <cell r="G56" t="str">
            <v>D</v>
          </cell>
          <cell r="H56" t="str">
            <v>LPS Oakland R &amp; D Campus</v>
          </cell>
          <cell r="I56" t="str">
            <v>UNIFIED</v>
          </cell>
          <cell r="J56">
            <v>670691</v>
          </cell>
        </row>
        <row r="57">
          <cell r="A57">
            <v>13960</v>
          </cell>
          <cell r="B57">
            <v>47</v>
          </cell>
          <cell r="C57" t="str">
            <v>01</v>
          </cell>
          <cell r="D57" t="str">
            <v>61259</v>
          </cell>
          <cell r="E57" t="str">
            <v>128413</v>
          </cell>
          <cell r="F57" t="str">
            <v>1577</v>
          </cell>
          <cell r="G57" t="str">
            <v>D</v>
          </cell>
          <cell r="H57" t="str">
            <v>Aspire College Academy</v>
          </cell>
          <cell r="I57" t="str">
            <v>UNIFIED</v>
          </cell>
          <cell r="J57">
            <v>52038</v>
          </cell>
        </row>
        <row r="58">
          <cell r="A58">
            <v>14056</v>
          </cell>
          <cell r="B58">
            <v>47</v>
          </cell>
          <cell r="C58" t="str">
            <v>01</v>
          </cell>
          <cell r="D58" t="str">
            <v>61259</v>
          </cell>
          <cell r="E58" t="str">
            <v>129403</v>
          </cell>
          <cell r="F58" t="str">
            <v>1632</v>
          </cell>
          <cell r="G58" t="str">
            <v>D</v>
          </cell>
          <cell r="H58" t="str">
            <v>Epic Charter</v>
          </cell>
          <cell r="I58" t="str">
            <v>UNIFIED</v>
          </cell>
          <cell r="J58">
            <v>62788</v>
          </cell>
        </row>
        <row r="59">
          <cell r="A59">
            <v>14058</v>
          </cell>
          <cell r="B59">
            <v>47</v>
          </cell>
          <cell r="C59" t="str">
            <v>01</v>
          </cell>
          <cell r="D59" t="str">
            <v>61259</v>
          </cell>
          <cell r="E59" t="str">
            <v>129635</v>
          </cell>
          <cell r="F59" t="str">
            <v>1661</v>
          </cell>
          <cell r="G59" t="str">
            <v>D</v>
          </cell>
          <cell r="H59" t="str">
            <v>Downtown Charter Academy</v>
          </cell>
          <cell r="I59" t="str">
            <v>UNIFIED</v>
          </cell>
          <cell r="J59">
            <v>53710</v>
          </cell>
        </row>
        <row r="60">
          <cell r="A60">
            <v>14057</v>
          </cell>
          <cell r="B60">
            <v>47</v>
          </cell>
          <cell r="C60" t="str">
            <v>01</v>
          </cell>
          <cell r="D60" t="str">
            <v>61259</v>
          </cell>
          <cell r="E60" t="str">
            <v>129932</v>
          </cell>
          <cell r="F60" t="str">
            <v>1620</v>
          </cell>
          <cell r="G60" t="str">
            <v>D</v>
          </cell>
          <cell r="H60" t="str">
            <v>East Bay Innovation Academy</v>
          </cell>
          <cell r="I60" t="str">
            <v>UNIFIED</v>
          </cell>
          <cell r="J60">
            <v>93936</v>
          </cell>
        </row>
        <row r="61">
          <cell r="A61">
            <v>1042</v>
          </cell>
          <cell r="B61">
            <v>47</v>
          </cell>
          <cell r="C61" t="str">
            <v>01</v>
          </cell>
          <cell r="D61" t="str">
            <v>61259</v>
          </cell>
          <cell r="E61" t="str">
            <v>130617</v>
          </cell>
          <cell r="F61" t="str">
            <v>0349</v>
          </cell>
          <cell r="G61" t="str">
            <v>D</v>
          </cell>
          <cell r="H61" t="str">
            <v>Oakland Military Institute, College Preparatory Academy</v>
          </cell>
          <cell r="I61" t="str">
            <v>UNIFIED</v>
          </cell>
          <cell r="J61">
            <v>1129599</v>
          </cell>
        </row>
        <row r="62">
          <cell r="A62">
            <v>1078</v>
          </cell>
          <cell r="B62">
            <v>47</v>
          </cell>
          <cell r="C62" t="str">
            <v>01</v>
          </cell>
          <cell r="D62" t="str">
            <v>61259</v>
          </cell>
          <cell r="E62" t="str">
            <v>130633</v>
          </cell>
          <cell r="F62" t="str">
            <v>0413</v>
          </cell>
          <cell r="G62" t="str">
            <v>D</v>
          </cell>
          <cell r="H62" t="str">
            <v>Lighthouse Community Charter</v>
          </cell>
          <cell r="I62" t="str">
            <v>UNIFIED</v>
          </cell>
          <cell r="J62">
            <v>706721</v>
          </cell>
        </row>
        <row r="63">
          <cell r="A63">
            <v>1079</v>
          </cell>
          <cell r="B63">
            <v>47</v>
          </cell>
          <cell r="C63" t="str">
            <v>01</v>
          </cell>
          <cell r="D63" t="str">
            <v>61259</v>
          </cell>
          <cell r="E63" t="str">
            <v>130666</v>
          </cell>
          <cell r="F63" t="str">
            <v>0465</v>
          </cell>
          <cell r="G63" t="str">
            <v>D</v>
          </cell>
          <cell r="H63" t="str">
            <v>Aspire Lionel Wilson College Preparatory Academy</v>
          </cell>
          <cell r="I63" t="str">
            <v>UNIFIED</v>
          </cell>
          <cell r="J63">
            <v>796564</v>
          </cell>
        </row>
        <row r="64">
          <cell r="A64">
            <v>14102</v>
          </cell>
          <cell r="B64">
            <v>47</v>
          </cell>
          <cell r="C64" t="str">
            <v>01</v>
          </cell>
          <cell r="D64" t="str">
            <v>61259</v>
          </cell>
          <cell r="E64" t="str">
            <v>130732</v>
          </cell>
          <cell r="F64" t="str">
            <v>1663</v>
          </cell>
          <cell r="G64" t="str">
            <v>D</v>
          </cell>
          <cell r="H64" t="str">
            <v>Aspire Triumph Technology Academy</v>
          </cell>
          <cell r="I64" t="str">
            <v>UNIFIED</v>
          </cell>
          <cell r="J64">
            <v>54142</v>
          </cell>
        </row>
        <row r="65">
          <cell r="A65">
            <v>14196</v>
          </cell>
          <cell r="B65">
            <v>47</v>
          </cell>
          <cell r="C65" t="str">
            <v>01</v>
          </cell>
          <cell r="D65" t="str">
            <v>61259</v>
          </cell>
          <cell r="E65" t="str">
            <v>131896</v>
          </cell>
          <cell r="F65" t="str">
            <v>1713</v>
          </cell>
          <cell r="G65" t="str">
            <v>D</v>
          </cell>
          <cell r="H65" t="str">
            <v>Roses in Concrete Community School</v>
          </cell>
          <cell r="I65" t="str">
            <v>UNIFIED</v>
          </cell>
          <cell r="J65">
            <v>61174</v>
          </cell>
        </row>
        <row r="66">
          <cell r="A66">
            <v>14243</v>
          </cell>
          <cell r="B66">
            <v>47</v>
          </cell>
          <cell r="C66" t="str">
            <v>01</v>
          </cell>
          <cell r="D66" t="str">
            <v>61259</v>
          </cell>
          <cell r="E66" t="str">
            <v>132514</v>
          </cell>
          <cell r="F66" t="str">
            <v>1708</v>
          </cell>
          <cell r="G66" t="str">
            <v>D</v>
          </cell>
          <cell r="H66" t="str">
            <v>Francophone Charter School of Oakland</v>
          </cell>
          <cell r="I66" t="str">
            <v>UNIFIED</v>
          </cell>
          <cell r="J66">
            <v>35938</v>
          </cell>
        </row>
        <row r="67">
          <cell r="A67">
            <v>14252</v>
          </cell>
          <cell r="B67">
            <v>47</v>
          </cell>
          <cell r="C67" t="str">
            <v>01</v>
          </cell>
          <cell r="D67" t="str">
            <v>61259</v>
          </cell>
          <cell r="E67" t="str">
            <v>132555</v>
          </cell>
          <cell r="F67" t="str">
            <v>1745</v>
          </cell>
          <cell r="G67" t="str">
            <v>D</v>
          </cell>
          <cell r="H67" t="str">
            <v>Conservatory of Vocal/Instrumental Arts High School</v>
          </cell>
          <cell r="I67" t="str">
            <v>UNIFIED</v>
          </cell>
          <cell r="J67">
            <v>14258</v>
          </cell>
        </row>
        <row r="68">
          <cell r="A68">
            <v>14327</v>
          </cell>
          <cell r="B68">
            <v>47</v>
          </cell>
          <cell r="C68" t="str">
            <v>01</v>
          </cell>
          <cell r="D68" t="str">
            <v>61259</v>
          </cell>
          <cell r="E68" t="str">
            <v>134015</v>
          </cell>
          <cell r="F68" t="str">
            <v>1783</v>
          </cell>
          <cell r="G68" t="str">
            <v>D</v>
          </cell>
          <cell r="H68" t="str">
            <v>Lodestar: A Lighthouse Community Charter Public</v>
          </cell>
          <cell r="I68" t="str">
            <v>UNIFIED</v>
          </cell>
          <cell r="J68">
            <v>59262</v>
          </cell>
        </row>
        <row r="69">
          <cell r="A69">
            <v>1080</v>
          </cell>
          <cell r="B69">
            <v>47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 t="str">
            <v>D</v>
          </cell>
          <cell r="H69" t="str">
            <v>Oakland School for the Arts</v>
          </cell>
          <cell r="I69" t="str">
            <v>UNIFIED</v>
          </cell>
          <cell r="J69">
            <v>1160377</v>
          </cell>
        </row>
        <row r="70">
          <cell r="A70">
            <v>1081</v>
          </cell>
          <cell r="B70">
            <v>47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 t="str">
            <v>D</v>
          </cell>
          <cell r="H70" t="str">
            <v>Oakland Charter Academy</v>
          </cell>
          <cell r="I70" t="str">
            <v>UNIFIED</v>
          </cell>
          <cell r="J70">
            <v>325932</v>
          </cell>
        </row>
        <row r="71">
          <cell r="A71">
            <v>1082</v>
          </cell>
          <cell r="B71">
            <v>47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 t="str">
            <v>D</v>
          </cell>
          <cell r="H71" t="str">
            <v>American Indian Public Charter</v>
          </cell>
          <cell r="I71" t="str">
            <v>UNIFIED</v>
          </cell>
          <cell r="J71">
            <v>212793</v>
          </cell>
        </row>
        <row r="72">
          <cell r="A72">
            <v>1086</v>
          </cell>
          <cell r="B72">
            <v>47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 t="str">
            <v>D</v>
          </cell>
          <cell r="H72" t="str">
            <v>Aspire Monarch Academy</v>
          </cell>
          <cell r="I72" t="str">
            <v>UNIFIED</v>
          </cell>
          <cell r="J72">
            <v>566355</v>
          </cell>
        </row>
        <row r="73">
          <cell r="A73">
            <v>1087</v>
          </cell>
          <cell r="B73">
            <v>47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 t="str">
            <v>D</v>
          </cell>
          <cell r="H73" t="str">
            <v>North Oakland Community Charter</v>
          </cell>
          <cell r="I73" t="str">
            <v>UNIFIED</v>
          </cell>
          <cell r="J73">
            <v>314508</v>
          </cell>
        </row>
        <row r="74">
          <cell r="A74">
            <v>1727</v>
          </cell>
          <cell r="B74">
            <v>47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 t="str">
            <v>D</v>
          </cell>
          <cell r="H74" t="str">
            <v>ASCEND</v>
          </cell>
          <cell r="I74" t="str">
            <v>UNIFIED</v>
          </cell>
          <cell r="J74">
            <v>682461</v>
          </cell>
        </row>
        <row r="75">
          <cell r="A75">
            <v>72</v>
          </cell>
          <cell r="B75">
            <v>47</v>
          </cell>
          <cell r="C75" t="str">
            <v>01</v>
          </cell>
          <cell r="D75" t="str">
            <v>61275</v>
          </cell>
          <cell r="E75" t="str">
            <v>0</v>
          </cell>
          <cell r="H75" t="str">
            <v>Piedmont City Unified</v>
          </cell>
          <cell r="I75" t="str">
            <v>UNIFIED</v>
          </cell>
          <cell r="J75">
            <v>1940757</v>
          </cell>
        </row>
        <row r="76">
          <cell r="A76">
            <v>73</v>
          </cell>
          <cell r="B76">
            <v>47</v>
          </cell>
          <cell r="C76" t="str">
            <v>01</v>
          </cell>
          <cell r="D76" t="str">
            <v>61291</v>
          </cell>
          <cell r="E76" t="str">
            <v>0</v>
          </cell>
          <cell r="H76" t="str">
            <v>San Leandro Unified</v>
          </cell>
          <cell r="I76" t="str">
            <v>UNIFIED</v>
          </cell>
          <cell r="J76">
            <v>12615516</v>
          </cell>
        </row>
        <row r="77">
          <cell r="A77">
            <v>74</v>
          </cell>
          <cell r="B77">
            <v>47</v>
          </cell>
          <cell r="C77" t="str">
            <v>01</v>
          </cell>
          <cell r="D77" t="str">
            <v>61309</v>
          </cell>
          <cell r="E77" t="str">
            <v>0</v>
          </cell>
          <cell r="H77" t="str">
            <v>San Lorenzo Unified</v>
          </cell>
          <cell r="I77" t="str">
            <v>UNIFIED</v>
          </cell>
          <cell r="J77">
            <v>15218889</v>
          </cell>
        </row>
        <row r="78">
          <cell r="A78">
            <v>9580</v>
          </cell>
          <cell r="B78">
            <v>47</v>
          </cell>
          <cell r="C78" t="str">
            <v>01</v>
          </cell>
          <cell r="D78" t="str">
            <v>61309</v>
          </cell>
          <cell r="E78" t="str">
            <v>101212</v>
          </cell>
          <cell r="F78" t="str">
            <v>0524</v>
          </cell>
          <cell r="G78" t="str">
            <v>D</v>
          </cell>
          <cell r="H78" t="str">
            <v>KIPP Summit Academy</v>
          </cell>
          <cell r="I78" t="str">
            <v>UNIFIED</v>
          </cell>
          <cell r="J78">
            <v>599925</v>
          </cell>
        </row>
        <row r="79">
          <cell r="A79">
            <v>11345</v>
          </cell>
          <cell r="B79">
            <v>47</v>
          </cell>
          <cell r="C79" t="str">
            <v>01</v>
          </cell>
          <cell r="D79" t="str">
            <v>61309</v>
          </cell>
          <cell r="E79" t="str">
            <v>114421</v>
          </cell>
          <cell r="F79" t="str">
            <v>0880</v>
          </cell>
          <cell r="G79" t="str">
            <v>D</v>
          </cell>
          <cell r="H79" t="str">
            <v>KIPP King Collegiate High</v>
          </cell>
          <cell r="I79" t="str">
            <v>UNIFIED</v>
          </cell>
          <cell r="J79">
            <v>1034611</v>
          </cell>
        </row>
        <row r="80">
          <cell r="A80">
            <v>75</v>
          </cell>
          <cell r="B80">
            <v>47</v>
          </cell>
          <cell r="C80" t="str">
            <v>01</v>
          </cell>
          <cell r="D80" t="str">
            <v>75093</v>
          </cell>
          <cell r="E80" t="str">
            <v>0</v>
          </cell>
          <cell r="H80" t="str">
            <v>Dublin Unified</v>
          </cell>
          <cell r="I80" t="str">
            <v>UNIFIED</v>
          </cell>
          <cell r="J80">
            <v>18745342</v>
          </cell>
        </row>
        <row r="81">
          <cell r="A81">
            <v>76</v>
          </cell>
          <cell r="B81">
            <v>47</v>
          </cell>
          <cell r="C81" t="str">
            <v>01</v>
          </cell>
          <cell r="D81" t="str">
            <v>75101</v>
          </cell>
          <cell r="E81" t="str">
            <v>0</v>
          </cell>
          <cell r="H81" t="str">
            <v>Pleasanton Unified</v>
          </cell>
          <cell r="I81" t="str">
            <v>UNIFIED</v>
          </cell>
          <cell r="J81">
            <v>13060800</v>
          </cell>
        </row>
        <row r="82">
          <cell r="A82">
            <v>77</v>
          </cell>
          <cell r="B82">
            <v>47</v>
          </cell>
          <cell r="C82" t="str">
            <v>01</v>
          </cell>
          <cell r="D82" t="str">
            <v>75119</v>
          </cell>
          <cell r="E82" t="str">
            <v>0</v>
          </cell>
          <cell r="H82" t="str">
            <v>Sunol Glen Unified</v>
          </cell>
          <cell r="I82" t="str">
            <v>UNIFIED</v>
          </cell>
          <cell r="J82">
            <v>172432</v>
          </cell>
        </row>
        <row r="83">
          <cell r="A83">
            <v>3</v>
          </cell>
          <cell r="B83">
            <v>47</v>
          </cell>
          <cell r="C83" t="str">
            <v>02</v>
          </cell>
          <cell r="D83" t="str">
            <v>10025</v>
          </cell>
          <cell r="E83" t="str">
            <v>0</v>
          </cell>
          <cell r="H83" t="str">
            <v>Alpine Co. Office of Education</v>
          </cell>
          <cell r="I83" t="str">
            <v>CO OFFICE</v>
          </cell>
          <cell r="J83">
            <v>193128</v>
          </cell>
        </row>
        <row r="84">
          <cell r="A84">
            <v>78</v>
          </cell>
          <cell r="B84">
            <v>47</v>
          </cell>
          <cell r="C84" t="str">
            <v>02</v>
          </cell>
          <cell r="D84" t="str">
            <v>61333</v>
          </cell>
          <cell r="E84" t="str">
            <v>0</v>
          </cell>
          <cell r="H84" t="str">
            <v>Alpine County Unified</v>
          </cell>
          <cell r="I84" t="str">
            <v>UNIFIED</v>
          </cell>
          <cell r="J84">
            <v>20924</v>
          </cell>
        </row>
        <row r="85">
          <cell r="A85">
            <v>4</v>
          </cell>
          <cell r="B85">
            <v>47</v>
          </cell>
          <cell r="C85" t="str">
            <v>03</v>
          </cell>
          <cell r="D85" t="str">
            <v>10033</v>
          </cell>
          <cell r="E85" t="str">
            <v>0</v>
          </cell>
          <cell r="H85" t="str">
            <v>Amador Co. Office of Education</v>
          </cell>
          <cell r="I85" t="str">
            <v>CO OFFICE</v>
          </cell>
          <cell r="J85">
            <v>366772</v>
          </cell>
        </row>
        <row r="86">
          <cell r="A86">
            <v>14103</v>
          </cell>
          <cell r="B86">
            <v>47</v>
          </cell>
          <cell r="C86" t="str">
            <v>03</v>
          </cell>
          <cell r="D86" t="str">
            <v>10033</v>
          </cell>
          <cell r="E86" t="str">
            <v>129692</v>
          </cell>
          <cell r="F86" t="str">
            <v>1662</v>
          </cell>
          <cell r="G86" t="str">
            <v>L</v>
          </cell>
          <cell r="H86" t="str">
            <v>Shenandoah Valley</v>
          </cell>
          <cell r="I86" t="str">
            <v>CO OFFICE</v>
          </cell>
          <cell r="J86">
            <v>8628</v>
          </cell>
        </row>
        <row r="87">
          <cell r="A87">
            <v>79</v>
          </cell>
          <cell r="B87">
            <v>47</v>
          </cell>
          <cell r="C87" t="str">
            <v>03</v>
          </cell>
          <cell r="D87" t="str">
            <v>73981</v>
          </cell>
          <cell r="E87" t="str">
            <v>0</v>
          </cell>
          <cell r="H87" t="str">
            <v>Amador County Unified</v>
          </cell>
          <cell r="I87" t="str">
            <v>UNIFIED</v>
          </cell>
          <cell r="J87">
            <v>779564</v>
          </cell>
        </row>
        <row r="88">
          <cell r="A88">
            <v>5</v>
          </cell>
          <cell r="B88">
            <v>47</v>
          </cell>
          <cell r="C88" t="str">
            <v>04</v>
          </cell>
          <cell r="D88" t="str">
            <v>10041</v>
          </cell>
          <cell r="E88" t="str">
            <v>0</v>
          </cell>
          <cell r="H88" t="str">
            <v>Butte Co. Office of Education</v>
          </cell>
          <cell r="I88" t="str">
            <v>CO OFFICE</v>
          </cell>
          <cell r="J88">
            <v>873327</v>
          </cell>
        </row>
        <row r="89">
          <cell r="A89">
            <v>11346</v>
          </cell>
          <cell r="B89">
            <v>47</v>
          </cell>
          <cell r="C89" t="str">
            <v>04</v>
          </cell>
          <cell r="D89" t="str">
            <v>10041</v>
          </cell>
          <cell r="E89" t="str">
            <v>114991</v>
          </cell>
          <cell r="F89" t="str">
            <v>0945</v>
          </cell>
          <cell r="G89" t="str">
            <v>D</v>
          </cell>
          <cell r="H89" t="str">
            <v>CORE Butte Charter</v>
          </cell>
          <cell r="I89" t="str">
            <v>ELEMENTARY</v>
          </cell>
          <cell r="J89">
            <v>1245270</v>
          </cell>
        </row>
        <row r="90">
          <cell r="A90">
            <v>14356</v>
          </cell>
          <cell r="B90">
            <v>47</v>
          </cell>
          <cell r="C90" t="str">
            <v>04</v>
          </cell>
          <cell r="D90" t="str">
            <v>10041</v>
          </cell>
          <cell r="E90" t="str">
            <v>134213</v>
          </cell>
          <cell r="F90" t="str">
            <v>1811</v>
          </cell>
          <cell r="G90" t="str">
            <v>L</v>
          </cell>
          <cell r="H90" t="str">
            <v>Come Back Butte Charter</v>
          </cell>
          <cell r="I90" t="str">
            <v>CO OFFICE</v>
          </cell>
          <cell r="J90">
            <v>11166</v>
          </cell>
        </row>
        <row r="91">
          <cell r="A91">
            <v>1046</v>
          </cell>
          <cell r="B91">
            <v>47</v>
          </cell>
          <cell r="C91" t="str">
            <v>04</v>
          </cell>
          <cell r="D91" t="str">
            <v>10041</v>
          </cell>
          <cell r="E91" t="str">
            <v>430090</v>
          </cell>
          <cell r="F91" t="str">
            <v>0110</v>
          </cell>
          <cell r="G91" t="str">
            <v>L</v>
          </cell>
          <cell r="H91" t="str">
            <v>Learning Community Charter</v>
          </cell>
          <cell r="I91" t="str">
            <v>CO OFFICE</v>
          </cell>
          <cell r="J91">
            <v>424979</v>
          </cell>
        </row>
        <row r="92">
          <cell r="A92">
            <v>80</v>
          </cell>
          <cell r="B92">
            <v>47</v>
          </cell>
          <cell r="C92" t="str">
            <v>04</v>
          </cell>
          <cell r="D92" t="str">
            <v>61382</v>
          </cell>
          <cell r="E92" t="str">
            <v>0</v>
          </cell>
          <cell r="H92" t="str">
            <v>Bangor Union Elementary</v>
          </cell>
          <cell r="I92" t="str">
            <v>ELEMENTARY</v>
          </cell>
          <cell r="J92">
            <v>132902</v>
          </cell>
        </row>
        <row r="93">
          <cell r="A93">
            <v>81</v>
          </cell>
          <cell r="B93">
            <v>47</v>
          </cell>
          <cell r="C93" t="str">
            <v>04</v>
          </cell>
          <cell r="D93" t="str">
            <v>61408</v>
          </cell>
          <cell r="E93" t="str">
            <v>0</v>
          </cell>
          <cell r="H93" t="str">
            <v>Biggs Unified</v>
          </cell>
          <cell r="I93" t="str">
            <v>UNIFIED</v>
          </cell>
          <cell r="J93">
            <v>1039874</v>
          </cell>
        </row>
        <row r="94">
          <cell r="A94">
            <v>82</v>
          </cell>
          <cell r="B94">
            <v>47</v>
          </cell>
          <cell r="C94" t="str">
            <v>04</v>
          </cell>
          <cell r="D94" t="str">
            <v>61424</v>
          </cell>
          <cell r="E94" t="str">
            <v>0</v>
          </cell>
          <cell r="H94" t="str">
            <v>Chico Unified</v>
          </cell>
          <cell r="I94" t="str">
            <v>UNIFIED</v>
          </cell>
          <cell r="J94">
            <v>17418449</v>
          </cell>
        </row>
        <row r="95">
          <cell r="A95">
            <v>10151</v>
          </cell>
          <cell r="B95">
            <v>47</v>
          </cell>
          <cell r="C95" t="str">
            <v>04</v>
          </cell>
          <cell r="D95" t="str">
            <v>61424</v>
          </cell>
          <cell r="E95" t="str">
            <v>110551</v>
          </cell>
          <cell r="F95" t="str">
            <v>0729</v>
          </cell>
          <cell r="G95" t="str">
            <v>D</v>
          </cell>
          <cell r="H95" t="str">
            <v>Nord Country</v>
          </cell>
          <cell r="I95" t="str">
            <v>UNIFIED</v>
          </cell>
          <cell r="J95">
            <v>252261</v>
          </cell>
        </row>
        <row r="96">
          <cell r="A96">
            <v>11970</v>
          </cell>
          <cell r="B96">
            <v>47</v>
          </cell>
          <cell r="C96" t="str">
            <v>04</v>
          </cell>
          <cell r="D96" t="str">
            <v>61424</v>
          </cell>
          <cell r="E96" t="str">
            <v>118042</v>
          </cell>
          <cell r="F96" t="str">
            <v>1019</v>
          </cell>
          <cell r="G96" t="str">
            <v>D</v>
          </cell>
          <cell r="H96" t="str">
            <v>Forest Ranch Charter</v>
          </cell>
          <cell r="I96" t="str">
            <v>UNIFIED</v>
          </cell>
          <cell r="J96">
            <v>180358</v>
          </cell>
        </row>
        <row r="97">
          <cell r="A97">
            <v>12321</v>
          </cell>
          <cell r="B97">
            <v>47</v>
          </cell>
          <cell r="C97" t="str">
            <v>04</v>
          </cell>
          <cell r="D97" t="str">
            <v>61424</v>
          </cell>
          <cell r="E97" t="str">
            <v>120394</v>
          </cell>
          <cell r="F97" t="str">
            <v>1114</v>
          </cell>
          <cell r="G97" t="str">
            <v>L</v>
          </cell>
          <cell r="H97" t="str">
            <v>Inspire School of Arts and Sciences</v>
          </cell>
          <cell r="I97" t="str">
            <v>UNIFIED</v>
          </cell>
          <cell r="J97">
            <v>728360</v>
          </cell>
        </row>
        <row r="98">
          <cell r="A98">
            <v>12324</v>
          </cell>
          <cell r="B98">
            <v>47</v>
          </cell>
          <cell r="C98" t="str">
            <v>04</v>
          </cell>
          <cell r="D98" t="str">
            <v>61424</v>
          </cell>
          <cell r="E98" t="str">
            <v>121475</v>
          </cell>
          <cell r="F98" t="str">
            <v>1166</v>
          </cell>
          <cell r="G98" t="str">
            <v>D</v>
          </cell>
          <cell r="H98" t="str">
            <v>Sherwood Montessori</v>
          </cell>
          <cell r="I98" t="str">
            <v>UNIFIED</v>
          </cell>
          <cell r="J98">
            <v>220657</v>
          </cell>
        </row>
        <row r="99">
          <cell r="A99">
            <v>12535</v>
          </cell>
          <cell r="B99">
            <v>47</v>
          </cell>
          <cell r="C99" t="str">
            <v>04</v>
          </cell>
          <cell r="D99" t="str">
            <v>61424</v>
          </cell>
          <cell r="E99" t="str">
            <v>123810</v>
          </cell>
          <cell r="F99" t="str">
            <v>1280</v>
          </cell>
          <cell r="G99" t="str">
            <v>D</v>
          </cell>
          <cell r="H99" t="str">
            <v>Wildflower Open Classroom</v>
          </cell>
          <cell r="I99" t="str">
            <v>UNIFIED</v>
          </cell>
          <cell r="J99">
            <v>221448</v>
          </cell>
        </row>
        <row r="100">
          <cell r="A100">
            <v>1091</v>
          </cell>
          <cell r="B100">
            <v>47</v>
          </cell>
          <cell r="C100" t="str">
            <v>04</v>
          </cell>
          <cell r="D100" t="str">
            <v>61424</v>
          </cell>
          <cell r="E100" t="str">
            <v>6113773</v>
          </cell>
          <cell r="F100" t="str">
            <v>0112</v>
          </cell>
          <cell r="G100" t="str">
            <v>D</v>
          </cell>
          <cell r="H100" t="str">
            <v>Chico Country Day</v>
          </cell>
          <cell r="I100" t="str">
            <v>UNIFIED</v>
          </cell>
          <cell r="J100">
            <v>785858</v>
          </cell>
        </row>
        <row r="101">
          <cell r="A101">
            <v>12599</v>
          </cell>
          <cell r="B101">
            <v>47</v>
          </cell>
          <cell r="C101" t="str">
            <v>04</v>
          </cell>
          <cell r="D101" t="str">
            <v>61424</v>
          </cell>
          <cell r="E101" t="str">
            <v>6119523</v>
          </cell>
          <cell r="F101" t="str">
            <v>0415</v>
          </cell>
          <cell r="G101" t="str">
            <v>D</v>
          </cell>
          <cell r="H101" t="str">
            <v>Blue Oak Charter</v>
          </cell>
          <cell r="I101" t="str">
            <v>UNIFIED</v>
          </cell>
          <cell r="J101">
            <v>509612</v>
          </cell>
        </row>
        <row r="102">
          <cell r="A102">
            <v>83</v>
          </cell>
          <cell r="B102">
            <v>47</v>
          </cell>
          <cell r="C102" t="str">
            <v>04</v>
          </cell>
          <cell r="D102" t="str">
            <v>61432</v>
          </cell>
          <cell r="E102" t="str">
            <v>0</v>
          </cell>
          <cell r="H102" t="str">
            <v>Durham Unified</v>
          </cell>
          <cell r="I102" t="str">
            <v>UNIFIED</v>
          </cell>
          <cell r="J102">
            <v>1537304</v>
          </cell>
        </row>
        <row r="103">
          <cell r="A103">
            <v>84</v>
          </cell>
          <cell r="B103">
            <v>47</v>
          </cell>
          <cell r="C103" t="str">
            <v>04</v>
          </cell>
          <cell r="D103" t="str">
            <v>61440</v>
          </cell>
          <cell r="E103" t="str">
            <v>0</v>
          </cell>
          <cell r="H103" t="str">
            <v>Feather Falls Union Elementary</v>
          </cell>
          <cell r="I103" t="str">
            <v>ELEMENTARY</v>
          </cell>
          <cell r="J103">
            <v>34304</v>
          </cell>
        </row>
        <row r="104">
          <cell r="A104">
            <v>12325</v>
          </cell>
          <cell r="B104">
            <v>47</v>
          </cell>
          <cell r="C104" t="str">
            <v>04</v>
          </cell>
          <cell r="D104" t="str">
            <v>61440</v>
          </cell>
          <cell r="E104" t="str">
            <v>121509</v>
          </cell>
          <cell r="F104" t="str">
            <v>1170</v>
          </cell>
          <cell r="G104" t="str">
            <v>D</v>
          </cell>
          <cell r="H104" t="str">
            <v>Ipakanni Early College Charter</v>
          </cell>
          <cell r="I104" t="str">
            <v>ELEMENTARY</v>
          </cell>
          <cell r="J104">
            <v>102043</v>
          </cell>
        </row>
        <row r="105">
          <cell r="A105">
            <v>85</v>
          </cell>
          <cell r="B105">
            <v>47</v>
          </cell>
          <cell r="C105" t="str">
            <v>04</v>
          </cell>
          <cell r="D105" t="str">
            <v>61457</v>
          </cell>
          <cell r="E105" t="str">
            <v>0</v>
          </cell>
          <cell r="H105" t="str">
            <v>Golden Feather Union Elementary</v>
          </cell>
          <cell r="I105" t="str">
            <v>ELEMENTARY</v>
          </cell>
          <cell r="J105">
            <v>162212</v>
          </cell>
        </row>
        <row r="106">
          <cell r="A106">
            <v>12627</v>
          </cell>
          <cell r="B106">
            <v>47</v>
          </cell>
          <cell r="C106" t="str">
            <v>04</v>
          </cell>
          <cell r="D106" t="str">
            <v>61457</v>
          </cell>
          <cell r="E106" t="str">
            <v>125252</v>
          </cell>
          <cell r="F106" t="str">
            <v>1364</v>
          </cell>
          <cell r="G106" t="str">
            <v>D</v>
          </cell>
          <cell r="H106" t="str">
            <v>Pivot Charter School North Valley</v>
          </cell>
          <cell r="I106" t="str">
            <v>ELEMENTARY</v>
          </cell>
          <cell r="J106">
            <v>193235</v>
          </cell>
        </row>
        <row r="107">
          <cell r="A107">
            <v>86</v>
          </cell>
          <cell r="B107">
            <v>47</v>
          </cell>
          <cell r="C107" t="str">
            <v>04</v>
          </cell>
          <cell r="D107" t="str">
            <v>61499</v>
          </cell>
          <cell r="E107" t="str">
            <v>0</v>
          </cell>
          <cell r="H107" t="str">
            <v>Manzanita Elementary</v>
          </cell>
          <cell r="I107" t="str">
            <v>ELEMENTARY</v>
          </cell>
          <cell r="J107">
            <v>406403</v>
          </cell>
        </row>
        <row r="108">
          <cell r="A108">
            <v>87</v>
          </cell>
          <cell r="B108">
            <v>47</v>
          </cell>
          <cell r="C108" t="str">
            <v>04</v>
          </cell>
          <cell r="D108" t="str">
            <v>61507</v>
          </cell>
          <cell r="E108" t="str">
            <v>0</v>
          </cell>
          <cell r="H108" t="str">
            <v>Oroville City Elementary</v>
          </cell>
          <cell r="I108" t="str">
            <v>ELEMENTARY</v>
          </cell>
          <cell r="J108">
            <v>3274396</v>
          </cell>
        </row>
        <row r="109">
          <cell r="A109">
            <v>14059</v>
          </cell>
          <cell r="B109">
            <v>47</v>
          </cell>
          <cell r="C109" t="str">
            <v>04</v>
          </cell>
          <cell r="D109" t="str">
            <v>61507</v>
          </cell>
          <cell r="E109" t="str">
            <v>129577</v>
          </cell>
          <cell r="F109" t="str">
            <v>1616</v>
          </cell>
          <cell r="G109" t="str">
            <v>D</v>
          </cell>
          <cell r="H109" t="str">
            <v>Stream Charter</v>
          </cell>
          <cell r="I109" t="str">
            <v>ELEMENTARY</v>
          </cell>
          <cell r="J109">
            <v>52594</v>
          </cell>
        </row>
        <row r="110">
          <cell r="A110">
            <v>88</v>
          </cell>
          <cell r="B110">
            <v>47</v>
          </cell>
          <cell r="C110" t="str">
            <v>04</v>
          </cell>
          <cell r="D110" t="str">
            <v>61515</v>
          </cell>
          <cell r="E110" t="str">
            <v>0</v>
          </cell>
          <cell r="H110" t="str">
            <v>Oroville Union High</v>
          </cell>
          <cell r="I110" t="str">
            <v>HIGH</v>
          </cell>
          <cell r="J110">
            <v>3430044</v>
          </cell>
        </row>
        <row r="111">
          <cell r="A111">
            <v>89</v>
          </cell>
          <cell r="B111">
            <v>47</v>
          </cell>
          <cell r="C111" t="str">
            <v>04</v>
          </cell>
          <cell r="D111" t="str">
            <v>61523</v>
          </cell>
          <cell r="E111" t="str">
            <v>0</v>
          </cell>
          <cell r="H111" t="str">
            <v>Palermo Union Elementary</v>
          </cell>
          <cell r="I111" t="str">
            <v>ELEMENTARY</v>
          </cell>
          <cell r="J111">
            <v>1747919</v>
          </cell>
        </row>
        <row r="112">
          <cell r="A112">
            <v>90</v>
          </cell>
          <cell r="B112">
            <v>47</v>
          </cell>
          <cell r="C112" t="str">
            <v>04</v>
          </cell>
          <cell r="D112" t="str">
            <v>61531</v>
          </cell>
          <cell r="E112" t="str">
            <v>0</v>
          </cell>
          <cell r="H112" t="str">
            <v>Paradise Unified</v>
          </cell>
          <cell r="I112" t="str">
            <v>UNIFIED</v>
          </cell>
          <cell r="J112">
            <v>4832855</v>
          </cell>
        </row>
        <row r="113">
          <cell r="A113">
            <v>10178</v>
          </cell>
          <cell r="B113">
            <v>47</v>
          </cell>
          <cell r="C113" t="str">
            <v>04</v>
          </cell>
          <cell r="D113" t="str">
            <v>61531</v>
          </cell>
          <cell r="E113" t="str">
            <v>110338</v>
          </cell>
          <cell r="F113" t="str">
            <v>0751</v>
          </cell>
          <cell r="G113" t="str">
            <v>D</v>
          </cell>
          <cell r="H113" t="str">
            <v>Achieve Charter School of Paradise Inc.</v>
          </cell>
          <cell r="I113" t="str">
            <v>UNIFIED</v>
          </cell>
          <cell r="J113">
            <v>0</v>
          </cell>
        </row>
        <row r="114">
          <cell r="A114">
            <v>1094</v>
          </cell>
          <cell r="B114">
            <v>47</v>
          </cell>
          <cell r="C114" t="str">
            <v>04</v>
          </cell>
          <cell r="D114" t="str">
            <v>61531</v>
          </cell>
          <cell r="E114" t="str">
            <v>6112585</v>
          </cell>
          <cell r="F114" t="str">
            <v>0067</v>
          </cell>
          <cell r="G114" t="str">
            <v>D</v>
          </cell>
          <cell r="H114" t="str">
            <v>Hometech Charter</v>
          </cell>
          <cell r="I114" t="str">
            <v>UNIFIED</v>
          </cell>
          <cell r="J114">
            <v>235358</v>
          </cell>
        </row>
        <row r="115">
          <cell r="A115">
            <v>1095</v>
          </cell>
          <cell r="B115">
            <v>47</v>
          </cell>
          <cell r="C115" t="str">
            <v>04</v>
          </cell>
          <cell r="D115" t="str">
            <v>61531</v>
          </cell>
          <cell r="E115" t="str">
            <v>6112999</v>
          </cell>
          <cell r="F115" t="str">
            <v>0079</v>
          </cell>
          <cell r="G115" t="str">
            <v>D</v>
          </cell>
          <cell r="H115" t="str">
            <v>Paradise Charter Middle</v>
          </cell>
          <cell r="I115" t="str">
            <v>UNIFIED</v>
          </cell>
          <cell r="J115">
            <v>223801</v>
          </cell>
        </row>
        <row r="116">
          <cell r="A116">
            <v>1096</v>
          </cell>
          <cell r="B116">
            <v>47</v>
          </cell>
          <cell r="C116" t="str">
            <v>04</v>
          </cell>
          <cell r="D116" t="str">
            <v>61531</v>
          </cell>
          <cell r="E116" t="str">
            <v>6113765</v>
          </cell>
          <cell r="F116" t="str">
            <v>0094</v>
          </cell>
          <cell r="G116" t="str">
            <v>D</v>
          </cell>
          <cell r="H116" t="str">
            <v>Children's Community Charter</v>
          </cell>
          <cell r="I116" t="str">
            <v>UNIFIED</v>
          </cell>
          <cell r="J116">
            <v>306103</v>
          </cell>
        </row>
        <row r="117">
          <cell r="A117">
            <v>91</v>
          </cell>
          <cell r="B117">
            <v>47</v>
          </cell>
          <cell r="C117" t="str">
            <v>04</v>
          </cell>
          <cell r="D117" t="str">
            <v>61549</v>
          </cell>
          <cell r="E117" t="str">
            <v>0</v>
          </cell>
          <cell r="H117" t="str">
            <v>Thermalito Union Elementary</v>
          </cell>
          <cell r="I117" t="str">
            <v>ELEMENTARY</v>
          </cell>
          <cell r="J117">
            <v>2111636</v>
          </cell>
        </row>
        <row r="118">
          <cell r="A118">
            <v>92</v>
          </cell>
          <cell r="B118">
            <v>47</v>
          </cell>
          <cell r="C118" t="str">
            <v>04</v>
          </cell>
          <cell r="D118" t="str">
            <v>73379</v>
          </cell>
          <cell r="E118" t="str">
            <v>0</v>
          </cell>
          <cell r="H118" t="str">
            <v>Pioneer Union Elementary</v>
          </cell>
          <cell r="I118" t="str">
            <v>ELEMENTARY</v>
          </cell>
          <cell r="J118">
            <v>11192</v>
          </cell>
        </row>
        <row r="119">
          <cell r="A119">
            <v>93</v>
          </cell>
          <cell r="B119">
            <v>47</v>
          </cell>
          <cell r="C119" t="str">
            <v>04</v>
          </cell>
          <cell r="D119" t="str">
            <v>75507</v>
          </cell>
          <cell r="E119" t="str">
            <v>0</v>
          </cell>
          <cell r="H119" t="str">
            <v>Gridley Unified</v>
          </cell>
          <cell r="I119" t="str">
            <v>UNIFIED</v>
          </cell>
          <cell r="J119">
            <v>2946814</v>
          </cell>
        </row>
        <row r="120">
          <cell r="A120">
            <v>6</v>
          </cell>
          <cell r="B120">
            <v>47</v>
          </cell>
          <cell r="C120" t="str">
            <v>05</v>
          </cell>
          <cell r="D120" t="str">
            <v>10058</v>
          </cell>
          <cell r="E120" t="str">
            <v>0</v>
          </cell>
          <cell r="H120" t="str">
            <v>Calaveras Co. Office of Education</v>
          </cell>
          <cell r="I120" t="str">
            <v>CO OFFICE</v>
          </cell>
          <cell r="J120">
            <v>332370</v>
          </cell>
        </row>
        <row r="121">
          <cell r="A121">
            <v>9581</v>
          </cell>
          <cell r="B121">
            <v>47</v>
          </cell>
          <cell r="C121" t="str">
            <v>05</v>
          </cell>
          <cell r="D121" t="str">
            <v>10058</v>
          </cell>
          <cell r="E121" t="str">
            <v>530154</v>
          </cell>
          <cell r="F121" t="str">
            <v>0527</v>
          </cell>
          <cell r="G121" t="str">
            <v>L</v>
          </cell>
          <cell r="H121" t="str">
            <v>Mountain Oaks</v>
          </cell>
          <cell r="I121" t="str">
            <v>CO OFFICE</v>
          </cell>
          <cell r="J121">
            <v>709685</v>
          </cell>
        </row>
        <row r="122">
          <cell r="A122">
            <v>94</v>
          </cell>
          <cell r="B122">
            <v>47</v>
          </cell>
          <cell r="C122" t="str">
            <v>05</v>
          </cell>
          <cell r="D122" t="str">
            <v>61556</v>
          </cell>
          <cell r="E122" t="str">
            <v>0</v>
          </cell>
          <cell r="H122" t="str">
            <v>Bret Harte Union High</v>
          </cell>
          <cell r="I122" t="str">
            <v>HIGH</v>
          </cell>
          <cell r="J122">
            <v>132302</v>
          </cell>
        </row>
        <row r="123">
          <cell r="A123">
            <v>95</v>
          </cell>
          <cell r="B123">
            <v>47</v>
          </cell>
          <cell r="C123" t="str">
            <v>05</v>
          </cell>
          <cell r="D123" t="str">
            <v>61564</v>
          </cell>
          <cell r="E123" t="str">
            <v>0</v>
          </cell>
          <cell r="H123" t="str">
            <v>Calaveras Unified</v>
          </cell>
          <cell r="I123" t="str">
            <v>UNIFIED</v>
          </cell>
          <cell r="J123">
            <v>559152</v>
          </cell>
        </row>
        <row r="124">
          <cell r="A124">
            <v>96</v>
          </cell>
          <cell r="B124">
            <v>47</v>
          </cell>
          <cell r="C124" t="str">
            <v>05</v>
          </cell>
          <cell r="D124" t="str">
            <v>61572</v>
          </cell>
          <cell r="E124" t="str">
            <v>0</v>
          </cell>
          <cell r="H124" t="str">
            <v>Mark Twain Union Elementary</v>
          </cell>
          <cell r="I124" t="str">
            <v>ELEMENTARY</v>
          </cell>
          <cell r="J124">
            <v>153279</v>
          </cell>
        </row>
        <row r="125">
          <cell r="A125">
            <v>97</v>
          </cell>
          <cell r="B125">
            <v>47</v>
          </cell>
          <cell r="C125" t="str">
            <v>05</v>
          </cell>
          <cell r="D125" t="str">
            <v>61580</v>
          </cell>
          <cell r="E125" t="str">
            <v>0</v>
          </cell>
          <cell r="H125" t="str">
            <v>Vallecito Union</v>
          </cell>
          <cell r="I125" t="str">
            <v>ELEMENTARY</v>
          </cell>
          <cell r="J125">
            <v>112220</v>
          </cell>
        </row>
        <row r="126">
          <cell r="A126">
            <v>7</v>
          </cell>
          <cell r="B126">
            <v>47</v>
          </cell>
          <cell r="C126" t="str">
            <v>06</v>
          </cell>
          <cell r="D126" t="str">
            <v>10066</v>
          </cell>
          <cell r="E126" t="str">
            <v>0</v>
          </cell>
          <cell r="H126" t="str">
            <v>Colusa Co. Office of Education</v>
          </cell>
          <cell r="I126" t="str">
            <v>CO OFFICE</v>
          </cell>
          <cell r="J126">
            <v>364250</v>
          </cell>
        </row>
        <row r="127">
          <cell r="A127">
            <v>98</v>
          </cell>
          <cell r="B127">
            <v>47</v>
          </cell>
          <cell r="C127" t="str">
            <v>06</v>
          </cell>
          <cell r="D127" t="str">
            <v>61598</v>
          </cell>
          <cell r="E127" t="str">
            <v>0</v>
          </cell>
          <cell r="H127" t="str">
            <v>Colusa Unified</v>
          </cell>
          <cell r="I127" t="str">
            <v>UNIFIED</v>
          </cell>
          <cell r="J127">
            <v>2248152</v>
          </cell>
        </row>
        <row r="128">
          <cell r="A128">
            <v>99</v>
          </cell>
          <cell r="B128">
            <v>47</v>
          </cell>
          <cell r="C128" t="str">
            <v>06</v>
          </cell>
          <cell r="D128" t="str">
            <v>61606</v>
          </cell>
          <cell r="E128" t="str">
            <v>0</v>
          </cell>
          <cell r="H128" t="str">
            <v>Maxwell Unified</v>
          </cell>
          <cell r="I128" t="str">
            <v>UNIFIED</v>
          </cell>
          <cell r="J128">
            <v>609122</v>
          </cell>
        </row>
        <row r="129">
          <cell r="A129">
            <v>100</v>
          </cell>
          <cell r="B129">
            <v>47</v>
          </cell>
          <cell r="C129" t="str">
            <v>06</v>
          </cell>
          <cell r="D129" t="str">
            <v>61614</v>
          </cell>
          <cell r="E129" t="str">
            <v>0</v>
          </cell>
          <cell r="H129" t="str">
            <v>Pierce Joint Unified</v>
          </cell>
          <cell r="I129" t="str">
            <v>UNIFIED</v>
          </cell>
          <cell r="J129">
            <v>2268741</v>
          </cell>
        </row>
        <row r="130">
          <cell r="A130">
            <v>101</v>
          </cell>
          <cell r="B130">
            <v>47</v>
          </cell>
          <cell r="C130" t="str">
            <v>06</v>
          </cell>
          <cell r="D130" t="str">
            <v>61622</v>
          </cell>
          <cell r="E130" t="str">
            <v>0</v>
          </cell>
          <cell r="H130" t="str">
            <v>Williams Unified</v>
          </cell>
          <cell r="I130" t="str">
            <v>UNIFIED</v>
          </cell>
          <cell r="J130">
            <v>2047212</v>
          </cell>
        </row>
        <row r="131">
          <cell r="A131">
            <v>8</v>
          </cell>
          <cell r="B131">
            <v>47</v>
          </cell>
          <cell r="C131" t="str">
            <v>07</v>
          </cell>
          <cell r="D131" t="str">
            <v>10074</v>
          </cell>
          <cell r="E131" t="str">
            <v>0</v>
          </cell>
          <cell r="H131" t="str">
            <v>Contra Costa Co. Office of Education</v>
          </cell>
          <cell r="I131" t="str">
            <v>CO OFFICE</v>
          </cell>
          <cell r="J131">
            <v>38154</v>
          </cell>
        </row>
        <row r="132">
          <cell r="A132">
            <v>11347</v>
          </cell>
          <cell r="B132">
            <v>47</v>
          </cell>
          <cell r="C132" t="str">
            <v>07</v>
          </cell>
          <cell r="D132" t="str">
            <v>10074</v>
          </cell>
          <cell r="E132" t="str">
            <v>114470</v>
          </cell>
          <cell r="F132" t="str">
            <v>0868</v>
          </cell>
          <cell r="G132" t="str">
            <v>D</v>
          </cell>
          <cell r="H132" t="str">
            <v>Making Waves Academy</v>
          </cell>
          <cell r="I132" t="str">
            <v>UNIFIED</v>
          </cell>
          <cell r="J132">
            <v>1189510</v>
          </cell>
        </row>
        <row r="133">
          <cell r="A133">
            <v>14060</v>
          </cell>
          <cell r="B133">
            <v>47</v>
          </cell>
          <cell r="C133" t="str">
            <v>07</v>
          </cell>
          <cell r="D133" t="str">
            <v>10074</v>
          </cell>
          <cell r="E133" t="str">
            <v>129528</v>
          </cell>
          <cell r="F133" t="str">
            <v>1622</v>
          </cell>
          <cell r="G133" t="str">
            <v>D</v>
          </cell>
          <cell r="H133" t="str">
            <v>Caliber: Beta Academy</v>
          </cell>
          <cell r="I133" t="str">
            <v>UNIFIED</v>
          </cell>
          <cell r="J133">
            <v>148284</v>
          </cell>
        </row>
        <row r="134">
          <cell r="A134">
            <v>14061</v>
          </cell>
          <cell r="B134">
            <v>47</v>
          </cell>
          <cell r="C134" t="str">
            <v>07</v>
          </cell>
          <cell r="D134" t="str">
            <v>10074</v>
          </cell>
          <cell r="E134" t="str">
            <v>129684</v>
          </cell>
          <cell r="F134" t="str">
            <v>1650</v>
          </cell>
          <cell r="G134" t="str">
            <v>D</v>
          </cell>
          <cell r="H134" t="str">
            <v>Summit Public School K2</v>
          </cell>
          <cell r="I134" t="str">
            <v>UNIFIED</v>
          </cell>
          <cell r="J134">
            <v>78046</v>
          </cell>
        </row>
        <row r="135">
          <cell r="A135">
            <v>14353</v>
          </cell>
          <cell r="B135">
            <v>47</v>
          </cell>
          <cell r="C135" t="str">
            <v>07</v>
          </cell>
          <cell r="D135" t="str">
            <v>10074</v>
          </cell>
          <cell r="E135" t="str">
            <v>134114</v>
          </cell>
          <cell r="F135" t="str">
            <v>1773</v>
          </cell>
          <cell r="G135" t="str">
            <v>D</v>
          </cell>
          <cell r="H135" t="str">
            <v>Contra Costa School of Performing Arts</v>
          </cell>
          <cell r="I135" t="str">
            <v>UNIFIED</v>
          </cell>
          <cell r="J135">
            <v>73728</v>
          </cell>
        </row>
        <row r="136">
          <cell r="A136">
            <v>11083</v>
          </cell>
          <cell r="B136">
            <v>47</v>
          </cell>
          <cell r="C136" t="str">
            <v>07</v>
          </cell>
          <cell r="D136" t="str">
            <v>10074</v>
          </cell>
          <cell r="E136" t="str">
            <v>730614</v>
          </cell>
          <cell r="F136" t="str">
            <v>1887</v>
          </cell>
          <cell r="G136" t="str">
            <v>D</v>
          </cell>
          <cell r="H136" t="str">
            <v>Golden Gate Community Charter</v>
          </cell>
          <cell r="I136" t="str">
            <v>CO OFFICE</v>
          </cell>
          <cell r="J136">
            <v>6810</v>
          </cell>
        </row>
        <row r="137">
          <cell r="A137">
            <v>1976</v>
          </cell>
          <cell r="B137">
            <v>47</v>
          </cell>
          <cell r="C137" t="str">
            <v>07</v>
          </cell>
          <cell r="D137" t="str">
            <v>10074</v>
          </cell>
          <cell r="E137" t="str">
            <v>731380</v>
          </cell>
          <cell r="F137" t="str">
            <v>1400</v>
          </cell>
          <cell r="G137" t="str">
            <v>D</v>
          </cell>
          <cell r="H137" t="str">
            <v>Clayton Valley Charter High</v>
          </cell>
          <cell r="I137" t="str">
            <v>UNIFIED</v>
          </cell>
          <cell r="J137">
            <v>3599150</v>
          </cell>
        </row>
        <row r="138">
          <cell r="A138">
            <v>102</v>
          </cell>
          <cell r="B138">
            <v>47</v>
          </cell>
          <cell r="C138" t="str">
            <v>07</v>
          </cell>
          <cell r="D138" t="str">
            <v>61630</v>
          </cell>
          <cell r="E138" t="str">
            <v>0</v>
          </cell>
          <cell r="H138" t="str">
            <v>Acalanes Union High</v>
          </cell>
          <cell r="I138" t="str">
            <v>HIGH</v>
          </cell>
          <cell r="J138">
            <v>1086398</v>
          </cell>
        </row>
        <row r="139">
          <cell r="A139">
            <v>103</v>
          </cell>
          <cell r="B139">
            <v>47</v>
          </cell>
          <cell r="C139" t="str">
            <v>07</v>
          </cell>
          <cell r="D139" t="str">
            <v>61648</v>
          </cell>
          <cell r="E139" t="str">
            <v>0</v>
          </cell>
          <cell r="H139" t="str">
            <v>Antioch Unified</v>
          </cell>
          <cell r="I139" t="str">
            <v>UNIFIED</v>
          </cell>
          <cell r="J139">
            <v>23998246</v>
          </cell>
        </row>
        <row r="140">
          <cell r="A140">
            <v>11348</v>
          </cell>
          <cell r="B140">
            <v>47</v>
          </cell>
          <cell r="C140" t="str">
            <v>07</v>
          </cell>
          <cell r="D140" t="str">
            <v>61648</v>
          </cell>
          <cell r="E140" t="str">
            <v>115063</v>
          </cell>
          <cell r="F140" t="str">
            <v>0909</v>
          </cell>
          <cell r="G140" t="str">
            <v>D</v>
          </cell>
          <cell r="H140" t="str">
            <v>Antioch Charter Academy II</v>
          </cell>
          <cell r="I140" t="str">
            <v>UNIFIED</v>
          </cell>
          <cell r="J140">
            <v>289213</v>
          </cell>
        </row>
        <row r="141">
          <cell r="A141">
            <v>1097</v>
          </cell>
          <cell r="B141">
            <v>47</v>
          </cell>
          <cell r="C141" t="str">
            <v>07</v>
          </cell>
          <cell r="D141" t="str">
            <v>61648</v>
          </cell>
          <cell r="E141" t="str">
            <v>6115703</v>
          </cell>
          <cell r="F141" t="str">
            <v>0143</v>
          </cell>
          <cell r="G141" t="str">
            <v>D</v>
          </cell>
          <cell r="H141" t="str">
            <v>Antioch Charter Academy</v>
          </cell>
          <cell r="I141" t="str">
            <v>UNIFIED</v>
          </cell>
          <cell r="J141">
            <v>285667</v>
          </cell>
        </row>
        <row r="142">
          <cell r="A142">
            <v>104</v>
          </cell>
          <cell r="B142">
            <v>47</v>
          </cell>
          <cell r="C142" t="str">
            <v>07</v>
          </cell>
          <cell r="D142" t="str">
            <v>61655</v>
          </cell>
          <cell r="E142" t="str">
            <v>0</v>
          </cell>
          <cell r="H142" t="str">
            <v>Brentwood Union Elementary</v>
          </cell>
          <cell r="I142" t="str">
            <v>ELEMENTARY</v>
          </cell>
          <cell r="J142">
            <v>12616604</v>
          </cell>
        </row>
        <row r="143">
          <cell r="A143">
            <v>105</v>
          </cell>
          <cell r="B143">
            <v>47</v>
          </cell>
          <cell r="C143" t="str">
            <v>07</v>
          </cell>
          <cell r="D143" t="str">
            <v>61663</v>
          </cell>
          <cell r="E143" t="str">
            <v>0</v>
          </cell>
          <cell r="H143" t="str">
            <v>Byron Union Elementary</v>
          </cell>
          <cell r="I143" t="str">
            <v>ELEMENTARY</v>
          </cell>
          <cell r="J143">
            <v>2238024</v>
          </cell>
        </row>
        <row r="144">
          <cell r="A144">
            <v>14117</v>
          </cell>
          <cell r="B144">
            <v>47</v>
          </cell>
          <cell r="C144" t="str">
            <v>07</v>
          </cell>
          <cell r="D144" t="str">
            <v>61663</v>
          </cell>
          <cell r="E144" t="str">
            <v>130930</v>
          </cell>
          <cell r="F144" t="str">
            <v>1684</v>
          </cell>
          <cell r="G144" t="str">
            <v>D</v>
          </cell>
          <cell r="H144" t="str">
            <v>Vista Oaks Charter</v>
          </cell>
          <cell r="I144" t="str">
            <v>ELEMENTARY</v>
          </cell>
          <cell r="J144">
            <v>148490</v>
          </cell>
        </row>
        <row r="145">
          <cell r="A145">
            <v>106</v>
          </cell>
          <cell r="B145">
            <v>47</v>
          </cell>
          <cell r="C145" t="str">
            <v>07</v>
          </cell>
          <cell r="D145" t="str">
            <v>61671</v>
          </cell>
          <cell r="E145" t="str">
            <v>0</v>
          </cell>
          <cell r="H145" t="str">
            <v>Canyon Elementary</v>
          </cell>
          <cell r="I145" t="str">
            <v>ELEMENTARY</v>
          </cell>
          <cell r="J145">
            <v>112885</v>
          </cell>
        </row>
        <row r="146">
          <cell r="A146">
            <v>107</v>
          </cell>
          <cell r="B146">
            <v>47</v>
          </cell>
          <cell r="C146" t="str">
            <v>07</v>
          </cell>
          <cell r="D146" t="str">
            <v>61697</v>
          </cell>
          <cell r="E146" t="str">
            <v>0</v>
          </cell>
          <cell r="H146" t="str">
            <v>John Swett Unified</v>
          </cell>
          <cell r="I146" t="str">
            <v>UNIFIED</v>
          </cell>
          <cell r="J146">
            <v>937527</v>
          </cell>
        </row>
        <row r="147">
          <cell r="A147">
            <v>108</v>
          </cell>
          <cell r="B147">
            <v>47</v>
          </cell>
          <cell r="C147" t="str">
            <v>07</v>
          </cell>
          <cell r="D147" t="str">
            <v>61705</v>
          </cell>
          <cell r="E147" t="str">
            <v>0</v>
          </cell>
          <cell r="H147" t="str">
            <v>Knightsen Elementary</v>
          </cell>
          <cell r="I147" t="str">
            <v>ELEMENTARY</v>
          </cell>
          <cell r="J147">
            <v>898103</v>
          </cell>
        </row>
        <row r="148">
          <cell r="A148">
            <v>109</v>
          </cell>
          <cell r="B148">
            <v>47</v>
          </cell>
          <cell r="C148" t="str">
            <v>07</v>
          </cell>
          <cell r="D148" t="str">
            <v>61713</v>
          </cell>
          <cell r="E148" t="str">
            <v>0</v>
          </cell>
          <cell r="H148" t="str">
            <v>Lafayette Elementary</v>
          </cell>
          <cell r="I148" t="str">
            <v>ELEMENTARY</v>
          </cell>
          <cell r="J148">
            <v>701362</v>
          </cell>
        </row>
        <row r="149">
          <cell r="A149">
            <v>110</v>
          </cell>
          <cell r="B149">
            <v>47</v>
          </cell>
          <cell r="C149" t="str">
            <v>07</v>
          </cell>
          <cell r="D149" t="str">
            <v>61721</v>
          </cell>
          <cell r="E149" t="str">
            <v>0</v>
          </cell>
          <cell r="H149" t="str">
            <v>Liberty Union High</v>
          </cell>
          <cell r="I149" t="str">
            <v>HIGH</v>
          </cell>
          <cell r="J149">
            <v>13277317</v>
          </cell>
        </row>
        <row r="150">
          <cell r="A150">
            <v>111</v>
          </cell>
          <cell r="B150">
            <v>47</v>
          </cell>
          <cell r="C150" t="str">
            <v>07</v>
          </cell>
          <cell r="D150" t="str">
            <v>61739</v>
          </cell>
          <cell r="E150" t="str">
            <v>0</v>
          </cell>
          <cell r="H150" t="str">
            <v>Martinez Unified</v>
          </cell>
          <cell r="I150" t="str">
            <v>UNIFIED</v>
          </cell>
          <cell r="J150">
            <v>1078365</v>
          </cell>
        </row>
        <row r="151">
          <cell r="A151">
            <v>112</v>
          </cell>
          <cell r="B151">
            <v>47</v>
          </cell>
          <cell r="C151" t="str">
            <v>07</v>
          </cell>
          <cell r="D151" t="str">
            <v>61747</v>
          </cell>
          <cell r="E151" t="str">
            <v>0</v>
          </cell>
          <cell r="H151" t="str">
            <v>Moraga Elementary</v>
          </cell>
          <cell r="I151" t="str">
            <v>ELEMENTARY</v>
          </cell>
          <cell r="J151">
            <v>24004</v>
          </cell>
        </row>
        <row r="152">
          <cell r="A152">
            <v>113</v>
          </cell>
          <cell r="B152">
            <v>47</v>
          </cell>
          <cell r="C152" t="str">
            <v>07</v>
          </cell>
          <cell r="D152" t="str">
            <v>61754</v>
          </cell>
          <cell r="E152" t="str">
            <v>0</v>
          </cell>
          <cell r="H152" t="str">
            <v>Mt. Diablo Unified</v>
          </cell>
          <cell r="I152" t="str">
            <v>UNIFIED</v>
          </cell>
          <cell r="J152">
            <v>38834248</v>
          </cell>
        </row>
        <row r="153">
          <cell r="A153">
            <v>1099</v>
          </cell>
          <cell r="B153">
            <v>47</v>
          </cell>
          <cell r="C153" t="str">
            <v>07</v>
          </cell>
          <cell r="D153" t="str">
            <v>61754</v>
          </cell>
          <cell r="E153" t="str">
            <v>6118087</v>
          </cell>
          <cell r="F153" t="str">
            <v>0305</v>
          </cell>
          <cell r="G153" t="str">
            <v>L</v>
          </cell>
          <cell r="H153" t="str">
            <v>Eagle Peak Montessori</v>
          </cell>
          <cell r="I153" t="str">
            <v>UNIFIED</v>
          </cell>
          <cell r="J153">
            <v>288457</v>
          </cell>
        </row>
        <row r="154">
          <cell r="A154">
            <v>114</v>
          </cell>
          <cell r="B154">
            <v>47</v>
          </cell>
          <cell r="C154" t="str">
            <v>07</v>
          </cell>
          <cell r="D154" t="str">
            <v>61762</v>
          </cell>
          <cell r="E154" t="str">
            <v>0</v>
          </cell>
          <cell r="H154" t="str">
            <v>Oakley Union Elementary</v>
          </cell>
          <cell r="I154" t="str">
            <v>ELEMENTARY</v>
          </cell>
          <cell r="J154">
            <v>7202491</v>
          </cell>
        </row>
        <row r="155">
          <cell r="A155">
            <v>115</v>
          </cell>
          <cell r="B155">
            <v>47</v>
          </cell>
          <cell r="C155" t="str">
            <v>07</v>
          </cell>
          <cell r="D155" t="str">
            <v>61770</v>
          </cell>
          <cell r="E155" t="str">
            <v>0</v>
          </cell>
          <cell r="H155" t="str">
            <v>Orinda Union Elementary</v>
          </cell>
          <cell r="I155" t="str">
            <v>ELEMENTARY</v>
          </cell>
          <cell r="J155">
            <v>475242</v>
          </cell>
        </row>
        <row r="156">
          <cell r="A156">
            <v>116</v>
          </cell>
          <cell r="B156">
            <v>47</v>
          </cell>
          <cell r="C156" t="str">
            <v>07</v>
          </cell>
          <cell r="D156" t="str">
            <v>61788</v>
          </cell>
          <cell r="E156" t="str">
            <v>0</v>
          </cell>
          <cell r="H156" t="str">
            <v>Pittsburg Unified</v>
          </cell>
          <cell r="I156" t="str">
            <v>UNIFIED</v>
          </cell>
          <cell r="J156">
            <v>16678113</v>
          </cell>
        </row>
        <row r="157">
          <cell r="A157">
            <v>117</v>
          </cell>
          <cell r="B157">
            <v>47</v>
          </cell>
          <cell r="C157" t="str">
            <v>07</v>
          </cell>
          <cell r="D157" t="str">
            <v>61796</v>
          </cell>
          <cell r="E157" t="str">
            <v>0</v>
          </cell>
          <cell r="H157" t="str">
            <v>West Contra Costa Unified</v>
          </cell>
          <cell r="I157" t="str">
            <v>UNIFIED</v>
          </cell>
          <cell r="J157">
            <v>40400600</v>
          </cell>
        </row>
        <row r="158">
          <cell r="A158">
            <v>9582</v>
          </cell>
          <cell r="B158">
            <v>47</v>
          </cell>
          <cell r="C158" t="str">
            <v>07</v>
          </cell>
          <cell r="D158" t="str">
            <v>61796</v>
          </cell>
          <cell r="E158" t="str">
            <v>101477</v>
          </cell>
          <cell r="F158" t="str">
            <v>0557</v>
          </cell>
          <cell r="G158" t="str">
            <v>D</v>
          </cell>
          <cell r="H158" t="str">
            <v>Leadership Public Schools: Richmond</v>
          </cell>
          <cell r="I158" t="str">
            <v>UNIFIED</v>
          </cell>
          <cell r="J158">
            <v>940798</v>
          </cell>
        </row>
        <row r="159">
          <cell r="A159">
            <v>10238</v>
          </cell>
          <cell r="B159">
            <v>47</v>
          </cell>
          <cell r="C159" t="str">
            <v>07</v>
          </cell>
          <cell r="D159" t="str">
            <v>61796</v>
          </cell>
          <cell r="E159" t="str">
            <v>110973</v>
          </cell>
          <cell r="F159" t="str">
            <v>0755</v>
          </cell>
          <cell r="G159" t="str">
            <v>D</v>
          </cell>
          <cell r="H159" t="str">
            <v>Richmond College Preparatory</v>
          </cell>
          <cell r="I159" t="str">
            <v>UNIFIED</v>
          </cell>
          <cell r="J159">
            <v>677539</v>
          </cell>
        </row>
        <row r="160">
          <cell r="A160">
            <v>12772</v>
          </cell>
          <cell r="B160">
            <v>47</v>
          </cell>
          <cell r="C160" t="str">
            <v>07</v>
          </cell>
          <cell r="D160" t="str">
            <v>61796</v>
          </cell>
          <cell r="E160" t="str">
            <v>126805</v>
          </cell>
          <cell r="F160" t="str">
            <v>1441</v>
          </cell>
          <cell r="G160" t="str">
            <v>D</v>
          </cell>
          <cell r="H160" t="str">
            <v>Richmond Charter Academy</v>
          </cell>
          <cell r="I160" t="str">
            <v>UNIFIED</v>
          </cell>
          <cell r="J160">
            <v>341147</v>
          </cell>
        </row>
        <row r="161">
          <cell r="A161">
            <v>14062</v>
          </cell>
          <cell r="B161">
            <v>47</v>
          </cell>
          <cell r="C161" t="str">
            <v>07</v>
          </cell>
          <cell r="D161" t="str">
            <v>61796</v>
          </cell>
          <cell r="E161" t="str">
            <v>129643</v>
          </cell>
          <cell r="F161" t="str">
            <v>1660</v>
          </cell>
          <cell r="G161" t="str">
            <v>D</v>
          </cell>
          <cell r="H161" t="str">
            <v>Richmond Charter Elementary-Benito Juarez</v>
          </cell>
          <cell r="I161" t="str">
            <v>UNIFIED</v>
          </cell>
          <cell r="J161">
            <v>90468</v>
          </cell>
        </row>
        <row r="162">
          <cell r="A162">
            <v>14198</v>
          </cell>
          <cell r="B162">
            <v>47</v>
          </cell>
          <cell r="C162" t="str">
            <v>07</v>
          </cell>
          <cell r="D162" t="str">
            <v>61796</v>
          </cell>
          <cell r="E162" t="str">
            <v>132100</v>
          </cell>
          <cell r="F162" t="str">
            <v>1739</v>
          </cell>
          <cell r="G162" t="str">
            <v>D</v>
          </cell>
          <cell r="H162" t="str">
            <v>Aspire Richmond California College Preparatory Academy</v>
          </cell>
          <cell r="I162" t="str">
            <v>UNIFIED</v>
          </cell>
          <cell r="J162">
            <v>99916</v>
          </cell>
        </row>
        <row r="163">
          <cell r="A163">
            <v>14199</v>
          </cell>
          <cell r="B163">
            <v>47</v>
          </cell>
          <cell r="C163" t="str">
            <v>07</v>
          </cell>
          <cell r="D163" t="str">
            <v>61796</v>
          </cell>
          <cell r="E163" t="str">
            <v>132118</v>
          </cell>
          <cell r="F163" t="str">
            <v>1740</v>
          </cell>
          <cell r="G163" t="str">
            <v>D</v>
          </cell>
          <cell r="H163" t="str">
            <v>Aspire Richmond Technology Academy</v>
          </cell>
          <cell r="I163" t="str">
            <v>UNIFIED</v>
          </cell>
          <cell r="J163">
            <v>65020</v>
          </cell>
        </row>
        <row r="164">
          <cell r="A164">
            <v>14200</v>
          </cell>
          <cell r="B164">
            <v>47</v>
          </cell>
          <cell r="C164" t="str">
            <v>07</v>
          </cell>
          <cell r="D164" t="str">
            <v>61796</v>
          </cell>
          <cell r="E164" t="str">
            <v>132233</v>
          </cell>
          <cell r="F164" t="str">
            <v>1741</v>
          </cell>
          <cell r="G164" t="str">
            <v>D</v>
          </cell>
          <cell r="H164" t="str">
            <v>John Henry High</v>
          </cell>
          <cell r="I164" t="str">
            <v>UNIFIED</v>
          </cell>
          <cell r="J164">
            <v>52922</v>
          </cell>
        </row>
        <row r="165">
          <cell r="A165">
            <v>14328</v>
          </cell>
          <cell r="B165">
            <v>47</v>
          </cell>
          <cell r="C165" t="str">
            <v>07</v>
          </cell>
          <cell r="D165" t="str">
            <v>61796</v>
          </cell>
          <cell r="E165" t="str">
            <v>133637</v>
          </cell>
          <cell r="F165" t="str">
            <v>1774</v>
          </cell>
          <cell r="G165" t="str">
            <v>D</v>
          </cell>
          <cell r="H165" t="str">
            <v>Summit Public School: Tamalpais</v>
          </cell>
          <cell r="I165" t="str">
            <v>UNIFIED</v>
          </cell>
          <cell r="J165">
            <v>44750</v>
          </cell>
        </row>
        <row r="166">
          <cell r="A166">
            <v>1101</v>
          </cell>
          <cell r="B166">
            <v>47</v>
          </cell>
          <cell r="C166" t="str">
            <v>07</v>
          </cell>
          <cell r="D166" t="str">
            <v>61796</v>
          </cell>
          <cell r="E166" t="str">
            <v>6118368</v>
          </cell>
          <cell r="F166" t="str">
            <v>0333</v>
          </cell>
          <cell r="G166" t="str">
            <v>D</v>
          </cell>
          <cell r="H166" t="str">
            <v>Manzanita Middle</v>
          </cell>
          <cell r="I166" t="str">
            <v>UNIFIED</v>
          </cell>
          <cell r="J166">
            <v>176909</v>
          </cell>
        </row>
        <row r="167">
          <cell r="A167">
            <v>118</v>
          </cell>
          <cell r="B167">
            <v>47</v>
          </cell>
          <cell r="C167" t="str">
            <v>07</v>
          </cell>
          <cell r="D167" t="str">
            <v>61804</v>
          </cell>
          <cell r="E167" t="str">
            <v>0</v>
          </cell>
          <cell r="H167" t="str">
            <v>San Ramon Valley Unified</v>
          </cell>
          <cell r="I167" t="str">
            <v>UNIFIED</v>
          </cell>
          <cell r="J167">
            <v>6295268</v>
          </cell>
        </row>
        <row r="168">
          <cell r="A168">
            <v>119</v>
          </cell>
          <cell r="B168">
            <v>47</v>
          </cell>
          <cell r="C168" t="str">
            <v>07</v>
          </cell>
          <cell r="D168" t="str">
            <v>61812</v>
          </cell>
          <cell r="E168" t="str">
            <v>0</v>
          </cell>
          <cell r="H168" t="str">
            <v>Walnut Creek Elementary</v>
          </cell>
          <cell r="I168" t="str">
            <v>ELEMENTARY</v>
          </cell>
          <cell r="J168">
            <v>697078</v>
          </cell>
        </row>
        <row r="169">
          <cell r="A169">
            <v>14329</v>
          </cell>
          <cell r="B169">
            <v>47</v>
          </cell>
          <cell r="C169" t="str">
            <v>07</v>
          </cell>
          <cell r="D169" t="str">
            <v>77024</v>
          </cell>
          <cell r="E169" t="str">
            <v>134072</v>
          </cell>
          <cell r="F169" t="str">
            <v>1805</v>
          </cell>
          <cell r="G169" t="str">
            <v>D</v>
          </cell>
          <cell r="H169" t="str">
            <v>Rocketship Futuro Academy</v>
          </cell>
          <cell r="I169" t="str">
            <v>UNIFIED</v>
          </cell>
          <cell r="J169">
            <v>53952</v>
          </cell>
        </row>
        <row r="170">
          <cell r="A170">
            <v>9</v>
          </cell>
          <cell r="B170">
            <v>47</v>
          </cell>
          <cell r="C170" t="str">
            <v>08</v>
          </cell>
          <cell r="D170" t="str">
            <v>10082</v>
          </cell>
          <cell r="E170" t="str">
            <v>0</v>
          </cell>
          <cell r="H170" t="str">
            <v>Del Norte Co. Office of Education</v>
          </cell>
          <cell r="I170" t="str">
            <v>CO OFFICE</v>
          </cell>
          <cell r="J170">
            <v>718042</v>
          </cell>
        </row>
        <row r="171">
          <cell r="A171">
            <v>11350</v>
          </cell>
          <cell r="B171">
            <v>47</v>
          </cell>
          <cell r="C171" t="str">
            <v>08</v>
          </cell>
          <cell r="D171" t="str">
            <v>10082</v>
          </cell>
          <cell r="E171" t="str">
            <v>114116</v>
          </cell>
          <cell r="F171" t="str">
            <v>0859</v>
          </cell>
          <cell r="G171" t="str">
            <v>D</v>
          </cell>
          <cell r="H171" t="str">
            <v>Uncharted Shores Academy</v>
          </cell>
          <cell r="I171" t="str">
            <v>CO OFFICE</v>
          </cell>
          <cell r="J171">
            <v>271151</v>
          </cell>
        </row>
        <row r="172">
          <cell r="A172">
            <v>1048</v>
          </cell>
          <cell r="B172">
            <v>47</v>
          </cell>
          <cell r="C172" t="str">
            <v>08</v>
          </cell>
          <cell r="D172" t="str">
            <v>10082</v>
          </cell>
          <cell r="E172" t="str">
            <v>830059</v>
          </cell>
          <cell r="F172" t="str">
            <v>0358</v>
          </cell>
          <cell r="G172" t="str">
            <v>L</v>
          </cell>
          <cell r="H172" t="str">
            <v>Castle Rock</v>
          </cell>
          <cell r="I172" t="str">
            <v>CO OFFICE</v>
          </cell>
          <cell r="J172">
            <v>628705</v>
          </cell>
        </row>
        <row r="173">
          <cell r="A173">
            <v>120</v>
          </cell>
          <cell r="B173">
            <v>47</v>
          </cell>
          <cell r="C173" t="str">
            <v>08</v>
          </cell>
          <cell r="D173" t="str">
            <v>61820</v>
          </cell>
          <cell r="E173" t="str">
            <v>0</v>
          </cell>
          <cell r="H173" t="str">
            <v>Del Norte County Unified</v>
          </cell>
          <cell r="I173" t="str">
            <v>UNIFIED</v>
          </cell>
          <cell r="J173">
            <v>5138271</v>
          </cell>
        </row>
        <row r="174">
          <cell r="A174">
            <v>10</v>
          </cell>
          <cell r="B174">
            <v>47</v>
          </cell>
          <cell r="C174" t="str">
            <v>09</v>
          </cell>
          <cell r="D174" t="str">
            <v>10090</v>
          </cell>
          <cell r="E174" t="str">
            <v>0</v>
          </cell>
          <cell r="H174" t="str">
            <v>El Dorado Co. Office of Education</v>
          </cell>
          <cell r="I174" t="str">
            <v>CO OFFICE</v>
          </cell>
          <cell r="J174">
            <v>1869451</v>
          </cell>
        </row>
        <row r="175">
          <cell r="A175">
            <v>11971</v>
          </cell>
          <cell r="B175">
            <v>47</v>
          </cell>
          <cell r="C175" t="str">
            <v>09</v>
          </cell>
          <cell r="D175" t="str">
            <v>10090</v>
          </cell>
          <cell r="E175" t="str">
            <v>118117</v>
          </cell>
          <cell r="F175" t="str">
            <v>1013</v>
          </cell>
          <cell r="G175" t="str">
            <v>L</v>
          </cell>
          <cell r="H175" t="str">
            <v>Workforce Investment Act Charter</v>
          </cell>
          <cell r="I175" t="str">
            <v>CO OFFICE</v>
          </cell>
          <cell r="J175">
            <v>0</v>
          </cell>
        </row>
        <row r="176">
          <cell r="A176">
            <v>12528</v>
          </cell>
          <cell r="B176">
            <v>47</v>
          </cell>
          <cell r="C176" t="str">
            <v>09</v>
          </cell>
          <cell r="D176" t="str">
            <v>10090</v>
          </cell>
          <cell r="E176" t="str">
            <v>123521</v>
          </cell>
          <cell r="F176" t="str">
            <v>0360</v>
          </cell>
          <cell r="G176" t="str">
            <v>L</v>
          </cell>
          <cell r="H176" t="str">
            <v>Charter Alternative Program (CAP)</v>
          </cell>
          <cell r="I176" t="str">
            <v>CO OFFICE</v>
          </cell>
          <cell r="J176">
            <v>230171</v>
          </cell>
        </row>
        <row r="177">
          <cell r="A177">
            <v>14454</v>
          </cell>
          <cell r="B177">
            <v>47</v>
          </cell>
          <cell r="C177" t="str">
            <v>09</v>
          </cell>
          <cell r="D177" t="str">
            <v>10090</v>
          </cell>
          <cell r="E177" t="str">
            <v>136036</v>
          </cell>
          <cell r="F177" t="str">
            <v>1880</v>
          </cell>
          <cell r="G177" t="str">
            <v>D</v>
          </cell>
          <cell r="H177" t="str">
            <v>John Adams Academy - El Dorado Hills</v>
          </cell>
          <cell r="I177" t="str">
            <v>ELEMENTARY</v>
          </cell>
          <cell r="J177">
            <v>44472</v>
          </cell>
        </row>
        <row r="178">
          <cell r="A178">
            <v>1049</v>
          </cell>
          <cell r="B178">
            <v>47</v>
          </cell>
          <cell r="C178" t="str">
            <v>09</v>
          </cell>
          <cell r="D178" t="str">
            <v>10090</v>
          </cell>
          <cell r="E178" t="str">
            <v>930123</v>
          </cell>
          <cell r="F178" t="str">
            <v>0005</v>
          </cell>
          <cell r="G178" t="str">
            <v>L</v>
          </cell>
          <cell r="H178" t="str">
            <v>Charter Community School Home Study Academy</v>
          </cell>
          <cell r="I178" t="str">
            <v>CO OFFICE</v>
          </cell>
          <cell r="J178">
            <v>330196</v>
          </cell>
        </row>
        <row r="179">
          <cell r="A179">
            <v>1050</v>
          </cell>
          <cell r="B179">
            <v>47</v>
          </cell>
          <cell r="C179" t="str">
            <v>09</v>
          </cell>
          <cell r="D179" t="str">
            <v>10090</v>
          </cell>
          <cell r="E179" t="str">
            <v>930131</v>
          </cell>
          <cell r="F179" t="str">
            <v>0053</v>
          </cell>
          <cell r="G179" t="str">
            <v>L</v>
          </cell>
          <cell r="H179" t="str">
            <v>Rite of Passage</v>
          </cell>
          <cell r="I179" t="str">
            <v>CO OFFICE</v>
          </cell>
          <cell r="J179">
            <v>0</v>
          </cell>
        </row>
        <row r="180">
          <cell r="A180">
            <v>121</v>
          </cell>
          <cell r="B180">
            <v>47</v>
          </cell>
          <cell r="C180" t="str">
            <v>09</v>
          </cell>
          <cell r="D180" t="str">
            <v>61838</v>
          </cell>
          <cell r="E180" t="str">
            <v>0</v>
          </cell>
          <cell r="H180" t="str">
            <v>Buckeye Union Elementary</v>
          </cell>
          <cell r="I180" t="str">
            <v>ELEMENTARY</v>
          </cell>
          <cell r="J180">
            <v>5985467</v>
          </cell>
        </row>
        <row r="181">
          <cell r="A181">
            <v>9719</v>
          </cell>
          <cell r="B181">
            <v>47</v>
          </cell>
          <cell r="C181" t="str">
            <v>09</v>
          </cell>
          <cell r="D181" t="str">
            <v>61838</v>
          </cell>
          <cell r="E181" t="str">
            <v>107227</v>
          </cell>
          <cell r="F181" t="str">
            <v>0665</v>
          </cell>
          <cell r="G181" t="str">
            <v>L</v>
          </cell>
          <cell r="H181" t="str">
            <v>Charter Montessori Valley View Campus</v>
          </cell>
          <cell r="I181" t="str">
            <v>ELEMENTARY</v>
          </cell>
          <cell r="J181">
            <v>708461</v>
          </cell>
        </row>
        <row r="182">
          <cell r="A182">
            <v>10239</v>
          </cell>
          <cell r="B182">
            <v>47</v>
          </cell>
          <cell r="C182" t="str">
            <v>09</v>
          </cell>
          <cell r="D182" t="str">
            <v>61838</v>
          </cell>
          <cell r="E182" t="str">
            <v>111724</v>
          </cell>
          <cell r="F182" t="str">
            <v>0774</v>
          </cell>
          <cell r="G182" t="str">
            <v>D</v>
          </cell>
          <cell r="H182" t="str">
            <v>California Montessori Project-Shingle Springs Campus</v>
          </cell>
          <cell r="I182" t="str">
            <v>ELEMENTARY</v>
          </cell>
          <cell r="J182">
            <v>637480</v>
          </cell>
        </row>
        <row r="183">
          <cell r="A183">
            <v>14063</v>
          </cell>
          <cell r="B183">
            <v>47</v>
          </cell>
          <cell r="C183" t="str">
            <v>09</v>
          </cell>
          <cell r="D183" t="str">
            <v>61838</v>
          </cell>
          <cell r="E183" t="str">
            <v>129965</v>
          </cell>
          <cell r="F183" t="str">
            <v>1655</v>
          </cell>
          <cell r="G183" t="str">
            <v>D</v>
          </cell>
          <cell r="H183" t="str">
            <v>Rising Sun Montessori</v>
          </cell>
          <cell r="I183" t="str">
            <v>ELEMENTARY</v>
          </cell>
          <cell r="J183">
            <v>22388</v>
          </cell>
        </row>
        <row r="184">
          <cell r="A184">
            <v>14475</v>
          </cell>
          <cell r="B184">
            <v>47</v>
          </cell>
          <cell r="C184" t="str">
            <v>09</v>
          </cell>
          <cell r="D184" t="str">
            <v>61838</v>
          </cell>
          <cell r="E184" t="str">
            <v>136200</v>
          </cell>
          <cell r="F184" t="str">
            <v>1891</v>
          </cell>
          <cell r="G184" t="str">
            <v>D</v>
          </cell>
          <cell r="H184" t="str">
            <v>Clarksville Charter School</v>
          </cell>
          <cell r="I184" t="str">
            <v>ELEMENTARY</v>
          </cell>
          <cell r="J184">
            <v>142092</v>
          </cell>
        </row>
        <row r="185">
          <cell r="A185">
            <v>122</v>
          </cell>
          <cell r="B185">
            <v>47</v>
          </cell>
          <cell r="C185" t="str">
            <v>09</v>
          </cell>
          <cell r="D185" t="str">
            <v>61846</v>
          </cell>
          <cell r="E185" t="str">
            <v>0</v>
          </cell>
          <cell r="H185" t="str">
            <v>Camino Union Elementary</v>
          </cell>
          <cell r="I185" t="str">
            <v>ELEMENTARY</v>
          </cell>
          <cell r="J185">
            <v>573550</v>
          </cell>
        </row>
        <row r="186">
          <cell r="A186">
            <v>12536</v>
          </cell>
          <cell r="B186">
            <v>47</v>
          </cell>
          <cell r="C186" t="str">
            <v>09</v>
          </cell>
          <cell r="D186" t="str">
            <v>61846</v>
          </cell>
          <cell r="E186" t="str">
            <v>123125</v>
          </cell>
          <cell r="F186" t="str">
            <v>1150</v>
          </cell>
          <cell r="G186" t="str">
            <v>D</v>
          </cell>
          <cell r="H186" t="str">
            <v>Camino Science and Natural Resources Charter</v>
          </cell>
          <cell r="I186" t="str">
            <v>ELEMENTARY</v>
          </cell>
          <cell r="J186">
            <v>105236</v>
          </cell>
        </row>
        <row r="187">
          <cell r="A187">
            <v>123</v>
          </cell>
          <cell r="B187">
            <v>47</v>
          </cell>
          <cell r="C187" t="str">
            <v>09</v>
          </cell>
          <cell r="D187" t="str">
            <v>61853</v>
          </cell>
          <cell r="E187" t="str">
            <v>0</v>
          </cell>
          <cell r="H187" t="str">
            <v>El Dorado Union High</v>
          </cell>
          <cell r="I187" t="str">
            <v>HIGH</v>
          </cell>
          <cell r="J187">
            <v>7493913</v>
          </cell>
        </row>
        <row r="188">
          <cell r="A188">
            <v>1103</v>
          </cell>
          <cell r="B188">
            <v>47</v>
          </cell>
          <cell r="C188" t="str">
            <v>09</v>
          </cell>
          <cell r="D188" t="str">
            <v>61853</v>
          </cell>
          <cell r="E188" t="str">
            <v>930214</v>
          </cell>
          <cell r="F188" t="str">
            <v>0366</v>
          </cell>
          <cell r="G188" t="str">
            <v>L</v>
          </cell>
          <cell r="H188" t="str">
            <v>EDUHSD Virtual Academy at Shenandoah</v>
          </cell>
          <cell r="I188" t="str">
            <v>HIGH</v>
          </cell>
          <cell r="J188">
            <v>109253</v>
          </cell>
        </row>
        <row r="189">
          <cell r="A189">
            <v>124</v>
          </cell>
          <cell r="B189">
            <v>47</v>
          </cell>
          <cell r="C189" t="str">
            <v>09</v>
          </cell>
          <cell r="D189" t="str">
            <v>61879</v>
          </cell>
          <cell r="E189" t="str">
            <v>0</v>
          </cell>
          <cell r="H189" t="str">
            <v>Gold Oak Union Elementary</v>
          </cell>
          <cell r="I189" t="str">
            <v>ELEMENTARY</v>
          </cell>
          <cell r="J189">
            <v>653502</v>
          </cell>
        </row>
        <row r="190">
          <cell r="A190">
            <v>125</v>
          </cell>
          <cell r="B190">
            <v>47</v>
          </cell>
          <cell r="C190" t="str">
            <v>09</v>
          </cell>
          <cell r="D190" t="str">
            <v>61887</v>
          </cell>
          <cell r="E190" t="str">
            <v>0</v>
          </cell>
          <cell r="H190" t="str">
            <v>Gold Trail Union Elementary</v>
          </cell>
          <cell r="I190" t="str">
            <v>ELEMENTARY</v>
          </cell>
          <cell r="J190">
            <v>960800</v>
          </cell>
        </row>
        <row r="191">
          <cell r="A191">
            <v>126</v>
          </cell>
          <cell r="B191">
            <v>47</v>
          </cell>
          <cell r="C191" t="str">
            <v>09</v>
          </cell>
          <cell r="D191" t="str">
            <v>61895</v>
          </cell>
          <cell r="E191" t="str">
            <v>0</v>
          </cell>
          <cell r="H191" t="str">
            <v>Indian Diggings Elementary</v>
          </cell>
          <cell r="I191" t="str">
            <v>ELEMENTARY</v>
          </cell>
          <cell r="J191">
            <v>35112</v>
          </cell>
        </row>
        <row r="192">
          <cell r="A192">
            <v>127</v>
          </cell>
          <cell r="B192">
            <v>47</v>
          </cell>
          <cell r="C192" t="str">
            <v>09</v>
          </cell>
          <cell r="D192" t="str">
            <v>61903</v>
          </cell>
          <cell r="E192" t="str">
            <v>0</v>
          </cell>
          <cell r="H192" t="str">
            <v>Lake Tahoe Unified</v>
          </cell>
          <cell r="I192" t="str">
            <v>UNIFIED</v>
          </cell>
          <cell r="J192">
            <v>544666</v>
          </cell>
        </row>
        <row r="193">
          <cell r="A193">
            <v>128</v>
          </cell>
          <cell r="B193">
            <v>47</v>
          </cell>
          <cell r="C193" t="str">
            <v>09</v>
          </cell>
          <cell r="D193" t="str">
            <v>61911</v>
          </cell>
          <cell r="E193" t="str">
            <v>0</v>
          </cell>
          <cell r="H193" t="str">
            <v>Latrobe</v>
          </cell>
          <cell r="I193" t="str">
            <v>ELEMENTARY</v>
          </cell>
          <cell r="J193">
            <v>27272</v>
          </cell>
        </row>
        <row r="194">
          <cell r="A194">
            <v>129</v>
          </cell>
          <cell r="B194">
            <v>47</v>
          </cell>
          <cell r="C194" t="str">
            <v>09</v>
          </cell>
          <cell r="D194" t="str">
            <v>61929</v>
          </cell>
          <cell r="E194" t="str">
            <v>0</v>
          </cell>
          <cell r="H194" t="str">
            <v>Mother Lode Union Elementary</v>
          </cell>
          <cell r="I194" t="str">
            <v>ELEMENTARY</v>
          </cell>
          <cell r="J194">
            <v>1417892</v>
          </cell>
        </row>
        <row r="195">
          <cell r="A195">
            <v>130</v>
          </cell>
          <cell r="B195">
            <v>47</v>
          </cell>
          <cell r="C195" t="str">
            <v>09</v>
          </cell>
          <cell r="D195" t="str">
            <v>61945</v>
          </cell>
          <cell r="E195" t="str">
            <v>0</v>
          </cell>
          <cell r="H195" t="str">
            <v>Pioneer Union Elementary</v>
          </cell>
          <cell r="I195" t="str">
            <v>ELEMENTARY</v>
          </cell>
          <cell r="J195">
            <v>60888</v>
          </cell>
        </row>
        <row r="196">
          <cell r="A196">
            <v>131</v>
          </cell>
          <cell r="B196">
            <v>47</v>
          </cell>
          <cell r="C196" t="str">
            <v>09</v>
          </cell>
          <cell r="D196" t="str">
            <v>61952</v>
          </cell>
          <cell r="E196" t="str">
            <v>0</v>
          </cell>
          <cell r="H196" t="str">
            <v>Placerville Union Elementary</v>
          </cell>
          <cell r="I196" t="str">
            <v>ELEMENTARY</v>
          </cell>
          <cell r="J196">
            <v>1779207</v>
          </cell>
        </row>
        <row r="197">
          <cell r="A197">
            <v>132</v>
          </cell>
          <cell r="B197">
            <v>47</v>
          </cell>
          <cell r="C197" t="str">
            <v>09</v>
          </cell>
          <cell r="D197" t="str">
            <v>61960</v>
          </cell>
          <cell r="E197" t="str">
            <v>0</v>
          </cell>
          <cell r="H197" t="str">
            <v>Pollock Pines Elementary</v>
          </cell>
          <cell r="I197" t="str">
            <v>ELEMENTARY</v>
          </cell>
          <cell r="J197">
            <v>945246</v>
          </cell>
        </row>
        <row r="198">
          <cell r="A198">
            <v>133</v>
          </cell>
          <cell r="B198">
            <v>47</v>
          </cell>
          <cell r="C198" t="str">
            <v>09</v>
          </cell>
          <cell r="D198" t="str">
            <v>61978</v>
          </cell>
          <cell r="E198" t="str">
            <v>0</v>
          </cell>
          <cell r="H198" t="str">
            <v>Rescue Union Elementary</v>
          </cell>
          <cell r="I198" t="str">
            <v>ELEMENTARY</v>
          </cell>
          <cell r="J198">
            <v>5183857</v>
          </cell>
        </row>
        <row r="199">
          <cell r="A199">
            <v>134</v>
          </cell>
          <cell r="B199">
            <v>47</v>
          </cell>
          <cell r="C199" t="str">
            <v>09</v>
          </cell>
          <cell r="D199" t="str">
            <v>61986</v>
          </cell>
          <cell r="E199" t="str">
            <v>0</v>
          </cell>
          <cell r="H199" t="str">
            <v>Silver Fork Elementary</v>
          </cell>
          <cell r="I199" t="str">
            <v>ELEMENTARY</v>
          </cell>
          <cell r="J199">
            <v>1688</v>
          </cell>
        </row>
        <row r="200">
          <cell r="A200">
            <v>135</v>
          </cell>
          <cell r="B200">
            <v>47</v>
          </cell>
          <cell r="C200" t="str">
            <v>09</v>
          </cell>
          <cell r="D200" t="str">
            <v>73783</v>
          </cell>
          <cell r="E200" t="str">
            <v>0</v>
          </cell>
          <cell r="H200" t="str">
            <v>Black Oak Mine Unified</v>
          </cell>
          <cell r="I200" t="str">
            <v>UNIFIED</v>
          </cell>
          <cell r="J200">
            <v>73386</v>
          </cell>
        </row>
        <row r="201">
          <cell r="A201">
            <v>12326</v>
          </cell>
          <cell r="B201">
            <v>47</v>
          </cell>
          <cell r="C201" t="str">
            <v>09</v>
          </cell>
          <cell r="D201" t="str">
            <v>73783</v>
          </cell>
          <cell r="E201" t="str">
            <v>121566</v>
          </cell>
          <cell r="F201" t="str">
            <v>1176</v>
          </cell>
          <cell r="G201" t="str">
            <v>L</v>
          </cell>
          <cell r="H201" t="str">
            <v>American River Charter</v>
          </cell>
          <cell r="I201" t="str">
            <v>UNIFIED</v>
          </cell>
          <cell r="J201">
            <v>7035</v>
          </cell>
        </row>
        <row r="202">
          <cell r="A202">
            <v>11</v>
          </cell>
          <cell r="B202">
            <v>47</v>
          </cell>
          <cell r="C202" t="str">
            <v>10</v>
          </cell>
          <cell r="D202" t="str">
            <v>10108</v>
          </cell>
          <cell r="E202" t="str">
            <v>0</v>
          </cell>
          <cell r="H202" t="str">
            <v>Fresno Co. Office of Education</v>
          </cell>
          <cell r="I202" t="str">
            <v>CO OFFICE</v>
          </cell>
          <cell r="J202">
            <v>60128</v>
          </cell>
        </row>
        <row r="203">
          <cell r="A203">
            <v>12329</v>
          </cell>
          <cell r="B203">
            <v>47</v>
          </cell>
          <cell r="C203" t="str">
            <v>10</v>
          </cell>
          <cell r="D203" t="str">
            <v>10108</v>
          </cell>
          <cell r="E203" t="str">
            <v>109991</v>
          </cell>
          <cell r="F203" t="str">
            <v>0746</v>
          </cell>
          <cell r="G203" t="str">
            <v>D</v>
          </cell>
          <cell r="H203" t="str">
            <v>Crescent View West Charter</v>
          </cell>
          <cell r="I203" t="str">
            <v>UNIFIED</v>
          </cell>
          <cell r="J203">
            <v>2980820</v>
          </cell>
        </row>
        <row r="204">
          <cell r="A204">
            <v>10241</v>
          </cell>
          <cell r="B204">
            <v>47</v>
          </cell>
          <cell r="C204" t="str">
            <v>10</v>
          </cell>
          <cell r="D204" t="str">
            <v>10108</v>
          </cell>
          <cell r="E204" t="str">
            <v>111682</v>
          </cell>
          <cell r="F204" t="str">
            <v>0787</v>
          </cell>
          <cell r="G204" t="str">
            <v>D</v>
          </cell>
          <cell r="H204" t="str">
            <v>Hume Lake Charter</v>
          </cell>
          <cell r="I204" t="str">
            <v>UNIFIED</v>
          </cell>
          <cell r="J204">
            <v>113798</v>
          </cell>
        </row>
        <row r="205">
          <cell r="A205">
            <v>12157</v>
          </cell>
          <cell r="B205">
            <v>47</v>
          </cell>
          <cell r="C205" t="str">
            <v>10</v>
          </cell>
          <cell r="D205" t="str">
            <v>10108</v>
          </cell>
          <cell r="E205" t="str">
            <v>119628</v>
          </cell>
          <cell r="F205" t="str">
            <v>1085</v>
          </cell>
          <cell r="G205" t="str">
            <v>D</v>
          </cell>
          <cell r="H205" t="str">
            <v>Big Picture Educational Academy</v>
          </cell>
          <cell r="I205" t="str">
            <v>UNIFIED</v>
          </cell>
          <cell r="J205">
            <v>762306</v>
          </cell>
        </row>
        <row r="206">
          <cell r="A206">
            <v>1053</v>
          </cell>
          <cell r="B206">
            <v>47</v>
          </cell>
          <cell r="C206" t="str">
            <v>10</v>
          </cell>
          <cell r="D206" t="str">
            <v>10108</v>
          </cell>
          <cell r="E206" t="str">
            <v>6085112</v>
          </cell>
          <cell r="F206" t="str">
            <v>0195</v>
          </cell>
          <cell r="G206" t="str">
            <v>D</v>
          </cell>
          <cell r="H206" t="str">
            <v>Edison-Bethune Charter Academy</v>
          </cell>
          <cell r="I206" t="str">
            <v>UNIFIED</v>
          </cell>
          <cell r="J206">
            <v>782057</v>
          </cell>
        </row>
        <row r="207">
          <cell r="A207">
            <v>136</v>
          </cell>
          <cell r="B207">
            <v>47</v>
          </cell>
          <cell r="C207" t="str">
            <v>10</v>
          </cell>
          <cell r="D207" t="str">
            <v>61994</v>
          </cell>
          <cell r="E207" t="str">
            <v>0</v>
          </cell>
          <cell r="H207" t="str">
            <v>Alvina Elementary</v>
          </cell>
          <cell r="I207" t="str">
            <v>ELEMENTARY</v>
          </cell>
          <cell r="J207">
            <v>267554</v>
          </cell>
        </row>
        <row r="208">
          <cell r="A208">
            <v>1105</v>
          </cell>
          <cell r="B208">
            <v>47</v>
          </cell>
          <cell r="C208" t="str">
            <v>10</v>
          </cell>
          <cell r="D208" t="str">
            <v>61994</v>
          </cell>
          <cell r="E208" t="str">
            <v>6005730</v>
          </cell>
          <cell r="F208" t="str">
            <v>00D5</v>
          </cell>
          <cell r="G208" t="str">
            <v>L</v>
          </cell>
          <cell r="H208" t="str">
            <v>Alvina Elementary Charter</v>
          </cell>
          <cell r="I208" t="str">
            <v>ELEMENTARY</v>
          </cell>
          <cell r="J208">
            <v>0</v>
          </cell>
        </row>
        <row r="209">
          <cell r="A209">
            <v>138</v>
          </cell>
          <cell r="B209">
            <v>47</v>
          </cell>
          <cell r="C209" t="str">
            <v>10</v>
          </cell>
          <cell r="D209" t="str">
            <v>62026</v>
          </cell>
          <cell r="E209" t="str">
            <v>0</v>
          </cell>
          <cell r="H209" t="str">
            <v>Big Creek Elementary</v>
          </cell>
          <cell r="I209" t="str">
            <v>ELEMENTARY</v>
          </cell>
          <cell r="J209">
            <v>10664</v>
          </cell>
        </row>
        <row r="210">
          <cell r="A210">
            <v>139</v>
          </cell>
          <cell r="B210">
            <v>47</v>
          </cell>
          <cell r="C210" t="str">
            <v>10</v>
          </cell>
          <cell r="D210" t="str">
            <v>62042</v>
          </cell>
          <cell r="E210" t="str">
            <v>0</v>
          </cell>
          <cell r="H210" t="str">
            <v>Burrel Union Elementary</v>
          </cell>
          <cell r="I210" t="str">
            <v>ELEMENTARY</v>
          </cell>
          <cell r="J210">
            <v>113434</v>
          </cell>
        </row>
        <row r="211">
          <cell r="A211">
            <v>140</v>
          </cell>
          <cell r="B211">
            <v>47</v>
          </cell>
          <cell r="C211" t="str">
            <v>10</v>
          </cell>
          <cell r="D211" t="str">
            <v>62109</v>
          </cell>
          <cell r="E211" t="str">
            <v>0</v>
          </cell>
          <cell r="H211" t="str">
            <v>Clay Joint Elementary</v>
          </cell>
          <cell r="I211" t="str">
            <v>ELEMENTARY</v>
          </cell>
          <cell r="J211">
            <v>354929</v>
          </cell>
        </row>
        <row r="212">
          <cell r="A212">
            <v>141</v>
          </cell>
          <cell r="B212">
            <v>47</v>
          </cell>
          <cell r="C212" t="str">
            <v>10</v>
          </cell>
          <cell r="D212" t="str">
            <v>62117</v>
          </cell>
          <cell r="E212" t="str">
            <v>0</v>
          </cell>
          <cell r="H212" t="str">
            <v>Clovis Unified</v>
          </cell>
          <cell r="I212" t="str">
            <v>UNIFIED</v>
          </cell>
          <cell r="J212">
            <v>61513507</v>
          </cell>
        </row>
        <row r="213">
          <cell r="A213">
            <v>12158</v>
          </cell>
          <cell r="B213">
            <v>47</v>
          </cell>
          <cell r="C213" t="str">
            <v>10</v>
          </cell>
          <cell r="D213" t="str">
            <v>62117</v>
          </cell>
          <cell r="E213" t="str">
            <v>118018</v>
          </cell>
          <cell r="F213" t="str">
            <v>1006</v>
          </cell>
          <cell r="G213" t="str">
            <v>L</v>
          </cell>
          <cell r="H213" t="str">
            <v>Clovis Online Charter</v>
          </cell>
          <cell r="I213" t="str">
            <v>UNIFIED</v>
          </cell>
          <cell r="J213">
            <v>666887</v>
          </cell>
        </row>
        <row r="214">
          <cell r="A214">
            <v>142</v>
          </cell>
          <cell r="B214">
            <v>47</v>
          </cell>
          <cell r="C214" t="str">
            <v>10</v>
          </cell>
          <cell r="D214" t="str">
            <v>62125</v>
          </cell>
          <cell r="E214" t="str">
            <v>0</v>
          </cell>
          <cell r="H214" t="str">
            <v>Coalinga-Huron Unified</v>
          </cell>
          <cell r="I214" t="str">
            <v>UNIFIED</v>
          </cell>
          <cell r="J214">
            <v>6410637</v>
          </cell>
        </row>
        <row r="215">
          <cell r="A215">
            <v>143</v>
          </cell>
          <cell r="B215">
            <v>47</v>
          </cell>
          <cell r="C215" t="str">
            <v>10</v>
          </cell>
          <cell r="D215" t="str">
            <v>62158</v>
          </cell>
          <cell r="E215" t="str">
            <v>0</v>
          </cell>
          <cell r="H215" t="str">
            <v>Fowler Unified</v>
          </cell>
          <cell r="I215" t="str">
            <v>UNIFIED</v>
          </cell>
          <cell r="J215">
            <v>3816464</v>
          </cell>
        </row>
        <row r="216">
          <cell r="A216">
            <v>144</v>
          </cell>
          <cell r="B216">
            <v>47</v>
          </cell>
          <cell r="C216" t="str">
            <v>10</v>
          </cell>
          <cell r="D216" t="str">
            <v>62166</v>
          </cell>
          <cell r="E216" t="str">
            <v>0</v>
          </cell>
          <cell r="H216" t="str">
            <v>Fresno Unified</v>
          </cell>
          <cell r="I216" t="str">
            <v>UNIFIED</v>
          </cell>
          <cell r="J216">
            <v>99776925</v>
          </cell>
        </row>
        <row r="217">
          <cell r="A217">
            <v>9701</v>
          </cell>
          <cell r="B217">
            <v>47</v>
          </cell>
          <cell r="C217" t="str">
            <v>10</v>
          </cell>
          <cell r="D217" t="str">
            <v>62166</v>
          </cell>
          <cell r="E217" t="str">
            <v>106740</v>
          </cell>
          <cell r="F217" t="str">
            <v>0662</v>
          </cell>
          <cell r="G217" t="str">
            <v>D</v>
          </cell>
          <cell r="H217" t="str">
            <v>Valley Preparatory Academy Charter</v>
          </cell>
          <cell r="I217" t="str">
            <v>UNIFIED</v>
          </cell>
          <cell r="J217">
            <v>542726</v>
          </cell>
        </row>
        <row r="218">
          <cell r="A218">
            <v>11354</v>
          </cell>
          <cell r="B218">
            <v>47</v>
          </cell>
          <cell r="C218" t="str">
            <v>10</v>
          </cell>
          <cell r="D218" t="str">
            <v>62166</v>
          </cell>
          <cell r="E218" t="str">
            <v>114355</v>
          </cell>
          <cell r="F218" t="str">
            <v>0898</v>
          </cell>
          <cell r="G218" t="str">
            <v>D</v>
          </cell>
          <cell r="H218" t="str">
            <v>Sierra Charter</v>
          </cell>
          <cell r="I218" t="str">
            <v>UNIFIED</v>
          </cell>
          <cell r="J218">
            <v>690881</v>
          </cell>
        </row>
        <row r="219">
          <cell r="A219">
            <v>11355</v>
          </cell>
          <cell r="B219">
            <v>47</v>
          </cell>
          <cell r="C219" t="str">
            <v>10</v>
          </cell>
          <cell r="D219" t="str">
            <v>62166</v>
          </cell>
          <cell r="E219" t="str">
            <v>114553</v>
          </cell>
          <cell r="F219" t="str">
            <v>0890</v>
          </cell>
          <cell r="G219" t="str">
            <v>D</v>
          </cell>
          <cell r="H219" t="str">
            <v>University High</v>
          </cell>
          <cell r="I219" t="str">
            <v>UNIFIED</v>
          </cell>
          <cell r="J219">
            <v>832126</v>
          </cell>
        </row>
        <row r="220">
          <cell r="A220">
            <v>12330</v>
          </cell>
          <cell r="B220">
            <v>47</v>
          </cell>
          <cell r="C220" t="str">
            <v>10</v>
          </cell>
          <cell r="D220" t="str">
            <v>62166</v>
          </cell>
          <cell r="E220" t="str">
            <v>121533</v>
          </cell>
          <cell r="F220" t="str">
            <v>1172</v>
          </cell>
          <cell r="G220" t="str">
            <v>L</v>
          </cell>
          <cell r="H220" t="str">
            <v>Morris E. Dailey Charter Elementary</v>
          </cell>
          <cell r="I220" t="str">
            <v>UNIFIED</v>
          </cell>
          <cell r="J220">
            <v>558682</v>
          </cell>
        </row>
        <row r="221">
          <cell r="A221">
            <v>12914</v>
          </cell>
          <cell r="B221">
            <v>47</v>
          </cell>
          <cell r="C221" t="str">
            <v>10</v>
          </cell>
          <cell r="D221" t="str">
            <v>62166</v>
          </cell>
          <cell r="E221" t="str">
            <v>127514</v>
          </cell>
          <cell r="F221" t="str">
            <v>1503</v>
          </cell>
          <cell r="G221" t="str">
            <v>D</v>
          </cell>
          <cell r="H221" t="str">
            <v>Kepler Neighborhood</v>
          </cell>
          <cell r="I221" t="str">
            <v>UNIFIED</v>
          </cell>
          <cell r="J221">
            <v>85688</v>
          </cell>
        </row>
        <row r="222">
          <cell r="A222">
            <v>14330</v>
          </cell>
          <cell r="B222">
            <v>47</v>
          </cell>
          <cell r="C222" t="str">
            <v>10</v>
          </cell>
          <cell r="D222" t="str">
            <v>62166</v>
          </cell>
          <cell r="E222" t="str">
            <v>133942</v>
          </cell>
          <cell r="F222" t="str">
            <v>1792</v>
          </cell>
          <cell r="G222" t="str">
            <v>D</v>
          </cell>
          <cell r="H222" t="str">
            <v>Aspen Public</v>
          </cell>
          <cell r="I222" t="str">
            <v>UNIFIED</v>
          </cell>
          <cell r="J222">
            <v>23228</v>
          </cell>
        </row>
        <row r="223">
          <cell r="A223">
            <v>1106</v>
          </cell>
          <cell r="B223">
            <v>47</v>
          </cell>
          <cell r="C223" t="str">
            <v>10</v>
          </cell>
          <cell r="D223" t="str">
            <v>62166</v>
          </cell>
          <cell r="E223" t="str">
            <v>1030642</v>
          </cell>
          <cell r="F223" t="str">
            <v>0149</v>
          </cell>
          <cell r="G223" t="str">
            <v>D</v>
          </cell>
          <cell r="H223" t="str">
            <v>School of Unlimited Learning</v>
          </cell>
          <cell r="I223" t="str">
            <v>UNIFIED</v>
          </cell>
          <cell r="J223">
            <v>262764</v>
          </cell>
        </row>
        <row r="224">
          <cell r="A224">
            <v>1110</v>
          </cell>
          <cell r="B224">
            <v>47</v>
          </cell>
          <cell r="C224" t="str">
            <v>10</v>
          </cell>
          <cell r="D224" t="str">
            <v>62166</v>
          </cell>
          <cell r="E224" t="str">
            <v>1030840</v>
          </cell>
          <cell r="F224" t="str">
            <v>0378</v>
          </cell>
          <cell r="G224" t="str">
            <v>D</v>
          </cell>
          <cell r="H224" t="str">
            <v>Carter G. Woodson Public Charter</v>
          </cell>
          <cell r="I224" t="str">
            <v>UNIFIED</v>
          </cell>
          <cell r="J224">
            <v>553187</v>
          </cell>
        </row>
        <row r="225">
          <cell r="A225">
            <v>146</v>
          </cell>
          <cell r="B225">
            <v>47</v>
          </cell>
          <cell r="C225" t="str">
            <v>10</v>
          </cell>
          <cell r="D225" t="str">
            <v>62240</v>
          </cell>
          <cell r="E225" t="str">
            <v>0</v>
          </cell>
          <cell r="H225" t="str">
            <v>Kingsburg Elementary Charter</v>
          </cell>
          <cell r="I225" t="str">
            <v>ELEMENTARY</v>
          </cell>
          <cell r="J225">
            <v>3216065</v>
          </cell>
        </row>
        <row r="226">
          <cell r="A226">
            <v>11866</v>
          </cell>
          <cell r="B226">
            <v>47</v>
          </cell>
          <cell r="C226" t="str">
            <v>10</v>
          </cell>
          <cell r="D226" t="str">
            <v>62240</v>
          </cell>
          <cell r="E226" t="str">
            <v>113142</v>
          </cell>
          <cell r="F226" t="str">
            <v>00D2</v>
          </cell>
          <cell r="G226" t="str">
            <v>L</v>
          </cell>
          <cell r="H226" t="str">
            <v>Ronald W. Reagan Elementary</v>
          </cell>
          <cell r="I226" t="str">
            <v>ELEMENTARY</v>
          </cell>
          <cell r="J226">
            <v>0</v>
          </cell>
        </row>
        <row r="227">
          <cell r="A227">
            <v>11906</v>
          </cell>
          <cell r="B227">
            <v>47</v>
          </cell>
          <cell r="C227" t="str">
            <v>10</v>
          </cell>
          <cell r="D227" t="str">
            <v>62240</v>
          </cell>
          <cell r="E227" t="str">
            <v>114587</v>
          </cell>
          <cell r="F227" t="str">
            <v>00D2</v>
          </cell>
          <cell r="G227" t="str">
            <v>L</v>
          </cell>
          <cell r="H227" t="str">
            <v>Island Community Day</v>
          </cell>
          <cell r="I227" t="str">
            <v>ELEMENTARY</v>
          </cell>
          <cell r="J227">
            <v>0</v>
          </cell>
        </row>
        <row r="228">
          <cell r="A228">
            <v>1116</v>
          </cell>
          <cell r="B228">
            <v>47</v>
          </cell>
          <cell r="C228" t="str">
            <v>10</v>
          </cell>
          <cell r="D228" t="str">
            <v>62240</v>
          </cell>
          <cell r="E228" t="str">
            <v>6006704</v>
          </cell>
          <cell r="F228" t="str">
            <v>00D2</v>
          </cell>
          <cell r="G228" t="str">
            <v>L</v>
          </cell>
          <cell r="H228" t="str">
            <v>Lincoln Elementary</v>
          </cell>
          <cell r="I228" t="str">
            <v>ELEMENTARY</v>
          </cell>
          <cell r="J228">
            <v>0</v>
          </cell>
        </row>
        <row r="229">
          <cell r="A229">
            <v>1117</v>
          </cell>
          <cell r="B229">
            <v>47</v>
          </cell>
          <cell r="C229" t="str">
            <v>10</v>
          </cell>
          <cell r="D229" t="str">
            <v>62240</v>
          </cell>
          <cell r="E229" t="str">
            <v>6006712</v>
          </cell>
          <cell r="F229" t="str">
            <v>00D2</v>
          </cell>
          <cell r="G229" t="str">
            <v>L</v>
          </cell>
          <cell r="H229" t="str">
            <v>Roosevelt Elementary</v>
          </cell>
          <cell r="I229" t="str">
            <v>ELEMENTARY</v>
          </cell>
          <cell r="J229">
            <v>0</v>
          </cell>
        </row>
        <row r="230">
          <cell r="A230">
            <v>1118</v>
          </cell>
          <cell r="B230">
            <v>47</v>
          </cell>
          <cell r="C230" t="str">
            <v>10</v>
          </cell>
          <cell r="D230" t="str">
            <v>62240</v>
          </cell>
          <cell r="E230" t="str">
            <v>6006720</v>
          </cell>
          <cell r="F230" t="str">
            <v>00D2</v>
          </cell>
          <cell r="G230" t="str">
            <v>L</v>
          </cell>
          <cell r="H230" t="str">
            <v>Washington Elementary</v>
          </cell>
          <cell r="I230" t="str">
            <v>ELEMENTARY</v>
          </cell>
          <cell r="J230">
            <v>0</v>
          </cell>
        </row>
        <row r="231">
          <cell r="A231">
            <v>1119</v>
          </cell>
          <cell r="B231">
            <v>47</v>
          </cell>
          <cell r="C231" t="str">
            <v>10</v>
          </cell>
          <cell r="D231" t="str">
            <v>62240</v>
          </cell>
          <cell r="E231" t="str">
            <v>6108328</v>
          </cell>
          <cell r="F231" t="str">
            <v>00D2</v>
          </cell>
          <cell r="G231" t="str">
            <v>L</v>
          </cell>
          <cell r="H231" t="str">
            <v>Rafer Johnson Junior High</v>
          </cell>
          <cell r="I231" t="str">
            <v>ELEMENTARY</v>
          </cell>
          <cell r="J231">
            <v>0</v>
          </cell>
        </row>
        <row r="232">
          <cell r="A232">
            <v>1120</v>
          </cell>
          <cell r="B232">
            <v>47</v>
          </cell>
          <cell r="C232" t="str">
            <v>10</v>
          </cell>
          <cell r="D232" t="str">
            <v>62240</v>
          </cell>
          <cell r="E232" t="str">
            <v>6114805</v>
          </cell>
          <cell r="F232" t="str">
            <v>00D2</v>
          </cell>
          <cell r="G232" t="str">
            <v>L</v>
          </cell>
          <cell r="H232" t="str">
            <v>Kingsburg Community Charter Extension</v>
          </cell>
          <cell r="I232" t="str">
            <v>ELEMENTARY</v>
          </cell>
          <cell r="J232">
            <v>0</v>
          </cell>
        </row>
        <row r="233">
          <cell r="A233">
            <v>147</v>
          </cell>
          <cell r="B233">
            <v>47</v>
          </cell>
          <cell r="C233" t="str">
            <v>10</v>
          </cell>
          <cell r="D233" t="str">
            <v>62257</v>
          </cell>
          <cell r="E233" t="str">
            <v>0</v>
          </cell>
          <cell r="H233" t="str">
            <v>Kingsburg Joint Union High</v>
          </cell>
          <cell r="I233" t="str">
            <v>HIGH</v>
          </cell>
          <cell r="J233">
            <v>1932396</v>
          </cell>
        </row>
        <row r="234">
          <cell r="A234">
            <v>148</v>
          </cell>
          <cell r="B234">
            <v>47</v>
          </cell>
          <cell r="C234" t="str">
            <v>10</v>
          </cell>
          <cell r="D234" t="str">
            <v>62265</v>
          </cell>
          <cell r="E234" t="str">
            <v>0</v>
          </cell>
          <cell r="H234" t="str">
            <v>Kings Canyon Joint Unified</v>
          </cell>
          <cell r="I234" t="str">
            <v>UNIFIED</v>
          </cell>
          <cell r="J234">
            <v>14046550</v>
          </cell>
        </row>
        <row r="235">
          <cell r="A235">
            <v>12106</v>
          </cell>
          <cell r="B235">
            <v>47</v>
          </cell>
          <cell r="C235" t="str">
            <v>10</v>
          </cell>
          <cell r="D235" t="str">
            <v>62265</v>
          </cell>
          <cell r="E235" t="str">
            <v>116640</v>
          </cell>
          <cell r="F235" t="str">
            <v>1074</v>
          </cell>
          <cell r="G235" t="str">
            <v>L</v>
          </cell>
          <cell r="H235" t="str">
            <v>Dunlap Leadership Academy</v>
          </cell>
          <cell r="I235" t="str">
            <v>UNIFIED</v>
          </cell>
          <cell r="J235">
            <v>84940</v>
          </cell>
        </row>
        <row r="236">
          <cell r="A236">
            <v>12816</v>
          </cell>
          <cell r="B236">
            <v>47</v>
          </cell>
          <cell r="C236" t="str">
            <v>10</v>
          </cell>
          <cell r="D236" t="str">
            <v>62265</v>
          </cell>
          <cell r="E236" t="str">
            <v>126292</v>
          </cell>
          <cell r="F236" t="str">
            <v>1513</v>
          </cell>
          <cell r="G236" t="str">
            <v>L</v>
          </cell>
          <cell r="H236" t="str">
            <v>Reedley Middle College High</v>
          </cell>
          <cell r="I236" t="str">
            <v>UNIFIED</v>
          </cell>
          <cell r="J236">
            <v>35212</v>
          </cell>
        </row>
        <row r="237">
          <cell r="A237">
            <v>149</v>
          </cell>
          <cell r="B237">
            <v>47</v>
          </cell>
          <cell r="C237" t="str">
            <v>10</v>
          </cell>
          <cell r="D237" t="str">
            <v>62281</v>
          </cell>
          <cell r="E237" t="str">
            <v>0</v>
          </cell>
          <cell r="H237" t="str">
            <v>Laton Joint Unified</v>
          </cell>
          <cell r="I237" t="str">
            <v>UNIFIED</v>
          </cell>
          <cell r="J237">
            <v>1167693</v>
          </cell>
        </row>
        <row r="238">
          <cell r="A238">
            <v>150</v>
          </cell>
          <cell r="B238">
            <v>47</v>
          </cell>
          <cell r="C238" t="str">
            <v>10</v>
          </cell>
          <cell r="D238" t="str">
            <v>62323</v>
          </cell>
          <cell r="E238" t="str">
            <v>0</v>
          </cell>
          <cell r="H238" t="str">
            <v>Monroe Elementary</v>
          </cell>
          <cell r="I238" t="str">
            <v>ELEMENTARY</v>
          </cell>
          <cell r="J238">
            <v>251581</v>
          </cell>
        </row>
        <row r="239">
          <cell r="A239">
            <v>151</v>
          </cell>
          <cell r="B239">
            <v>47</v>
          </cell>
          <cell r="C239" t="str">
            <v>10</v>
          </cell>
          <cell r="D239" t="str">
            <v>62331</v>
          </cell>
          <cell r="E239" t="str">
            <v>0</v>
          </cell>
          <cell r="H239" t="str">
            <v>Orange Center</v>
          </cell>
          <cell r="I239" t="str">
            <v>ELEMENTARY</v>
          </cell>
          <cell r="J239">
            <v>412463</v>
          </cell>
        </row>
        <row r="240">
          <cell r="A240">
            <v>12774</v>
          </cell>
          <cell r="B240">
            <v>47</v>
          </cell>
          <cell r="C240" t="str">
            <v>10</v>
          </cell>
          <cell r="D240" t="str">
            <v>62331</v>
          </cell>
          <cell r="E240" t="str">
            <v>127175</v>
          </cell>
          <cell r="F240" t="str">
            <v>1492</v>
          </cell>
          <cell r="G240" t="str">
            <v>D</v>
          </cell>
          <cell r="H240" t="str">
            <v>California Virtual Academy @ Fresno</v>
          </cell>
          <cell r="I240" t="str">
            <v>ELEMENTARY</v>
          </cell>
          <cell r="J240">
            <v>700179</v>
          </cell>
        </row>
        <row r="241">
          <cell r="A241">
            <v>14118</v>
          </cell>
          <cell r="B241">
            <v>47</v>
          </cell>
          <cell r="C241" t="str">
            <v>10</v>
          </cell>
          <cell r="D241" t="str">
            <v>62331</v>
          </cell>
          <cell r="E241" t="str">
            <v>130880</v>
          </cell>
          <cell r="F241" t="str">
            <v>1631</v>
          </cell>
          <cell r="G241" t="str">
            <v>D</v>
          </cell>
          <cell r="H241" t="str">
            <v>Compass Charter Schools of Fresno</v>
          </cell>
          <cell r="I241" t="str">
            <v>ELEMENTARY</v>
          </cell>
          <cell r="J241">
            <v>25678</v>
          </cell>
        </row>
        <row r="242">
          <cell r="A242">
            <v>152</v>
          </cell>
          <cell r="B242">
            <v>47</v>
          </cell>
          <cell r="C242" t="str">
            <v>10</v>
          </cell>
          <cell r="D242" t="str">
            <v>62356</v>
          </cell>
          <cell r="E242" t="str">
            <v>0</v>
          </cell>
          <cell r="H242" t="str">
            <v>Pacific Union Elementary</v>
          </cell>
          <cell r="I242" t="str">
            <v>ELEMENTARY</v>
          </cell>
          <cell r="J242">
            <v>549141</v>
          </cell>
        </row>
        <row r="243">
          <cell r="A243">
            <v>153</v>
          </cell>
          <cell r="B243">
            <v>47</v>
          </cell>
          <cell r="C243" t="str">
            <v>10</v>
          </cell>
          <cell r="D243" t="str">
            <v>62364</v>
          </cell>
          <cell r="E243" t="str">
            <v>0</v>
          </cell>
          <cell r="H243" t="str">
            <v>Parlier Unified</v>
          </cell>
          <cell r="I243" t="str">
            <v>UNIFIED</v>
          </cell>
          <cell r="J243">
            <v>4895994</v>
          </cell>
        </row>
        <row r="244">
          <cell r="A244">
            <v>154</v>
          </cell>
          <cell r="B244">
            <v>47</v>
          </cell>
          <cell r="C244" t="str">
            <v>10</v>
          </cell>
          <cell r="D244" t="str">
            <v>62372</v>
          </cell>
          <cell r="E244" t="str">
            <v>0</v>
          </cell>
          <cell r="H244" t="str">
            <v>Pine Ridge Elementary</v>
          </cell>
          <cell r="I244" t="str">
            <v>ELEMENTARY</v>
          </cell>
          <cell r="J244">
            <v>18384</v>
          </cell>
        </row>
        <row r="245">
          <cell r="A245">
            <v>155</v>
          </cell>
          <cell r="B245">
            <v>47</v>
          </cell>
          <cell r="C245" t="str">
            <v>10</v>
          </cell>
          <cell r="D245" t="str">
            <v>62380</v>
          </cell>
          <cell r="E245" t="str">
            <v>0</v>
          </cell>
          <cell r="H245" t="str">
            <v>Raisin City Elementary</v>
          </cell>
          <cell r="I245" t="str">
            <v>ELEMENTARY</v>
          </cell>
          <cell r="J245">
            <v>424521</v>
          </cell>
        </row>
        <row r="246">
          <cell r="A246">
            <v>12622</v>
          </cell>
          <cell r="B246">
            <v>47</v>
          </cell>
          <cell r="C246" t="str">
            <v>10</v>
          </cell>
          <cell r="D246" t="str">
            <v>62380</v>
          </cell>
          <cell r="E246" t="str">
            <v>124982</v>
          </cell>
          <cell r="F246" t="str">
            <v>1335</v>
          </cell>
          <cell r="G246" t="str">
            <v>D</v>
          </cell>
          <cell r="H246" t="str">
            <v>Ambassador Phillip V. Sanchez Public Charter</v>
          </cell>
          <cell r="I246" t="str">
            <v>ELEMENTARY</v>
          </cell>
          <cell r="J246">
            <v>0</v>
          </cell>
        </row>
        <row r="247">
          <cell r="A247">
            <v>14480</v>
          </cell>
          <cell r="B247">
            <v>47</v>
          </cell>
          <cell r="C247" t="str">
            <v>10</v>
          </cell>
          <cell r="D247" t="str">
            <v>62380</v>
          </cell>
          <cell r="E247" t="str">
            <v>136499</v>
          </cell>
          <cell r="F247" t="str">
            <v>1905</v>
          </cell>
          <cell r="G247" t="str">
            <v>D</v>
          </cell>
          <cell r="H247" t="str">
            <v>Ambassador Phillip V. Sanchez II Public Charter</v>
          </cell>
          <cell r="I247" t="str">
            <v>ELEMENTARY</v>
          </cell>
          <cell r="J247">
            <v>36212</v>
          </cell>
        </row>
        <row r="248">
          <cell r="A248">
            <v>14497</v>
          </cell>
          <cell r="B248">
            <v>47</v>
          </cell>
          <cell r="C248" t="str">
            <v>10</v>
          </cell>
          <cell r="D248" t="str">
            <v>62380</v>
          </cell>
          <cell r="E248" t="str">
            <v>136754</v>
          </cell>
          <cell r="F248" t="str">
            <v>1913</v>
          </cell>
          <cell r="G248" t="str">
            <v>D</v>
          </cell>
          <cell r="H248" t="str">
            <v>California Academy of Sports Science Fresno</v>
          </cell>
          <cell r="I248" t="str">
            <v>ELEMENTARY</v>
          </cell>
          <cell r="J248">
            <v>34570</v>
          </cell>
        </row>
        <row r="249">
          <cell r="A249">
            <v>156</v>
          </cell>
          <cell r="B249">
            <v>47</v>
          </cell>
          <cell r="C249" t="str">
            <v>10</v>
          </cell>
          <cell r="D249" t="str">
            <v>62414</v>
          </cell>
          <cell r="E249" t="str">
            <v>0</v>
          </cell>
          <cell r="H249" t="str">
            <v>Sanger Unified</v>
          </cell>
          <cell r="I249" t="str">
            <v>UNIFIED</v>
          </cell>
          <cell r="J249">
            <v>15202454</v>
          </cell>
        </row>
        <row r="250">
          <cell r="A250">
            <v>1122</v>
          </cell>
          <cell r="B250">
            <v>47</v>
          </cell>
          <cell r="C250" t="str">
            <v>10</v>
          </cell>
          <cell r="D250" t="str">
            <v>62414</v>
          </cell>
          <cell r="E250" t="str">
            <v>1030766</v>
          </cell>
          <cell r="F250" t="str">
            <v>0257</v>
          </cell>
          <cell r="G250" t="str">
            <v>L</v>
          </cell>
          <cell r="H250" t="str">
            <v>Hallmark Charter</v>
          </cell>
          <cell r="I250" t="str">
            <v>UNIFIED</v>
          </cell>
          <cell r="J250">
            <v>572247</v>
          </cell>
        </row>
        <row r="251">
          <cell r="A251">
            <v>1123</v>
          </cell>
          <cell r="B251">
            <v>47</v>
          </cell>
          <cell r="C251" t="str">
            <v>10</v>
          </cell>
          <cell r="D251" t="str">
            <v>62414</v>
          </cell>
          <cell r="E251" t="str">
            <v>6117865</v>
          </cell>
          <cell r="F251" t="str">
            <v>0258</v>
          </cell>
          <cell r="G251" t="str">
            <v>L</v>
          </cell>
          <cell r="H251" t="str">
            <v>Quail Lake Environmental Charter</v>
          </cell>
          <cell r="I251" t="str">
            <v>UNIFIED</v>
          </cell>
          <cell r="J251">
            <v>797931</v>
          </cell>
        </row>
        <row r="252">
          <cell r="A252">
            <v>1124</v>
          </cell>
          <cell r="B252">
            <v>47</v>
          </cell>
          <cell r="C252" t="str">
            <v>10</v>
          </cell>
          <cell r="D252" t="str">
            <v>62414</v>
          </cell>
          <cell r="E252" t="str">
            <v>6117873</v>
          </cell>
          <cell r="F252" t="str">
            <v>0283</v>
          </cell>
          <cell r="G252" t="str">
            <v>L</v>
          </cell>
          <cell r="H252" t="str">
            <v>Sanger Academy Charter</v>
          </cell>
          <cell r="I252" t="str">
            <v>UNIFIED</v>
          </cell>
          <cell r="J252">
            <v>877124</v>
          </cell>
        </row>
        <row r="253">
          <cell r="A253">
            <v>157</v>
          </cell>
          <cell r="B253">
            <v>47</v>
          </cell>
          <cell r="C253" t="str">
            <v>10</v>
          </cell>
          <cell r="D253" t="str">
            <v>62430</v>
          </cell>
          <cell r="E253" t="str">
            <v>0</v>
          </cell>
          <cell r="H253" t="str">
            <v>Selma Unified</v>
          </cell>
          <cell r="I253" t="str">
            <v>UNIFIED</v>
          </cell>
          <cell r="J253">
            <v>9285385</v>
          </cell>
        </row>
        <row r="254">
          <cell r="A254">
            <v>158</v>
          </cell>
          <cell r="B254">
            <v>47</v>
          </cell>
          <cell r="C254" t="str">
            <v>10</v>
          </cell>
          <cell r="D254" t="str">
            <v>62513</v>
          </cell>
          <cell r="E254" t="str">
            <v>0</v>
          </cell>
          <cell r="H254" t="str">
            <v>Washington Colony Elementary</v>
          </cell>
          <cell r="I254" t="str">
            <v>ELEMENTARY</v>
          </cell>
          <cell r="J254">
            <v>607254</v>
          </cell>
        </row>
        <row r="255">
          <cell r="A255">
            <v>160</v>
          </cell>
          <cell r="B255">
            <v>47</v>
          </cell>
          <cell r="C255" t="str">
            <v>10</v>
          </cell>
          <cell r="D255" t="str">
            <v>62539</v>
          </cell>
          <cell r="E255" t="str">
            <v>0</v>
          </cell>
          <cell r="H255" t="str">
            <v>West Park Elementary</v>
          </cell>
          <cell r="I255" t="str">
            <v>ELEMENTARY</v>
          </cell>
          <cell r="J255">
            <v>531640</v>
          </cell>
        </row>
        <row r="256">
          <cell r="A256">
            <v>1126</v>
          </cell>
          <cell r="B256">
            <v>47</v>
          </cell>
          <cell r="C256" t="str">
            <v>10</v>
          </cell>
          <cell r="D256" t="str">
            <v>62539</v>
          </cell>
          <cell r="E256" t="str">
            <v>6112387</v>
          </cell>
          <cell r="F256" t="str">
            <v>0044</v>
          </cell>
          <cell r="G256" t="str">
            <v>L</v>
          </cell>
          <cell r="H256" t="str">
            <v>West Park Charter Academy</v>
          </cell>
          <cell r="I256" t="str">
            <v>ELEMENTARY</v>
          </cell>
          <cell r="J256">
            <v>474226</v>
          </cell>
        </row>
        <row r="257">
          <cell r="A257">
            <v>161</v>
          </cell>
          <cell r="B257">
            <v>47</v>
          </cell>
          <cell r="C257" t="str">
            <v>10</v>
          </cell>
          <cell r="D257" t="str">
            <v>62547</v>
          </cell>
          <cell r="E257" t="str">
            <v>0</v>
          </cell>
          <cell r="H257" t="str">
            <v>Westside Elementary</v>
          </cell>
          <cell r="I257" t="str">
            <v>ELEMENTARY</v>
          </cell>
          <cell r="J257">
            <v>307715</v>
          </cell>
        </row>
        <row r="258">
          <cell r="A258">
            <v>12227</v>
          </cell>
          <cell r="B258">
            <v>47</v>
          </cell>
          <cell r="C258" t="str">
            <v>10</v>
          </cell>
          <cell r="D258" t="str">
            <v>62547</v>
          </cell>
          <cell r="E258" t="str">
            <v>120535</v>
          </cell>
          <cell r="F258" t="str">
            <v>1138</v>
          </cell>
          <cell r="G258" t="str">
            <v>D</v>
          </cell>
          <cell r="H258" t="str">
            <v>Crescent View South Charter</v>
          </cell>
          <cell r="I258" t="str">
            <v>ELEMENTARY</v>
          </cell>
          <cell r="J258">
            <v>0</v>
          </cell>
        </row>
        <row r="259">
          <cell r="A259">
            <v>12775</v>
          </cell>
          <cell r="B259">
            <v>47</v>
          </cell>
          <cell r="C259" t="str">
            <v>10</v>
          </cell>
          <cell r="D259" t="str">
            <v>62547</v>
          </cell>
          <cell r="E259" t="str">
            <v>127159</v>
          </cell>
          <cell r="F259" t="str">
            <v>1463</v>
          </cell>
          <cell r="G259" t="str">
            <v>D</v>
          </cell>
          <cell r="H259" t="str">
            <v>Opportunities for Learning - Fresno</v>
          </cell>
          <cell r="I259" t="str">
            <v>ELEMENTARY</v>
          </cell>
          <cell r="J259">
            <v>0</v>
          </cell>
        </row>
        <row r="260">
          <cell r="A260">
            <v>14426</v>
          </cell>
          <cell r="B260">
            <v>47</v>
          </cell>
          <cell r="C260" t="str">
            <v>10</v>
          </cell>
          <cell r="D260" t="str">
            <v>62547</v>
          </cell>
          <cell r="E260" t="str">
            <v>135103</v>
          </cell>
          <cell r="F260" t="str">
            <v>1841</v>
          </cell>
          <cell r="G260" t="str">
            <v>D</v>
          </cell>
          <cell r="H260" t="str">
            <v>Inspire Charter School - Central</v>
          </cell>
          <cell r="I260" t="str">
            <v>ELEMENTARY</v>
          </cell>
          <cell r="J260">
            <v>215558</v>
          </cell>
        </row>
        <row r="261">
          <cell r="A261">
            <v>14481</v>
          </cell>
          <cell r="B261">
            <v>47</v>
          </cell>
          <cell r="C261" t="str">
            <v>10</v>
          </cell>
          <cell r="D261" t="str">
            <v>62547</v>
          </cell>
          <cell r="E261" t="str">
            <v>136523</v>
          </cell>
          <cell r="F261" t="str">
            <v>1893</v>
          </cell>
          <cell r="G261" t="str">
            <v>D</v>
          </cell>
          <cell r="H261" t="str">
            <v>Crescent View South II</v>
          </cell>
          <cell r="I261" t="str">
            <v>ELEMENTARY</v>
          </cell>
          <cell r="J261">
            <v>124502</v>
          </cell>
        </row>
        <row r="262">
          <cell r="A262">
            <v>162</v>
          </cell>
          <cell r="B262">
            <v>47</v>
          </cell>
          <cell r="C262" t="str">
            <v>10</v>
          </cell>
          <cell r="D262" t="str">
            <v>73809</v>
          </cell>
          <cell r="E262" t="str">
            <v>0</v>
          </cell>
          <cell r="H262" t="str">
            <v>Firebaugh-Las Deltas Unified</v>
          </cell>
          <cell r="I262" t="str">
            <v>UNIFIED</v>
          </cell>
          <cell r="J262">
            <v>3332917</v>
          </cell>
        </row>
        <row r="263">
          <cell r="A263">
            <v>163</v>
          </cell>
          <cell r="B263">
            <v>47</v>
          </cell>
          <cell r="C263" t="str">
            <v>10</v>
          </cell>
          <cell r="D263" t="str">
            <v>73965</v>
          </cell>
          <cell r="E263" t="str">
            <v>0</v>
          </cell>
          <cell r="H263" t="str">
            <v>Central Unified</v>
          </cell>
          <cell r="I263" t="str">
            <v>UNIFIED</v>
          </cell>
          <cell r="J263">
            <v>22617999</v>
          </cell>
        </row>
        <row r="264">
          <cell r="A264">
            <v>164</v>
          </cell>
          <cell r="B264">
            <v>47</v>
          </cell>
          <cell r="C264" t="str">
            <v>10</v>
          </cell>
          <cell r="D264" t="str">
            <v>73999</v>
          </cell>
          <cell r="E264" t="str">
            <v>0</v>
          </cell>
          <cell r="H264" t="str">
            <v>Kerman Unified</v>
          </cell>
          <cell r="I264" t="str">
            <v>UNIFIED</v>
          </cell>
          <cell r="J264">
            <v>7461265</v>
          </cell>
        </row>
        <row r="265">
          <cell r="A265">
            <v>165</v>
          </cell>
          <cell r="B265">
            <v>47</v>
          </cell>
          <cell r="C265" t="str">
            <v>10</v>
          </cell>
          <cell r="D265" t="str">
            <v>75127</v>
          </cell>
          <cell r="E265" t="str">
            <v>0</v>
          </cell>
          <cell r="H265" t="str">
            <v>Mendota Unified</v>
          </cell>
          <cell r="I265" t="str">
            <v>UNIFIED</v>
          </cell>
          <cell r="J265">
            <v>5003862</v>
          </cell>
        </row>
        <row r="266">
          <cell r="A266">
            <v>166</v>
          </cell>
          <cell r="B266">
            <v>47</v>
          </cell>
          <cell r="C266" t="str">
            <v>10</v>
          </cell>
          <cell r="D266" t="str">
            <v>75234</v>
          </cell>
          <cell r="E266" t="str">
            <v>0</v>
          </cell>
          <cell r="H266" t="str">
            <v>Golden Plains Unified</v>
          </cell>
          <cell r="I266" t="str">
            <v>UNIFIED</v>
          </cell>
          <cell r="J266">
            <v>2849910</v>
          </cell>
        </row>
        <row r="267">
          <cell r="A267">
            <v>167</v>
          </cell>
          <cell r="B267">
            <v>47</v>
          </cell>
          <cell r="C267" t="str">
            <v>10</v>
          </cell>
          <cell r="D267" t="str">
            <v>75275</v>
          </cell>
          <cell r="E267" t="str">
            <v>0</v>
          </cell>
          <cell r="H267" t="str">
            <v>Sierra Unified</v>
          </cell>
          <cell r="I267" t="str">
            <v>UNIFIED</v>
          </cell>
          <cell r="J267">
            <v>689540</v>
          </cell>
        </row>
        <row r="268">
          <cell r="A268">
            <v>168</v>
          </cell>
          <cell r="B268">
            <v>47</v>
          </cell>
          <cell r="C268" t="str">
            <v>10</v>
          </cell>
          <cell r="D268" t="str">
            <v>75408</v>
          </cell>
          <cell r="E268" t="str">
            <v>0</v>
          </cell>
          <cell r="H268" t="str">
            <v>Riverdale Joint Unified</v>
          </cell>
          <cell r="I268" t="str">
            <v>UNIFIED</v>
          </cell>
          <cell r="J268">
            <v>2483299</v>
          </cell>
        </row>
        <row r="269">
          <cell r="A269">
            <v>169</v>
          </cell>
          <cell r="B269">
            <v>47</v>
          </cell>
          <cell r="C269" t="str">
            <v>10</v>
          </cell>
          <cell r="D269" t="str">
            <v>75598</v>
          </cell>
          <cell r="E269" t="str">
            <v>0</v>
          </cell>
          <cell r="H269" t="str">
            <v>Caruthers Unified</v>
          </cell>
          <cell r="I269" t="str">
            <v>UNIFIED</v>
          </cell>
          <cell r="J269">
            <v>2238964</v>
          </cell>
        </row>
        <row r="270">
          <cell r="A270">
            <v>12596</v>
          </cell>
          <cell r="B270">
            <v>47</v>
          </cell>
          <cell r="C270" t="str">
            <v>10</v>
          </cell>
          <cell r="D270" t="str">
            <v>76778</v>
          </cell>
          <cell r="E270" t="str">
            <v>0</v>
          </cell>
          <cell r="H270" t="str">
            <v>Washington Unified</v>
          </cell>
          <cell r="I270" t="str">
            <v>UNIFIED</v>
          </cell>
          <cell r="J270">
            <v>4759386</v>
          </cell>
        </row>
        <row r="271">
          <cell r="A271">
            <v>1113</v>
          </cell>
          <cell r="B271">
            <v>47</v>
          </cell>
          <cell r="C271" t="str">
            <v>10</v>
          </cell>
          <cell r="D271" t="str">
            <v>76778</v>
          </cell>
          <cell r="E271" t="str">
            <v>1030774</v>
          </cell>
          <cell r="F271" t="str">
            <v>0270</v>
          </cell>
          <cell r="G271" t="str">
            <v>D</v>
          </cell>
          <cell r="H271" t="str">
            <v>W. E. B. DuBois Public Charter</v>
          </cell>
          <cell r="I271" t="str">
            <v>UNIFIED</v>
          </cell>
          <cell r="J271">
            <v>575931</v>
          </cell>
        </row>
        <row r="272">
          <cell r="A272">
            <v>12</v>
          </cell>
          <cell r="B272">
            <v>47</v>
          </cell>
          <cell r="C272" t="str">
            <v>11</v>
          </cell>
          <cell r="D272" t="str">
            <v>10116</v>
          </cell>
          <cell r="E272" t="str">
            <v>0</v>
          </cell>
          <cell r="H272" t="str">
            <v>Glenn Co. Office of Education</v>
          </cell>
          <cell r="I272" t="str">
            <v>CO OFFICE</v>
          </cell>
          <cell r="J272">
            <v>632333</v>
          </cell>
        </row>
        <row r="273">
          <cell r="A273">
            <v>12602</v>
          </cell>
          <cell r="B273">
            <v>47</v>
          </cell>
          <cell r="C273" t="str">
            <v>11</v>
          </cell>
          <cell r="D273" t="str">
            <v>10116</v>
          </cell>
          <cell r="E273" t="str">
            <v>124909</v>
          </cell>
          <cell r="F273" t="str">
            <v>1350</v>
          </cell>
          <cell r="G273" t="str">
            <v>D</v>
          </cell>
          <cell r="H273" t="str">
            <v>Walden Academy</v>
          </cell>
          <cell r="I273" t="str">
            <v>UNIFIED</v>
          </cell>
          <cell r="J273">
            <v>231050</v>
          </cell>
        </row>
        <row r="274">
          <cell r="A274">
            <v>14104</v>
          </cell>
          <cell r="B274">
            <v>47</v>
          </cell>
          <cell r="C274" t="str">
            <v>11</v>
          </cell>
          <cell r="D274" t="str">
            <v>10116</v>
          </cell>
          <cell r="E274" t="str">
            <v>130724</v>
          </cell>
          <cell r="F274" t="str">
            <v>1666</v>
          </cell>
          <cell r="G274" t="str">
            <v>L</v>
          </cell>
          <cell r="H274" t="str">
            <v>Success One!</v>
          </cell>
          <cell r="I274" t="str">
            <v>CO OFFICE</v>
          </cell>
          <cell r="J274">
            <v>13184</v>
          </cell>
        </row>
        <row r="275">
          <cell r="A275">
            <v>9738</v>
          </cell>
          <cell r="B275">
            <v>47</v>
          </cell>
          <cell r="C275" t="str">
            <v>11</v>
          </cell>
          <cell r="D275" t="str">
            <v>10116</v>
          </cell>
          <cell r="E275" t="str">
            <v>1130103</v>
          </cell>
          <cell r="F275" t="str">
            <v>0634</v>
          </cell>
          <cell r="G275" t="str">
            <v>L</v>
          </cell>
          <cell r="H275" t="str">
            <v>William Finch</v>
          </cell>
          <cell r="I275" t="str">
            <v>CO OFFICE</v>
          </cell>
          <cell r="J275">
            <v>128817</v>
          </cell>
        </row>
        <row r="276">
          <cell r="A276">
            <v>170</v>
          </cell>
          <cell r="B276">
            <v>47</v>
          </cell>
          <cell r="C276" t="str">
            <v>11</v>
          </cell>
          <cell r="D276" t="str">
            <v>62554</v>
          </cell>
          <cell r="E276" t="str">
            <v>0</v>
          </cell>
          <cell r="H276" t="str">
            <v>Capay Joint Union Elementary</v>
          </cell>
          <cell r="I276" t="str">
            <v>ELEMENTARY</v>
          </cell>
          <cell r="J276">
            <v>280350</v>
          </cell>
        </row>
        <row r="277">
          <cell r="A277">
            <v>173</v>
          </cell>
          <cell r="B277">
            <v>47</v>
          </cell>
          <cell r="C277" t="str">
            <v>11</v>
          </cell>
          <cell r="D277" t="str">
            <v>62596</v>
          </cell>
          <cell r="E277" t="str">
            <v>0</v>
          </cell>
          <cell r="H277" t="str">
            <v>Lake Elementary</v>
          </cell>
          <cell r="I277" t="str">
            <v>ELEMENTARY</v>
          </cell>
          <cell r="J277">
            <v>264706</v>
          </cell>
        </row>
        <row r="278">
          <cell r="A278">
            <v>174</v>
          </cell>
          <cell r="B278">
            <v>47</v>
          </cell>
          <cell r="C278" t="str">
            <v>11</v>
          </cell>
          <cell r="D278" t="str">
            <v>62638</v>
          </cell>
          <cell r="E278" t="str">
            <v>0</v>
          </cell>
          <cell r="H278" t="str">
            <v>Plaza Elementary</v>
          </cell>
          <cell r="I278" t="str">
            <v>ELEMENTARY</v>
          </cell>
          <cell r="J278">
            <v>298006</v>
          </cell>
        </row>
        <row r="279">
          <cell r="A279">
            <v>175</v>
          </cell>
          <cell r="B279">
            <v>47</v>
          </cell>
          <cell r="C279" t="str">
            <v>11</v>
          </cell>
          <cell r="D279" t="str">
            <v>62646</v>
          </cell>
          <cell r="E279" t="str">
            <v>0</v>
          </cell>
          <cell r="H279" t="str">
            <v>Princeton Joint Unified</v>
          </cell>
          <cell r="I279" t="str">
            <v>UNIFIED</v>
          </cell>
          <cell r="J279">
            <v>28803</v>
          </cell>
        </row>
        <row r="280">
          <cell r="A280">
            <v>176</v>
          </cell>
          <cell r="B280">
            <v>47</v>
          </cell>
          <cell r="C280" t="str">
            <v>11</v>
          </cell>
          <cell r="D280" t="str">
            <v>62653</v>
          </cell>
          <cell r="E280" t="str">
            <v>0</v>
          </cell>
          <cell r="H280" t="str">
            <v>Stony Creek Joint Unified</v>
          </cell>
          <cell r="I280" t="str">
            <v>UNIFIED</v>
          </cell>
          <cell r="J280">
            <v>268988</v>
          </cell>
        </row>
        <row r="281">
          <cell r="A281">
            <v>177</v>
          </cell>
          <cell r="B281">
            <v>47</v>
          </cell>
          <cell r="C281" t="str">
            <v>11</v>
          </cell>
          <cell r="D281" t="str">
            <v>62661</v>
          </cell>
          <cell r="E281" t="str">
            <v>0</v>
          </cell>
          <cell r="H281" t="str">
            <v>Willows Unified</v>
          </cell>
          <cell r="I281" t="str">
            <v>UNIFIED</v>
          </cell>
          <cell r="J281">
            <v>2177375</v>
          </cell>
        </row>
        <row r="282">
          <cell r="A282">
            <v>178</v>
          </cell>
          <cell r="B282">
            <v>47</v>
          </cell>
          <cell r="C282" t="str">
            <v>11</v>
          </cell>
          <cell r="D282" t="str">
            <v>75481</v>
          </cell>
          <cell r="E282" t="str">
            <v>0</v>
          </cell>
          <cell r="H282" t="str">
            <v>Orland Joint Unified</v>
          </cell>
          <cell r="I282" t="str">
            <v>UNIFIED</v>
          </cell>
          <cell r="J282">
            <v>3283685</v>
          </cell>
        </row>
        <row r="283">
          <cell r="A283">
            <v>12152</v>
          </cell>
          <cell r="B283">
            <v>47</v>
          </cell>
          <cell r="C283" t="str">
            <v>11</v>
          </cell>
          <cell r="D283" t="str">
            <v>76562</v>
          </cell>
          <cell r="E283" t="str">
            <v>0</v>
          </cell>
          <cell r="H283" t="str">
            <v>Hamilton Unified</v>
          </cell>
          <cell r="I283" t="str">
            <v>UNIFIED</v>
          </cell>
          <cell r="J283">
            <v>1101302</v>
          </cell>
        </row>
        <row r="284">
          <cell r="A284">
            <v>13</v>
          </cell>
          <cell r="B284">
            <v>47</v>
          </cell>
          <cell r="C284" t="str">
            <v>12</v>
          </cell>
          <cell r="D284" t="str">
            <v>10124</v>
          </cell>
          <cell r="E284" t="str">
            <v>0</v>
          </cell>
          <cell r="H284" t="str">
            <v>Humboldt Co. Office of Education</v>
          </cell>
          <cell r="I284" t="str">
            <v>CO OFFICE</v>
          </cell>
          <cell r="J284">
            <v>1013637</v>
          </cell>
        </row>
        <row r="285">
          <cell r="A285">
            <v>11357</v>
          </cell>
          <cell r="B285">
            <v>47</v>
          </cell>
          <cell r="C285" t="str">
            <v>12</v>
          </cell>
          <cell r="D285" t="str">
            <v>10124</v>
          </cell>
          <cell r="E285" t="str">
            <v>134163</v>
          </cell>
          <cell r="F285" t="str">
            <v>0930</v>
          </cell>
          <cell r="G285" t="str">
            <v>D</v>
          </cell>
          <cell r="H285" t="str">
            <v>Northcoast Preparatory and Performing Arts Academy</v>
          </cell>
          <cell r="I285" t="str">
            <v>HIGH</v>
          </cell>
          <cell r="J285">
            <v>333988</v>
          </cell>
        </row>
        <row r="286">
          <cell r="A286">
            <v>179</v>
          </cell>
          <cell r="B286">
            <v>47</v>
          </cell>
          <cell r="C286" t="str">
            <v>12</v>
          </cell>
          <cell r="D286" t="str">
            <v>62679</v>
          </cell>
          <cell r="E286" t="str">
            <v>0</v>
          </cell>
          <cell r="H286" t="str">
            <v>Arcata Elementary</v>
          </cell>
          <cell r="I286" t="str">
            <v>ELEMENTARY</v>
          </cell>
          <cell r="J286">
            <v>701345</v>
          </cell>
        </row>
        <row r="287">
          <cell r="A287">
            <v>10161</v>
          </cell>
          <cell r="B287">
            <v>47</v>
          </cell>
          <cell r="C287" t="str">
            <v>12</v>
          </cell>
          <cell r="D287" t="str">
            <v>62679</v>
          </cell>
          <cell r="E287" t="str">
            <v>109975</v>
          </cell>
          <cell r="F287" t="str">
            <v>0744</v>
          </cell>
          <cell r="G287" t="str">
            <v>D</v>
          </cell>
          <cell r="H287" t="str">
            <v>Fuente Nueva Charter</v>
          </cell>
          <cell r="I287" t="str">
            <v>ELEMENTARY</v>
          </cell>
          <cell r="J287">
            <v>166938</v>
          </cell>
        </row>
        <row r="288">
          <cell r="A288">
            <v>10242</v>
          </cell>
          <cell r="B288">
            <v>47</v>
          </cell>
          <cell r="C288" t="str">
            <v>12</v>
          </cell>
          <cell r="D288" t="str">
            <v>62679</v>
          </cell>
          <cell r="E288" t="str">
            <v>111708</v>
          </cell>
          <cell r="F288" t="str">
            <v>0769</v>
          </cell>
          <cell r="G288" t="str">
            <v>D</v>
          </cell>
          <cell r="H288" t="str">
            <v>Union Street Charter</v>
          </cell>
          <cell r="I288" t="str">
            <v>ELEMENTARY</v>
          </cell>
          <cell r="J288">
            <v>140851</v>
          </cell>
        </row>
        <row r="289">
          <cell r="A289">
            <v>12908</v>
          </cell>
          <cell r="B289">
            <v>47</v>
          </cell>
          <cell r="C289" t="str">
            <v>12</v>
          </cell>
          <cell r="D289" t="str">
            <v>62679</v>
          </cell>
          <cell r="E289" t="str">
            <v>127266</v>
          </cell>
          <cell r="F289" t="str">
            <v>1496</v>
          </cell>
          <cell r="G289" t="str">
            <v>D</v>
          </cell>
          <cell r="H289" t="str">
            <v>Redwood Coast Montessori</v>
          </cell>
          <cell r="I289" t="str">
            <v>ELEMENTARY</v>
          </cell>
          <cell r="J289">
            <v>22810</v>
          </cell>
        </row>
        <row r="290">
          <cell r="A290">
            <v>1128</v>
          </cell>
          <cell r="B290">
            <v>47</v>
          </cell>
          <cell r="C290" t="str">
            <v>12</v>
          </cell>
          <cell r="D290" t="str">
            <v>62679</v>
          </cell>
          <cell r="E290" t="str">
            <v>6120562</v>
          </cell>
          <cell r="F290" t="str">
            <v>0466</v>
          </cell>
          <cell r="G290" t="str">
            <v>D</v>
          </cell>
          <cell r="H290" t="str">
            <v>Coastal Grove Charter</v>
          </cell>
          <cell r="I290" t="str">
            <v>ELEMENTARY</v>
          </cell>
          <cell r="J290">
            <v>319539</v>
          </cell>
        </row>
        <row r="291">
          <cell r="A291">
            <v>180</v>
          </cell>
          <cell r="B291">
            <v>47</v>
          </cell>
          <cell r="C291" t="str">
            <v>12</v>
          </cell>
          <cell r="D291" t="str">
            <v>62687</v>
          </cell>
          <cell r="E291" t="str">
            <v>0</v>
          </cell>
          <cell r="H291" t="str">
            <v>Northern Humboldt Union High</v>
          </cell>
          <cell r="I291" t="str">
            <v>HIGH</v>
          </cell>
          <cell r="J291">
            <v>2428267</v>
          </cell>
        </row>
        <row r="292">
          <cell r="A292">
            <v>9713</v>
          </cell>
          <cell r="B292">
            <v>47</v>
          </cell>
          <cell r="C292" t="str">
            <v>12</v>
          </cell>
          <cell r="D292" t="str">
            <v>62687</v>
          </cell>
          <cell r="E292" t="str">
            <v>107110</v>
          </cell>
          <cell r="F292" t="str">
            <v>0642</v>
          </cell>
          <cell r="G292" t="str">
            <v>L</v>
          </cell>
          <cell r="H292" t="str">
            <v>Six Rivers Charter High</v>
          </cell>
          <cell r="I292" t="str">
            <v>HIGH</v>
          </cell>
          <cell r="J292">
            <v>157101</v>
          </cell>
        </row>
        <row r="293">
          <cell r="A293">
            <v>12538</v>
          </cell>
          <cell r="B293">
            <v>47</v>
          </cell>
          <cell r="C293" t="str">
            <v>12</v>
          </cell>
          <cell r="D293" t="str">
            <v>62687</v>
          </cell>
          <cell r="E293" t="str">
            <v>124263</v>
          </cell>
          <cell r="F293" t="str">
            <v>1320</v>
          </cell>
          <cell r="G293" t="str">
            <v>D</v>
          </cell>
          <cell r="H293" t="str">
            <v>Laurel Tree Charter</v>
          </cell>
          <cell r="I293" t="str">
            <v>HIGH</v>
          </cell>
          <cell r="J293">
            <v>176489</v>
          </cell>
        </row>
        <row r="294">
          <cell r="A294">
            <v>181</v>
          </cell>
          <cell r="B294">
            <v>47</v>
          </cell>
          <cell r="C294" t="str">
            <v>12</v>
          </cell>
          <cell r="D294" t="str">
            <v>62695</v>
          </cell>
          <cell r="E294" t="str">
            <v>0</v>
          </cell>
          <cell r="H294" t="str">
            <v>Big Lagoon Union Elementary</v>
          </cell>
          <cell r="I294" t="str">
            <v>ELEMENTARY</v>
          </cell>
          <cell r="J294">
            <v>3230</v>
          </cell>
        </row>
        <row r="295">
          <cell r="A295">
            <v>182</v>
          </cell>
          <cell r="B295">
            <v>47</v>
          </cell>
          <cell r="C295" t="str">
            <v>12</v>
          </cell>
          <cell r="D295" t="str">
            <v>62703</v>
          </cell>
          <cell r="E295" t="str">
            <v>0</v>
          </cell>
          <cell r="H295" t="str">
            <v>Blue Lake Union Elementary</v>
          </cell>
          <cell r="I295" t="str">
            <v>ELEMENTARY</v>
          </cell>
          <cell r="J295">
            <v>188851</v>
          </cell>
        </row>
        <row r="296">
          <cell r="A296">
            <v>183</v>
          </cell>
          <cell r="B296">
            <v>47</v>
          </cell>
          <cell r="C296" t="str">
            <v>12</v>
          </cell>
          <cell r="D296" t="str">
            <v>62729</v>
          </cell>
          <cell r="E296" t="str">
            <v>0</v>
          </cell>
          <cell r="H296" t="str">
            <v>Bridgeville Elementary</v>
          </cell>
          <cell r="I296" t="str">
            <v>ELEMENTARY</v>
          </cell>
          <cell r="J296">
            <v>69571</v>
          </cell>
        </row>
        <row r="297">
          <cell r="A297">
            <v>184</v>
          </cell>
          <cell r="B297">
            <v>47</v>
          </cell>
          <cell r="C297" t="str">
            <v>12</v>
          </cell>
          <cell r="D297" t="str">
            <v>62737</v>
          </cell>
          <cell r="E297" t="str">
            <v>0</v>
          </cell>
          <cell r="H297" t="str">
            <v>Cuddeback Union Elementary</v>
          </cell>
          <cell r="I297" t="str">
            <v>ELEMENTARY</v>
          </cell>
          <cell r="J297">
            <v>210607</v>
          </cell>
        </row>
        <row r="298">
          <cell r="A298">
            <v>185</v>
          </cell>
          <cell r="B298">
            <v>47</v>
          </cell>
          <cell r="C298" t="str">
            <v>12</v>
          </cell>
          <cell r="D298" t="str">
            <v>62745</v>
          </cell>
          <cell r="E298" t="str">
            <v>0</v>
          </cell>
          <cell r="H298" t="str">
            <v>Cutten Elementary</v>
          </cell>
          <cell r="I298" t="str">
            <v>ELEMENTARY</v>
          </cell>
          <cell r="J298">
            <v>842579</v>
          </cell>
        </row>
        <row r="299">
          <cell r="A299">
            <v>186</v>
          </cell>
          <cell r="B299">
            <v>47</v>
          </cell>
          <cell r="C299" t="str">
            <v>12</v>
          </cell>
          <cell r="D299" t="str">
            <v>62794</v>
          </cell>
          <cell r="E299" t="str">
            <v>0</v>
          </cell>
          <cell r="H299" t="str">
            <v>Fieldbrook Elementary</v>
          </cell>
          <cell r="I299" t="str">
            <v>ELEMENTARY</v>
          </cell>
          <cell r="J299">
            <v>220636</v>
          </cell>
        </row>
        <row r="300">
          <cell r="A300">
            <v>188</v>
          </cell>
          <cell r="B300">
            <v>47</v>
          </cell>
          <cell r="C300" t="str">
            <v>12</v>
          </cell>
          <cell r="D300" t="str">
            <v>62810</v>
          </cell>
          <cell r="E300" t="str">
            <v>0</v>
          </cell>
          <cell r="H300" t="str">
            <v>Fortuna Union High</v>
          </cell>
          <cell r="I300" t="str">
            <v>HIGH</v>
          </cell>
          <cell r="J300">
            <v>1792371</v>
          </cell>
        </row>
        <row r="301">
          <cell r="A301">
            <v>189</v>
          </cell>
          <cell r="B301">
            <v>47</v>
          </cell>
          <cell r="C301" t="str">
            <v>12</v>
          </cell>
          <cell r="D301" t="str">
            <v>62828</v>
          </cell>
          <cell r="E301" t="str">
            <v>0</v>
          </cell>
          <cell r="H301" t="str">
            <v>Freshwater Elementary</v>
          </cell>
          <cell r="I301" t="str">
            <v>ELEMENTARY</v>
          </cell>
          <cell r="J301">
            <v>414568</v>
          </cell>
        </row>
        <row r="302">
          <cell r="A302">
            <v>1131</v>
          </cell>
          <cell r="B302">
            <v>47</v>
          </cell>
          <cell r="C302" t="str">
            <v>12</v>
          </cell>
          <cell r="D302" t="str">
            <v>62828</v>
          </cell>
          <cell r="E302" t="str">
            <v>6116289</v>
          </cell>
          <cell r="F302" t="str">
            <v>0173</v>
          </cell>
          <cell r="G302" t="str">
            <v>L</v>
          </cell>
          <cell r="H302" t="str">
            <v>Freshwater Charter Middle</v>
          </cell>
          <cell r="I302" t="str">
            <v>ELEMENTARY</v>
          </cell>
          <cell r="J302">
            <v>76170</v>
          </cell>
        </row>
        <row r="303">
          <cell r="A303">
            <v>190</v>
          </cell>
          <cell r="B303">
            <v>47</v>
          </cell>
          <cell r="C303" t="str">
            <v>12</v>
          </cell>
          <cell r="D303" t="str">
            <v>62836</v>
          </cell>
          <cell r="E303" t="str">
            <v>0</v>
          </cell>
          <cell r="H303" t="str">
            <v>Garfield Elementary</v>
          </cell>
          <cell r="I303" t="str">
            <v>ELEMENTARY</v>
          </cell>
          <cell r="J303">
            <v>107835</v>
          </cell>
        </row>
        <row r="304">
          <cell r="A304">
            <v>191</v>
          </cell>
          <cell r="B304">
            <v>47</v>
          </cell>
          <cell r="C304" t="str">
            <v>12</v>
          </cell>
          <cell r="D304" t="str">
            <v>62851</v>
          </cell>
          <cell r="E304" t="str">
            <v>0</v>
          </cell>
          <cell r="H304" t="str">
            <v>Green Point Elementary</v>
          </cell>
          <cell r="I304" t="str">
            <v>ELEMENTARY</v>
          </cell>
          <cell r="J304">
            <v>34571</v>
          </cell>
        </row>
        <row r="305">
          <cell r="A305">
            <v>192</v>
          </cell>
          <cell r="B305">
            <v>47</v>
          </cell>
          <cell r="C305" t="str">
            <v>12</v>
          </cell>
          <cell r="D305" t="str">
            <v>62885</v>
          </cell>
          <cell r="E305" t="str">
            <v>0</v>
          </cell>
          <cell r="H305" t="str">
            <v>Hydesville Elementary</v>
          </cell>
          <cell r="I305" t="str">
            <v>ELEMENTARY</v>
          </cell>
          <cell r="J305">
            <v>266737</v>
          </cell>
        </row>
        <row r="306">
          <cell r="A306">
            <v>193</v>
          </cell>
          <cell r="B306">
            <v>47</v>
          </cell>
          <cell r="C306" t="str">
            <v>12</v>
          </cell>
          <cell r="D306" t="str">
            <v>62893</v>
          </cell>
          <cell r="E306" t="str">
            <v>0</v>
          </cell>
          <cell r="H306" t="str">
            <v>Jacoby Creek Elementary</v>
          </cell>
          <cell r="I306" t="str">
            <v>ELEMENTARY</v>
          </cell>
          <cell r="J306">
            <v>636466</v>
          </cell>
        </row>
        <row r="307">
          <cell r="A307">
            <v>194</v>
          </cell>
          <cell r="B307">
            <v>47</v>
          </cell>
          <cell r="C307" t="str">
            <v>12</v>
          </cell>
          <cell r="D307" t="str">
            <v>62901</v>
          </cell>
          <cell r="E307" t="str">
            <v>0</v>
          </cell>
          <cell r="H307" t="str">
            <v>Klamath-Trinity Joint Unified</v>
          </cell>
          <cell r="I307" t="str">
            <v>UNIFIED</v>
          </cell>
          <cell r="J307">
            <v>1628374</v>
          </cell>
        </row>
        <row r="308">
          <cell r="A308">
            <v>195</v>
          </cell>
          <cell r="B308">
            <v>47</v>
          </cell>
          <cell r="C308" t="str">
            <v>12</v>
          </cell>
          <cell r="D308" t="str">
            <v>62919</v>
          </cell>
          <cell r="E308" t="str">
            <v>0</v>
          </cell>
          <cell r="H308" t="str">
            <v>Kneeland Elementary</v>
          </cell>
          <cell r="I308" t="str">
            <v>ELEMENTARY</v>
          </cell>
          <cell r="J308">
            <v>65491</v>
          </cell>
        </row>
        <row r="309">
          <cell r="A309">
            <v>196</v>
          </cell>
          <cell r="B309">
            <v>47</v>
          </cell>
          <cell r="C309" t="str">
            <v>12</v>
          </cell>
          <cell r="D309" t="str">
            <v>62927</v>
          </cell>
          <cell r="E309" t="str">
            <v>0</v>
          </cell>
          <cell r="H309" t="str">
            <v>Loleta Union Elementary</v>
          </cell>
          <cell r="I309" t="str">
            <v>ELEMENTARY</v>
          </cell>
          <cell r="J309">
            <v>149940</v>
          </cell>
        </row>
        <row r="310">
          <cell r="A310">
            <v>197</v>
          </cell>
          <cell r="B310">
            <v>47</v>
          </cell>
          <cell r="C310" t="str">
            <v>12</v>
          </cell>
          <cell r="D310" t="str">
            <v>62935</v>
          </cell>
          <cell r="E310" t="str">
            <v>0</v>
          </cell>
          <cell r="H310" t="str">
            <v>Maple Creek Elementary</v>
          </cell>
          <cell r="I310" t="str">
            <v>ELEMENTARY</v>
          </cell>
          <cell r="J310">
            <v>33610</v>
          </cell>
        </row>
        <row r="311">
          <cell r="A311">
            <v>198</v>
          </cell>
          <cell r="B311">
            <v>47</v>
          </cell>
          <cell r="C311" t="str">
            <v>12</v>
          </cell>
          <cell r="D311" t="str">
            <v>62950</v>
          </cell>
          <cell r="E311" t="str">
            <v>0</v>
          </cell>
          <cell r="H311" t="str">
            <v>McKinleyville Union Elementary</v>
          </cell>
          <cell r="I311" t="str">
            <v>ELEMENTARY</v>
          </cell>
          <cell r="J311">
            <v>629410</v>
          </cell>
        </row>
        <row r="312">
          <cell r="A312">
            <v>199</v>
          </cell>
          <cell r="B312">
            <v>47</v>
          </cell>
          <cell r="C312" t="str">
            <v>12</v>
          </cell>
          <cell r="D312" t="str">
            <v>62968</v>
          </cell>
          <cell r="E312" t="str">
            <v>0</v>
          </cell>
          <cell r="H312" t="str">
            <v>Orick Elementary</v>
          </cell>
          <cell r="I312" t="str">
            <v>ELEMENTARY</v>
          </cell>
          <cell r="J312">
            <v>5449</v>
          </cell>
        </row>
        <row r="313">
          <cell r="A313">
            <v>200</v>
          </cell>
          <cell r="B313">
            <v>47</v>
          </cell>
          <cell r="C313" t="str">
            <v>12</v>
          </cell>
          <cell r="D313" t="str">
            <v>62976</v>
          </cell>
          <cell r="E313" t="str">
            <v>0</v>
          </cell>
          <cell r="H313" t="str">
            <v>Pacific Union Elementary</v>
          </cell>
          <cell r="I313" t="str">
            <v>ELEMENTARY</v>
          </cell>
          <cell r="J313">
            <v>738168</v>
          </cell>
        </row>
        <row r="314">
          <cell r="A314">
            <v>11358</v>
          </cell>
          <cell r="B314">
            <v>47</v>
          </cell>
          <cell r="C314" t="str">
            <v>12</v>
          </cell>
          <cell r="D314" t="str">
            <v>62976</v>
          </cell>
          <cell r="E314" t="str">
            <v>115154</v>
          </cell>
          <cell r="F314" t="str">
            <v>0891</v>
          </cell>
          <cell r="G314" t="str">
            <v>L</v>
          </cell>
          <cell r="H314" t="str">
            <v>Trillium Charter</v>
          </cell>
          <cell r="I314" t="str">
            <v>ELEMENTARY</v>
          </cell>
          <cell r="J314">
            <v>59311</v>
          </cell>
        </row>
        <row r="315">
          <cell r="A315">
            <v>201</v>
          </cell>
          <cell r="B315">
            <v>47</v>
          </cell>
          <cell r="C315" t="str">
            <v>12</v>
          </cell>
          <cell r="D315" t="str">
            <v>62984</v>
          </cell>
          <cell r="E315" t="str">
            <v>0</v>
          </cell>
          <cell r="H315" t="str">
            <v>Peninsula Union</v>
          </cell>
          <cell r="I315" t="str">
            <v>ELEMENTARY</v>
          </cell>
          <cell r="J315">
            <v>68566</v>
          </cell>
        </row>
        <row r="316">
          <cell r="A316">
            <v>202</v>
          </cell>
          <cell r="B316">
            <v>47</v>
          </cell>
          <cell r="C316" t="str">
            <v>12</v>
          </cell>
          <cell r="D316" t="str">
            <v>63008</v>
          </cell>
          <cell r="E316" t="str">
            <v>0</v>
          </cell>
          <cell r="H316" t="str">
            <v>Rio Dell Elementary</v>
          </cell>
          <cell r="I316" t="str">
            <v>ELEMENTARY</v>
          </cell>
          <cell r="J316">
            <v>464141</v>
          </cell>
        </row>
        <row r="317">
          <cell r="A317">
            <v>204</v>
          </cell>
          <cell r="B317">
            <v>47</v>
          </cell>
          <cell r="C317" t="str">
            <v>12</v>
          </cell>
          <cell r="D317" t="str">
            <v>63024</v>
          </cell>
          <cell r="E317" t="str">
            <v>0</v>
          </cell>
          <cell r="H317" t="str">
            <v>Scotia Union Elementary</v>
          </cell>
          <cell r="I317" t="str">
            <v>ELEMENTARY</v>
          </cell>
          <cell r="J317">
            <v>280063</v>
          </cell>
        </row>
        <row r="318">
          <cell r="A318">
            <v>205</v>
          </cell>
          <cell r="B318">
            <v>47</v>
          </cell>
          <cell r="C318" t="str">
            <v>12</v>
          </cell>
          <cell r="D318" t="str">
            <v>63032</v>
          </cell>
          <cell r="E318" t="str">
            <v>0</v>
          </cell>
          <cell r="H318" t="str">
            <v>South Bay Union Elementary</v>
          </cell>
          <cell r="I318" t="str">
            <v>ELEMENTARY</v>
          </cell>
          <cell r="J318">
            <v>586208</v>
          </cell>
        </row>
        <row r="319">
          <cell r="A319">
            <v>10244</v>
          </cell>
          <cell r="B319">
            <v>47</v>
          </cell>
          <cell r="C319" t="str">
            <v>12</v>
          </cell>
          <cell r="D319" t="str">
            <v>63032</v>
          </cell>
          <cell r="E319" t="str">
            <v>111203</v>
          </cell>
          <cell r="F319" t="str">
            <v>0760</v>
          </cell>
          <cell r="G319" t="str">
            <v>D</v>
          </cell>
          <cell r="H319" t="str">
            <v>Alder Grove Charter</v>
          </cell>
          <cell r="I319" t="str">
            <v>ELEMENTARY</v>
          </cell>
          <cell r="J319">
            <v>0</v>
          </cell>
        </row>
        <row r="320">
          <cell r="A320">
            <v>12540</v>
          </cell>
          <cell r="B320">
            <v>47</v>
          </cell>
          <cell r="C320" t="str">
            <v>12</v>
          </cell>
          <cell r="D320" t="str">
            <v>63032</v>
          </cell>
          <cell r="E320" t="str">
            <v>124289</v>
          </cell>
          <cell r="F320" t="str">
            <v>1303</v>
          </cell>
          <cell r="G320" t="str">
            <v>L</v>
          </cell>
          <cell r="H320" t="str">
            <v>South Bay Charter</v>
          </cell>
          <cell r="I320" t="str">
            <v>ELEMENTARY</v>
          </cell>
          <cell r="J320">
            <v>79252</v>
          </cell>
        </row>
        <row r="321">
          <cell r="A321">
            <v>206</v>
          </cell>
          <cell r="B321">
            <v>47</v>
          </cell>
          <cell r="C321" t="str">
            <v>12</v>
          </cell>
          <cell r="D321" t="str">
            <v>63040</v>
          </cell>
          <cell r="E321" t="str">
            <v>0</v>
          </cell>
          <cell r="H321" t="str">
            <v>Southern Humboldt Joint Unified</v>
          </cell>
          <cell r="I321" t="str">
            <v>UNIFIED</v>
          </cell>
          <cell r="J321">
            <v>11258</v>
          </cell>
        </row>
        <row r="322">
          <cell r="A322">
            <v>207</v>
          </cell>
          <cell r="B322">
            <v>47</v>
          </cell>
          <cell r="C322" t="str">
            <v>12</v>
          </cell>
          <cell r="D322" t="str">
            <v>63057</v>
          </cell>
          <cell r="E322" t="str">
            <v>0</v>
          </cell>
          <cell r="H322" t="str">
            <v>Trinidad Union Elementary</v>
          </cell>
          <cell r="I322" t="str">
            <v>ELEMENTARY</v>
          </cell>
          <cell r="J322">
            <v>277584</v>
          </cell>
        </row>
        <row r="323">
          <cell r="A323">
            <v>208</v>
          </cell>
          <cell r="B323">
            <v>47</v>
          </cell>
          <cell r="C323" t="str">
            <v>12</v>
          </cell>
          <cell r="D323" t="str">
            <v>75374</v>
          </cell>
          <cell r="E323" t="str">
            <v>0</v>
          </cell>
          <cell r="H323" t="str">
            <v>Ferndale Unified</v>
          </cell>
          <cell r="I323" t="str">
            <v>UNIFIED</v>
          </cell>
          <cell r="J323">
            <v>911606</v>
          </cell>
        </row>
        <row r="324">
          <cell r="A324">
            <v>209</v>
          </cell>
          <cell r="B324">
            <v>47</v>
          </cell>
          <cell r="C324" t="str">
            <v>12</v>
          </cell>
          <cell r="D324" t="str">
            <v>75382</v>
          </cell>
          <cell r="E324" t="str">
            <v>0</v>
          </cell>
          <cell r="H324" t="str">
            <v>Mattole Unified</v>
          </cell>
          <cell r="I324" t="str">
            <v>UNIFIED</v>
          </cell>
          <cell r="J324">
            <v>215081</v>
          </cell>
        </row>
        <row r="325">
          <cell r="A325">
            <v>1134</v>
          </cell>
          <cell r="B325">
            <v>47</v>
          </cell>
          <cell r="C325" t="str">
            <v>12</v>
          </cell>
          <cell r="D325" t="str">
            <v>75382</v>
          </cell>
          <cell r="E325" t="str">
            <v>1230135</v>
          </cell>
          <cell r="F325" t="str">
            <v>0159</v>
          </cell>
          <cell r="G325" t="str">
            <v>L</v>
          </cell>
          <cell r="H325" t="str">
            <v>Mattole Valley Charter (#159)</v>
          </cell>
          <cell r="I325" t="str">
            <v>UNIFIED</v>
          </cell>
          <cell r="J325">
            <v>0</v>
          </cell>
        </row>
        <row r="326">
          <cell r="A326">
            <v>210</v>
          </cell>
          <cell r="B326">
            <v>47</v>
          </cell>
          <cell r="C326" t="str">
            <v>12</v>
          </cell>
          <cell r="D326" t="str">
            <v>75515</v>
          </cell>
          <cell r="E326" t="str">
            <v>0</v>
          </cell>
          <cell r="H326" t="str">
            <v>Eureka City Schools</v>
          </cell>
          <cell r="I326" t="str">
            <v>UNIFIED</v>
          </cell>
          <cell r="J326">
            <v>5582714</v>
          </cell>
        </row>
        <row r="327">
          <cell r="A327">
            <v>14476</v>
          </cell>
          <cell r="B327">
            <v>47</v>
          </cell>
          <cell r="C327" t="str">
            <v>12</v>
          </cell>
          <cell r="D327" t="str">
            <v>75515</v>
          </cell>
          <cell r="E327" t="str">
            <v>1230150</v>
          </cell>
          <cell r="F327" t="str">
            <v>1884</v>
          </cell>
          <cell r="G327" t="str">
            <v>D</v>
          </cell>
          <cell r="H327" t="str">
            <v>Pacific View Charter 2.0</v>
          </cell>
          <cell r="I327" t="str">
            <v>UNIFIED</v>
          </cell>
          <cell r="J327">
            <v>36752</v>
          </cell>
        </row>
        <row r="328">
          <cell r="A328">
            <v>12760</v>
          </cell>
          <cell r="B328">
            <v>47</v>
          </cell>
          <cell r="C328" t="str">
            <v>12</v>
          </cell>
          <cell r="D328" t="str">
            <v>76802</v>
          </cell>
          <cell r="E328" t="str">
            <v>0</v>
          </cell>
          <cell r="H328" t="str">
            <v>Fortuna Elementary</v>
          </cell>
          <cell r="I328" t="str">
            <v>ELEMENTARY</v>
          </cell>
          <cell r="J328">
            <v>1647089</v>
          </cell>
        </row>
        <row r="329">
          <cell r="A329">
            <v>12539</v>
          </cell>
          <cell r="B329">
            <v>47</v>
          </cell>
          <cell r="C329" t="str">
            <v>12</v>
          </cell>
          <cell r="D329" t="str">
            <v>76802</v>
          </cell>
          <cell r="E329" t="str">
            <v>124164</v>
          </cell>
          <cell r="F329" t="str">
            <v>1304</v>
          </cell>
          <cell r="G329" t="str">
            <v>D</v>
          </cell>
          <cell r="H329" t="str">
            <v>Redwood Preparatory Charter</v>
          </cell>
          <cell r="I329" t="str">
            <v>ELEMENTARY</v>
          </cell>
          <cell r="J329">
            <v>317878</v>
          </cell>
        </row>
        <row r="330">
          <cell r="A330">
            <v>14</v>
          </cell>
          <cell r="B330">
            <v>47</v>
          </cell>
          <cell r="C330" t="str">
            <v>13</v>
          </cell>
          <cell r="D330" t="str">
            <v>10132</v>
          </cell>
          <cell r="E330" t="str">
            <v>0</v>
          </cell>
          <cell r="H330" t="str">
            <v>Imperial Co. Office of Education</v>
          </cell>
          <cell r="I330" t="str">
            <v>CO OFFICE</v>
          </cell>
          <cell r="J330">
            <v>1137399</v>
          </cell>
        </row>
        <row r="331">
          <cell r="A331">
            <v>14371</v>
          </cell>
          <cell r="B331">
            <v>47</v>
          </cell>
          <cell r="C331" t="str">
            <v>13</v>
          </cell>
          <cell r="D331" t="str">
            <v>10132</v>
          </cell>
          <cell r="E331" t="str">
            <v>134379</v>
          </cell>
          <cell r="F331" t="str">
            <v>1815</v>
          </cell>
          <cell r="G331" t="str">
            <v>L</v>
          </cell>
          <cell r="H331" t="str">
            <v>Imperial Pathways Charter</v>
          </cell>
          <cell r="I331" t="str">
            <v>CO OFFICE</v>
          </cell>
          <cell r="J331">
            <v>18084</v>
          </cell>
        </row>
        <row r="332">
          <cell r="A332">
            <v>211</v>
          </cell>
          <cell r="B332">
            <v>47</v>
          </cell>
          <cell r="C332" t="str">
            <v>13</v>
          </cell>
          <cell r="D332" t="str">
            <v>63073</v>
          </cell>
          <cell r="E332" t="str">
            <v>0</v>
          </cell>
          <cell r="H332" t="str">
            <v>Brawley Elementary</v>
          </cell>
          <cell r="I332" t="str">
            <v>ELEMENTARY</v>
          </cell>
          <cell r="J332">
            <v>5532746</v>
          </cell>
        </row>
        <row r="333">
          <cell r="A333">
            <v>212</v>
          </cell>
          <cell r="B333">
            <v>47</v>
          </cell>
          <cell r="C333" t="str">
            <v>13</v>
          </cell>
          <cell r="D333" t="str">
            <v>63081</v>
          </cell>
          <cell r="E333" t="str">
            <v>0</v>
          </cell>
          <cell r="H333" t="str">
            <v>Brawley Union High</v>
          </cell>
          <cell r="I333" t="str">
            <v>HIGH</v>
          </cell>
          <cell r="J333">
            <v>3083570</v>
          </cell>
        </row>
        <row r="334">
          <cell r="A334">
            <v>213</v>
          </cell>
          <cell r="B334">
            <v>47</v>
          </cell>
          <cell r="C334" t="str">
            <v>13</v>
          </cell>
          <cell r="D334" t="str">
            <v>63099</v>
          </cell>
          <cell r="E334" t="str">
            <v>0</v>
          </cell>
          <cell r="H334" t="str">
            <v>Calexico Unified</v>
          </cell>
          <cell r="I334" t="str">
            <v>UNIFIED</v>
          </cell>
          <cell r="J334">
            <v>13327615</v>
          </cell>
        </row>
        <row r="335">
          <cell r="A335">
            <v>214</v>
          </cell>
          <cell r="B335">
            <v>47</v>
          </cell>
          <cell r="C335" t="str">
            <v>13</v>
          </cell>
          <cell r="D335" t="str">
            <v>63107</v>
          </cell>
          <cell r="E335" t="str">
            <v>0</v>
          </cell>
          <cell r="H335" t="str">
            <v>Calipatria Unified</v>
          </cell>
          <cell r="I335" t="str">
            <v>UNIFIED</v>
          </cell>
          <cell r="J335">
            <v>1789140</v>
          </cell>
        </row>
        <row r="336">
          <cell r="A336">
            <v>215</v>
          </cell>
          <cell r="B336">
            <v>47</v>
          </cell>
          <cell r="C336" t="str">
            <v>13</v>
          </cell>
          <cell r="D336" t="str">
            <v>63115</v>
          </cell>
          <cell r="E336" t="str">
            <v>0</v>
          </cell>
          <cell r="H336" t="str">
            <v>Central Union High</v>
          </cell>
          <cell r="I336" t="str">
            <v>HIGH</v>
          </cell>
          <cell r="J336">
            <v>6920879</v>
          </cell>
        </row>
        <row r="337">
          <cell r="A337">
            <v>216</v>
          </cell>
          <cell r="B337">
            <v>47</v>
          </cell>
          <cell r="C337" t="str">
            <v>13</v>
          </cell>
          <cell r="D337" t="str">
            <v>63123</v>
          </cell>
          <cell r="E337" t="str">
            <v>0</v>
          </cell>
          <cell r="H337" t="str">
            <v>El Centro Elementary</v>
          </cell>
          <cell r="I337" t="str">
            <v>ELEMENTARY</v>
          </cell>
          <cell r="J337">
            <v>6815460</v>
          </cell>
        </row>
        <row r="338">
          <cell r="A338">
            <v>12159</v>
          </cell>
          <cell r="B338">
            <v>47</v>
          </cell>
          <cell r="C338" t="str">
            <v>13</v>
          </cell>
          <cell r="D338" t="str">
            <v>63123</v>
          </cell>
          <cell r="E338" t="str">
            <v>118455</v>
          </cell>
          <cell r="F338" t="str">
            <v>1030</v>
          </cell>
          <cell r="G338" t="str">
            <v>D</v>
          </cell>
          <cell r="H338" t="str">
            <v>Ballington Academy for the Arts and Sciences</v>
          </cell>
          <cell r="I338" t="str">
            <v>ELEMENTARY</v>
          </cell>
          <cell r="J338">
            <v>404212</v>
          </cell>
        </row>
        <row r="339">
          <cell r="A339">
            <v>12332</v>
          </cell>
          <cell r="B339">
            <v>47</v>
          </cell>
          <cell r="C339" t="str">
            <v>13</v>
          </cell>
          <cell r="D339" t="str">
            <v>63123</v>
          </cell>
          <cell r="E339" t="str">
            <v>121855</v>
          </cell>
          <cell r="F339" t="str">
            <v>1044</v>
          </cell>
          <cell r="G339" t="str">
            <v>D</v>
          </cell>
          <cell r="H339" t="str">
            <v>Imagine Schools at Imperial Valley</v>
          </cell>
          <cell r="I339" t="str">
            <v>ELEMENTARY</v>
          </cell>
          <cell r="J339">
            <v>1103371</v>
          </cell>
        </row>
        <row r="340">
          <cell r="A340">
            <v>12333</v>
          </cell>
          <cell r="B340">
            <v>47</v>
          </cell>
          <cell r="C340" t="str">
            <v>13</v>
          </cell>
          <cell r="D340" t="str">
            <v>63123</v>
          </cell>
          <cell r="E340" t="str">
            <v>122663</v>
          </cell>
          <cell r="F340" t="str">
            <v>1249</v>
          </cell>
          <cell r="G340" t="str">
            <v>L</v>
          </cell>
          <cell r="H340" t="str">
            <v>Imperial Valley Home School Academy</v>
          </cell>
          <cell r="I340" t="str">
            <v>ELEMENTARY</v>
          </cell>
          <cell r="J340">
            <v>124284</v>
          </cell>
        </row>
        <row r="341">
          <cell r="A341">
            <v>217</v>
          </cell>
          <cell r="B341">
            <v>47</v>
          </cell>
          <cell r="C341" t="str">
            <v>13</v>
          </cell>
          <cell r="D341" t="str">
            <v>63131</v>
          </cell>
          <cell r="E341" t="str">
            <v>0</v>
          </cell>
          <cell r="H341" t="str">
            <v>Heber Elementary</v>
          </cell>
          <cell r="I341" t="str">
            <v>ELEMENTARY</v>
          </cell>
          <cell r="J341">
            <v>1701870</v>
          </cell>
        </row>
        <row r="342">
          <cell r="A342">
            <v>218</v>
          </cell>
          <cell r="B342">
            <v>47</v>
          </cell>
          <cell r="C342" t="str">
            <v>13</v>
          </cell>
          <cell r="D342" t="str">
            <v>63149</v>
          </cell>
          <cell r="E342" t="str">
            <v>0</v>
          </cell>
          <cell r="H342" t="str">
            <v>Holtville Unified</v>
          </cell>
          <cell r="I342" t="str">
            <v>UNIFIED</v>
          </cell>
          <cell r="J342">
            <v>2308859</v>
          </cell>
        </row>
        <row r="343">
          <cell r="A343">
            <v>219</v>
          </cell>
          <cell r="B343">
            <v>47</v>
          </cell>
          <cell r="C343" t="str">
            <v>13</v>
          </cell>
          <cell r="D343" t="str">
            <v>63164</v>
          </cell>
          <cell r="E343" t="str">
            <v>0</v>
          </cell>
          <cell r="H343" t="str">
            <v>Imperial Unified</v>
          </cell>
          <cell r="I343" t="str">
            <v>UNIFIED</v>
          </cell>
          <cell r="J343">
            <v>6185541</v>
          </cell>
        </row>
        <row r="344">
          <cell r="A344">
            <v>220</v>
          </cell>
          <cell r="B344">
            <v>47</v>
          </cell>
          <cell r="C344" t="str">
            <v>13</v>
          </cell>
          <cell r="D344" t="str">
            <v>63172</v>
          </cell>
          <cell r="E344" t="str">
            <v>0</v>
          </cell>
          <cell r="H344" t="str">
            <v>Magnolia Union Elementary</v>
          </cell>
          <cell r="I344" t="str">
            <v>ELEMENTARY</v>
          </cell>
          <cell r="J344">
            <v>210293</v>
          </cell>
        </row>
        <row r="345">
          <cell r="A345">
            <v>221</v>
          </cell>
          <cell r="B345">
            <v>47</v>
          </cell>
          <cell r="C345" t="str">
            <v>13</v>
          </cell>
          <cell r="D345" t="str">
            <v>63180</v>
          </cell>
          <cell r="E345" t="str">
            <v>0</v>
          </cell>
          <cell r="H345" t="str">
            <v>McCabe Union Elementary</v>
          </cell>
          <cell r="I345" t="str">
            <v>ELEMENTARY</v>
          </cell>
          <cell r="J345">
            <v>1905860</v>
          </cell>
        </row>
        <row r="346">
          <cell r="A346">
            <v>222</v>
          </cell>
          <cell r="B346">
            <v>47</v>
          </cell>
          <cell r="C346" t="str">
            <v>13</v>
          </cell>
          <cell r="D346" t="str">
            <v>63198</v>
          </cell>
          <cell r="E346" t="str">
            <v>0</v>
          </cell>
          <cell r="H346" t="str">
            <v>Meadows Union Elementary</v>
          </cell>
          <cell r="I346" t="str">
            <v>ELEMENTARY</v>
          </cell>
          <cell r="J346">
            <v>690185</v>
          </cell>
        </row>
        <row r="347">
          <cell r="A347">
            <v>223</v>
          </cell>
          <cell r="B347">
            <v>47</v>
          </cell>
          <cell r="C347" t="str">
            <v>13</v>
          </cell>
          <cell r="D347" t="str">
            <v>63206</v>
          </cell>
          <cell r="E347" t="str">
            <v>0</v>
          </cell>
          <cell r="H347" t="str">
            <v>Mulberry Elementary</v>
          </cell>
          <cell r="I347" t="str">
            <v>ELEMENTARY</v>
          </cell>
          <cell r="J347">
            <v>145740</v>
          </cell>
        </row>
        <row r="348">
          <cell r="A348">
            <v>224</v>
          </cell>
          <cell r="B348">
            <v>47</v>
          </cell>
          <cell r="C348" t="str">
            <v>13</v>
          </cell>
          <cell r="D348" t="str">
            <v>63214</v>
          </cell>
          <cell r="E348" t="str">
            <v>0</v>
          </cell>
          <cell r="H348" t="str">
            <v>San Pasqual Valley Unified</v>
          </cell>
          <cell r="I348" t="str">
            <v>UNIFIED</v>
          </cell>
          <cell r="J348">
            <v>1174521</v>
          </cell>
        </row>
        <row r="349">
          <cell r="A349">
            <v>225</v>
          </cell>
          <cell r="B349">
            <v>47</v>
          </cell>
          <cell r="C349" t="str">
            <v>13</v>
          </cell>
          <cell r="D349" t="str">
            <v>63222</v>
          </cell>
          <cell r="E349" t="str">
            <v>0</v>
          </cell>
          <cell r="H349" t="str">
            <v>Seeley Union Elementary</v>
          </cell>
          <cell r="I349" t="str">
            <v>ELEMENTARY</v>
          </cell>
          <cell r="J349">
            <v>493427</v>
          </cell>
        </row>
        <row r="350">
          <cell r="A350">
            <v>226</v>
          </cell>
          <cell r="B350">
            <v>47</v>
          </cell>
          <cell r="C350" t="str">
            <v>13</v>
          </cell>
          <cell r="D350" t="str">
            <v>63230</v>
          </cell>
          <cell r="E350" t="str">
            <v>0</v>
          </cell>
          <cell r="H350" t="str">
            <v>Westmorland Union Elementary</v>
          </cell>
          <cell r="I350" t="str">
            <v>ELEMENTARY</v>
          </cell>
          <cell r="J350">
            <v>527654</v>
          </cell>
        </row>
        <row r="351">
          <cell r="A351">
            <v>15</v>
          </cell>
          <cell r="B351">
            <v>47</v>
          </cell>
          <cell r="C351" t="str">
            <v>14</v>
          </cell>
          <cell r="D351" t="str">
            <v>10140</v>
          </cell>
          <cell r="E351" t="str">
            <v>0</v>
          </cell>
          <cell r="H351" t="str">
            <v>Inyo Co. Office of Education</v>
          </cell>
          <cell r="I351" t="str">
            <v>CO OFFICE</v>
          </cell>
          <cell r="J351">
            <v>1182</v>
          </cell>
        </row>
        <row r="352">
          <cell r="A352">
            <v>11972</v>
          </cell>
          <cell r="B352">
            <v>47</v>
          </cell>
          <cell r="C352" t="str">
            <v>14</v>
          </cell>
          <cell r="D352" t="str">
            <v>10140</v>
          </cell>
          <cell r="E352" t="str">
            <v>117994</v>
          </cell>
          <cell r="F352" t="str">
            <v>1012</v>
          </cell>
          <cell r="G352" t="str">
            <v>D</v>
          </cell>
          <cell r="H352" t="str">
            <v>YouthBuild Charter School of California</v>
          </cell>
          <cell r="I352" t="str">
            <v>CO OFFICE</v>
          </cell>
          <cell r="J352">
            <v>1539256</v>
          </cell>
        </row>
        <row r="353">
          <cell r="A353">
            <v>13964</v>
          </cell>
          <cell r="B353">
            <v>47</v>
          </cell>
          <cell r="C353" t="str">
            <v>14</v>
          </cell>
          <cell r="D353" t="str">
            <v>10140</v>
          </cell>
          <cell r="E353" t="str">
            <v>128447</v>
          </cell>
          <cell r="F353" t="str">
            <v>1594</v>
          </cell>
          <cell r="G353" t="str">
            <v>D</v>
          </cell>
          <cell r="H353" t="str">
            <v>The Education Corps</v>
          </cell>
          <cell r="I353" t="str">
            <v>CO OFFICE</v>
          </cell>
          <cell r="J353">
            <v>48594</v>
          </cell>
        </row>
        <row r="354">
          <cell r="A354">
            <v>13963</v>
          </cell>
          <cell r="B354">
            <v>47</v>
          </cell>
          <cell r="C354" t="str">
            <v>14</v>
          </cell>
          <cell r="D354" t="str">
            <v>10140</v>
          </cell>
          <cell r="E354" t="str">
            <v>128454</v>
          </cell>
          <cell r="F354" t="str">
            <v>1593</v>
          </cell>
          <cell r="G354" t="str">
            <v>D</v>
          </cell>
          <cell r="H354" t="str">
            <v>College Bridge Academy</v>
          </cell>
          <cell r="I354" t="str">
            <v>CO OFFICE</v>
          </cell>
          <cell r="J354">
            <v>63858</v>
          </cell>
        </row>
        <row r="355">
          <cell r="A355">
            <v>227</v>
          </cell>
          <cell r="B355">
            <v>47</v>
          </cell>
          <cell r="C355" t="str">
            <v>14</v>
          </cell>
          <cell r="D355" t="str">
            <v>63248</v>
          </cell>
          <cell r="E355" t="str">
            <v>0</v>
          </cell>
          <cell r="H355" t="str">
            <v>Big Pine Unified</v>
          </cell>
          <cell r="I355" t="str">
            <v>UNIFIED</v>
          </cell>
          <cell r="J355">
            <v>30332</v>
          </cell>
        </row>
        <row r="356">
          <cell r="A356">
            <v>230</v>
          </cell>
          <cell r="B356">
            <v>47</v>
          </cell>
          <cell r="C356" t="str">
            <v>14</v>
          </cell>
          <cell r="D356" t="str">
            <v>63271</v>
          </cell>
          <cell r="E356" t="str">
            <v>0</v>
          </cell>
          <cell r="H356" t="str">
            <v>Death Valley Unified</v>
          </cell>
          <cell r="I356" t="str">
            <v>UNIFIED</v>
          </cell>
          <cell r="J356">
            <v>5580</v>
          </cell>
        </row>
        <row r="357">
          <cell r="A357">
            <v>231</v>
          </cell>
          <cell r="B357">
            <v>47</v>
          </cell>
          <cell r="C357" t="str">
            <v>14</v>
          </cell>
          <cell r="D357" t="str">
            <v>63289</v>
          </cell>
          <cell r="E357" t="str">
            <v>0</v>
          </cell>
          <cell r="H357" t="str">
            <v>Lone Pine Unified</v>
          </cell>
          <cell r="I357" t="str">
            <v>UNIFIED</v>
          </cell>
          <cell r="J357">
            <v>56926</v>
          </cell>
        </row>
        <row r="358">
          <cell r="A358">
            <v>232</v>
          </cell>
          <cell r="B358">
            <v>47</v>
          </cell>
          <cell r="C358" t="str">
            <v>14</v>
          </cell>
          <cell r="D358" t="str">
            <v>63297</v>
          </cell>
          <cell r="E358" t="str">
            <v>0</v>
          </cell>
          <cell r="H358" t="str">
            <v>Owens Valley Unified</v>
          </cell>
          <cell r="I358" t="str">
            <v>UNIFIED</v>
          </cell>
          <cell r="J358">
            <v>17710</v>
          </cell>
        </row>
        <row r="359">
          <cell r="A359">
            <v>233</v>
          </cell>
          <cell r="B359">
            <v>47</v>
          </cell>
          <cell r="C359" t="str">
            <v>14</v>
          </cell>
          <cell r="D359" t="str">
            <v>63305</v>
          </cell>
          <cell r="E359" t="str">
            <v>0</v>
          </cell>
          <cell r="H359" t="str">
            <v>Round Valley Joint Elementary</v>
          </cell>
          <cell r="I359" t="str">
            <v>ELEMENTARY</v>
          </cell>
          <cell r="J359">
            <v>26848</v>
          </cell>
        </row>
        <row r="360">
          <cell r="A360">
            <v>12317</v>
          </cell>
          <cell r="B360">
            <v>47</v>
          </cell>
          <cell r="C360" t="str">
            <v>14</v>
          </cell>
          <cell r="D360" t="str">
            <v>76687</v>
          </cell>
          <cell r="E360" t="str">
            <v>0</v>
          </cell>
          <cell r="H360" t="str">
            <v>Bishop Unified</v>
          </cell>
          <cell r="I360" t="str">
            <v>UNIFIED</v>
          </cell>
          <cell r="J360">
            <v>366144</v>
          </cell>
        </row>
        <row r="361">
          <cell r="A361">
            <v>16</v>
          </cell>
          <cell r="B361">
            <v>47</v>
          </cell>
          <cell r="C361" t="str">
            <v>15</v>
          </cell>
          <cell r="D361" t="str">
            <v>10157</v>
          </cell>
          <cell r="E361" t="str">
            <v>0</v>
          </cell>
          <cell r="H361" t="str">
            <v>Kern Co. Office of Education</v>
          </cell>
          <cell r="I361" t="str">
            <v>CO OFFICE</v>
          </cell>
          <cell r="J361">
            <v>3935925</v>
          </cell>
        </row>
        <row r="362">
          <cell r="A362">
            <v>12160</v>
          </cell>
          <cell r="B362">
            <v>47</v>
          </cell>
          <cell r="C362" t="str">
            <v>15</v>
          </cell>
          <cell r="D362" t="str">
            <v>10157</v>
          </cell>
          <cell r="E362" t="str">
            <v>119669</v>
          </cell>
          <cell r="F362" t="str">
            <v>1078</v>
          </cell>
          <cell r="G362" t="str">
            <v>D</v>
          </cell>
          <cell r="H362" t="str">
            <v>Wonderful College Prep Academy</v>
          </cell>
          <cell r="I362" t="str">
            <v>ELEMENTARY</v>
          </cell>
          <cell r="J362">
            <v>1633388</v>
          </cell>
        </row>
        <row r="363">
          <cell r="A363">
            <v>12541</v>
          </cell>
          <cell r="B363">
            <v>47</v>
          </cell>
          <cell r="C363" t="str">
            <v>15</v>
          </cell>
          <cell r="D363" t="str">
            <v>10157</v>
          </cell>
          <cell r="E363" t="str">
            <v>124040</v>
          </cell>
          <cell r="F363" t="str">
            <v>1292</v>
          </cell>
          <cell r="G363" t="str">
            <v>D</v>
          </cell>
          <cell r="H363" t="str">
            <v>Grimmway Academy</v>
          </cell>
          <cell r="I363" t="str">
            <v>ELEMENTARY</v>
          </cell>
          <cell r="J363">
            <v>1091230</v>
          </cell>
        </row>
        <row r="364">
          <cell r="A364">
            <v>14428</v>
          </cell>
          <cell r="B364">
            <v>47</v>
          </cell>
          <cell r="C364" t="str">
            <v>15</v>
          </cell>
          <cell r="D364" t="str">
            <v>10157</v>
          </cell>
          <cell r="E364" t="str">
            <v>135467</v>
          </cell>
          <cell r="F364" t="str">
            <v>1851</v>
          </cell>
          <cell r="G364" t="str">
            <v>D</v>
          </cell>
          <cell r="H364" t="str">
            <v>Wonderful College Prep Academy - Lost Hills</v>
          </cell>
          <cell r="I364" t="str">
            <v>CO OFFICE</v>
          </cell>
          <cell r="J364">
            <v>19010</v>
          </cell>
        </row>
        <row r="365">
          <cell r="A365">
            <v>1054</v>
          </cell>
          <cell r="B365">
            <v>47</v>
          </cell>
          <cell r="C365" t="str">
            <v>15</v>
          </cell>
          <cell r="D365" t="str">
            <v>10157</v>
          </cell>
          <cell r="E365" t="str">
            <v>1530492</v>
          </cell>
          <cell r="F365" t="str">
            <v>0332</v>
          </cell>
          <cell r="G365" t="str">
            <v>L</v>
          </cell>
          <cell r="H365" t="str">
            <v>Valley Oaks Charter</v>
          </cell>
          <cell r="I365" t="str">
            <v>CO OFFICE</v>
          </cell>
          <cell r="J365">
            <v>1746898</v>
          </cell>
        </row>
        <row r="366">
          <cell r="A366">
            <v>234</v>
          </cell>
          <cell r="B366">
            <v>47</v>
          </cell>
          <cell r="C366" t="str">
            <v>15</v>
          </cell>
          <cell r="D366" t="str">
            <v>63313</v>
          </cell>
          <cell r="E366" t="str">
            <v>0</v>
          </cell>
          <cell r="H366" t="str">
            <v>Arvin Union</v>
          </cell>
          <cell r="I366" t="str">
            <v>ELEMENTARY</v>
          </cell>
          <cell r="J366">
            <v>4256187</v>
          </cell>
        </row>
        <row r="367">
          <cell r="A367">
            <v>235</v>
          </cell>
          <cell r="B367">
            <v>47</v>
          </cell>
          <cell r="C367" t="str">
            <v>15</v>
          </cell>
          <cell r="D367" t="str">
            <v>63321</v>
          </cell>
          <cell r="E367" t="str">
            <v>0</v>
          </cell>
          <cell r="H367" t="str">
            <v>Bakersfield City</v>
          </cell>
          <cell r="I367" t="str">
            <v>ELEMENTARY</v>
          </cell>
          <cell r="J367">
            <v>42162423</v>
          </cell>
        </row>
        <row r="368">
          <cell r="A368">
            <v>236</v>
          </cell>
          <cell r="B368">
            <v>47</v>
          </cell>
          <cell r="C368" t="str">
            <v>15</v>
          </cell>
          <cell r="D368" t="str">
            <v>63339</v>
          </cell>
          <cell r="E368" t="str">
            <v>0</v>
          </cell>
          <cell r="H368" t="str">
            <v>Beardsley Elementary</v>
          </cell>
          <cell r="I368" t="str">
            <v>ELEMENTARY</v>
          </cell>
          <cell r="J368">
            <v>2655625</v>
          </cell>
        </row>
        <row r="369">
          <cell r="A369">
            <v>237</v>
          </cell>
          <cell r="B369">
            <v>47</v>
          </cell>
          <cell r="C369" t="str">
            <v>15</v>
          </cell>
          <cell r="D369" t="str">
            <v>63347</v>
          </cell>
          <cell r="E369" t="str">
            <v>0</v>
          </cell>
          <cell r="H369" t="str">
            <v>Belridge Elementary</v>
          </cell>
          <cell r="I369" t="str">
            <v>ELEMENTARY</v>
          </cell>
          <cell r="J369">
            <v>8378</v>
          </cell>
        </row>
        <row r="370">
          <cell r="A370">
            <v>238</v>
          </cell>
          <cell r="B370">
            <v>47</v>
          </cell>
          <cell r="C370" t="str">
            <v>15</v>
          </cell>
          <cell r="D370" t="str">
            <v>63354</v>
          </cell>
          <cell r="E370" t="str">
            <v>0</v>
          </cell>
          <cell r="H370" t="str">
            <v>Blake Elementary</v>
          </cell>
          <cell r="I370" t="str">
            <v>ELEMENTARY</v>
          </cell>
          <cell r="J370">
            <v>33673</v>
          </cell>
        </row>
        <row r="371">
          <cell r="A371">
            <v>239</v>
          </cell>
          <cell r="B371">
            <v>47</v>
          </cell>
          <cell r="C371" t="str">
            <v>15</v>
          </cell>
          <cell r="D371" t="str">
            <v>63362</v>
          </cell>
          <cell r="E371" t="str">
            <v>0</v>
          </cell>
          <cell r="H371" t="str">
            <v>Panama-Buena Vista Union</v>
          </cell>
          <cell r="I371" t="str">
            <v>ELEMENTARY</v>
          </cell>
          <cell r="J371">
            <v>28064328</v>
          </cell>
        </row>
        <row r="372">
          <cell r="A372">
            <v>240</v>
          </cell>
          <cell r="B372">
            <v>47</v>
          </cell>
          <cell r="C372" t="str">
            <v>15</v>
          </cell>
          <cell r="D372" t="str">
            <v>63370</v>
          </cell>
          <cell r="E372" t="str">
            <v>0</v>
          </cell>
          <cell r="H372" t="str">
            <v>Buttonwillow Union Elementary</v>
          </cell>
          <cell r="I372" t="str">
            <v>ELEMENTARY</v>
          </cell>
          <cell r="J372">
            <v>70004</v>
          </cell>
        </row>
        <row r="373">
          <cell r="A373">
            <v>241</v>
          </cell>
          <cell r="B373">
            <v>47</v>
          </cell>
          <cell r="C373" t="str">
            <v>15</v>
          </cell>
          <cell r="D373" t="str">
            <v>63388</v>
          </cell>
          <cell r="E373" t="str">
            <v>0</v>
          </cell>
          <cell r="H373" t="str">
            <v>Caliente Union Elementary</v>
          </cell>
          <cell r="I373" t="str">
            <v>ELEMENTARY</v>
          </cell>
          <cell r="J373">
            <v>20238</v>
          </cell>
        </row>
        <row r="374">
          <cell r="A374">
            <v>242</v>
          </cell>
          <cell r="B374">
            <v>47</v>
          </cell>
          <cell r="C374" t="str">
            <v>15</v>
          </cell>
          <cell r="D374" t="str">
            <v>63404</v>
          </cell>
          <cell r="E374" t="str">
            <v>0</v>
          </cell>
          <cell r="H374" t="str">
            <v>Delano Union Elementary</v>
          </cell>
          <cell r="I374" t="str">
            <v>ELEMENTARY</v>
          </cell>
          <cell r="J374">
            <v>7780945</v>
          </cell>
        </row>
        <row r="375">
          <cell r="A375">
            <v>12161</v>
          </cell>
          <cell r="B375">
            <v>47</v>
          </cell>
          <cell r="C375" t="str">
            <v>15</v>
          </cell>
          <cell r="D375" t="str">
            <v>63404</v>
          </cell>
          <cell r="E375" t="str">
            <v>120139</v>
          </cell>
          <cell r="F375" t="str">
            <v>1109</v>
          </cell>
          <cell r="G375" t="str">
            <v>L</v>
          </cell>
          <cell r="H375" t="str">
            <v>Nueva Vista Language Academy</v>
          </cell>
          <cell r="I375" t="str">
            <v>ELEMENTARY</v>
          </cell>
          <cell r="J375">
            <v>737172</v>
          </cell>
        </row>
        <row r="376">
          <cell r="A376">
            <v>2706</v>
          </cell>
          <cell r="B376">
            <v>47</v>
          </cell>
          <cell r="C376" t="str">
            <v>15</v>
          </cell>
          <cell r="D376" t="str">
            <v>63404</v>
          </cell>
          <cell r="E376" t="str">
            <v>6009351</v>
          </cell>
          <cell r="F376" t="str">
            <v>1184</v>
          </cell>
          <cell r="G376" t="str">
            <v>L</v>
          </cell>
          <cell r="H376" t="str">
            <v>Cecil Avenue Math and Science Academy</v>
          </cell>
          <cell r="I376" t="str">
            <v>ELEMENTARY</v>
          </cell>
          <cell r="J376">
            <v>957545</v>
          </cell>
        </row>
        <row r="377">
          <cell r="A377">
            <v>2707</v>
          </cell>
          <cell r="B377">
            <v>47</v>
          </cell>
          <cell r="C377" t="str">
            <v>15</v>
          </cell>
          <cell r="D377" t="str">
            <v>63404</v>
          </cell>
          <cell r="E377" t="str">
            <v>6009369</v>
          </cell>
          <cell r="F377" t="str">
            <v>1352</v>
          </cell>
          <cell r="G377" t="str">
            <v>L</v>
          </cell>
          <cell r="H377" t="str">
            <v>Del Vista Math and Science Academy</v>
          </cell>
          <cell r="I377" t="str">
            <v>ELEMENTARY</v>
          </cell>
          <cell r="J377">
            <v>777680</v>
          </cell>
        </row>
        <row r="378">
          <cell r="A378">
            <v>243</v>
          </cell>
          <cell r="B378">
            <v>47</v>
          </cell>
          <cell r="C378" t="str">
            <v>15</v>
          </cell>
          <cell r="D378" t="str">
            <v>63412</v>
          </cell>
          <cell r="E378" t="str">
            <v>0</v>
          </cell>
          <cell r="H378" t="str">
            <v>Delano Joint Union High</v>
          </cell>
          <cell r="I378" t="str">
            <v>HIGH</v>
          </cell>
          <cell r="J378">
            <v>7190081</v>
          </cell>
        </row>
        <row r="379">
          <cell r="A379">
            <v>244</v>
          </cell>
          <cell r="B379">
            <v>47</v>
          </cell>
          <cell r="C379" t="str">
            <v>15</v>
          </cell>
          <cell r="D379" t="str">
            <v>63420</v>
          </cell>
          <cell r="E379" t="str">
            <v>0</v>
          </cell>
          <cell r="H379" t="str">
            <v>Di Giorgio Elementary</v>
          </cell>
          <cell r="I379" t="str">
            <v>ELEMENTARY</v>
          </cell>
          <cell r="J379">
            <v>333959</v>
          </cell>
        </row>
        <row r="380">
          <cell r="A380">
            <v>245</v>
          </cell>
          <cell r="B380">
            <v>47</v>
          </cell>
          <cell r="C380" t="str">
            <v>15</v>
          </cell>
          <cell r="D380" t="str">
            <v>63438</v>
          </cell>
          <cell r="E380" t="str">
            <v>0</v>
          </cell>
          <cell r="H380" t="str">
            <v>Edison Elementary</v>
          </cell>
          <cell r="I380" t="str">
            <v>ELEMENTARY</v>
          </cell>
          <cell r="J380">
            <v>1499017</v>
          </cell>
        </row>
        <row r="381">
          <cell r="A381">
            <v>246</v>
          </cell>
          <cell r="B381">
            <v>47</v>
          </cell>
          <cell r="C381" t="str">
            <v>15</v>
          </cell>
          <cell r="D381" t="str">
            <v>63446</v>
          </cell>
          <cell r="E381" t="str">
            <v>0</v>
          </cell>
          <cell r="H381" t="str">
            <v>Elk Hills Elementary</v>
          </cell>
          <cell r="I381" t="str">
            <v>ELEMENTARY</v>
          </cell>
          <cell r="J381">
            <v>416423</v>
          </cell>
        </row>
        <row r="382">
          <cell r="A382">
            <v>247</v>
          </cell>
          <cell r="B382">
            <v>47</v>
          </cell>
          <cell r="C382" t="str">
            <v>15</v>
          </cell>
          <cell r="D382" t="str">
            <v>63461</v>
          </cell>
          <cell r="E382" t="str">
            <v>0</v>
          </cell>
          <cell r="H382" t="str">
            <v>Fairfax Elementary</v>
          </cell>
          <cell r="I382" t="str">
            <v>ELEMENTARY</v>
          </cell>
          <cell r="J382">
            <v>3730636</v>
          </cell>
        </row>
        <row r="383">
          <cell r="A383">
            <v>248</v>
          </cell>
          <cell r="B383">
            <v>47</v>
          </cell>
          <cell r="C383" t="str">
            <v>15</v>
          </cell>
          <cell r="D383" t="str">
            <v>63479</v>
          </cell>
          <cell r="E383" t="str">
            <v>0</v>
          </cell>
          <cell r="H383" t="str">
            <v>Fruitvale Elementary</v>
          </cell>
          <cell r="I383" t="str">
            <v>ELEMENTARY</v>
          </cell>
          <cell r="J383">
            <v>4568471</v>
          </cell>
        </row>
        <row r="384">
          <cell r="A384">
            <v>249</v>
          </cell>
          <cell r="B384">
            <v>47</v>
          </cell>
          <cell r="C384" t="str">
            <v>15</v>
          </cell>
          <cell r="D384" t="str">
            <v>63487</v>
          </cell>
          <cell r="E384" t="str">
            <v>0</v>
          </cell>
          <cell r="H384" t="str">
            <v>General Shafter Elementary</v>
          </cell>
          <cell r="I384" t="str">
            <v>ELEMENTARY</v>
          </cell>
          <cell r="J384">
            <v>28876</v>
          </cell>
        </row>
        <row r="385">
          <cell r="A385">
            <v>250</v>
          </cell>
          <cell r="B385">
            <v>47</v>
          </cell>
          <cell r="C385" t="str">
            <v>15</v>
          </cell>
          <cell r="D385" t="str">
            <v>63503</v>
          </cell>
          <cell r="E385" t="str">
            <v>0</v>
          </cell>
          <cell r="H385" t="str">
            <v>Greenfield Union</v>
          </cell>
          <cell r="I385" t="str">
            <v>ELEMENTARY</v>
          </cell>
          <cell r="J385">
            <v>13375853</v>
          </cell>
        </row>
        <row r="386">
          <cell r="A386">
            <v>251</v>
          </cell>
          <cell r="B386">
            <v>47</v>
          </cell>
          <cell r="C386" t="str">
            <v>15</v>
          </cell>
          <cell r="D386" t="str">
            <v>63529</v>
          </cell>
          <cell r="E386" t="str">
            <v>0</v>
          </cell>
          <cell r="H386" t="str">
            <v>Kern High</v>
          </cell>
          <cell r="I386" t="str">
            <v>HIGH</v>
          </cell>
          <cell r="J386">
            <v>67913429</v>
          </cell>
        </row>
        <row r="387">
          <cell r="A387">
            <v>1135</v>
          </cell>
          <cell r="B387">
            <v>47</v>
          </cell>
          <cell r="C387" t="str">
            <v>15</v>
          </cell>
          <cell r="D387" t="str">
            <v>63529</v>
          </cell>
          <cell r="E387" t="str">
            <v>1530435</v>
          </cell>
          <cell r="F387" t="str">
            <v>0071</v>
          </cell>
          <cell r="G387" t="str">
            <v>L</v>
          </cell>
          <cell r="H387" t="str">
            <v>Kern Workforce 2000 Academy</v>
          </cell>
          <cell r="I387" t="str">
            <v>HIGH</v>
          </cell>
          <cell r="J387">
            <v>688511</v>
          </cell>
        </row>
        <row r="388">
          <cell r="A388">
            <v>252</v>
          </cell>
          <cell r="B388">
            <v>47</v>
          </cell>
          <cell r="C388" t="str">
            <v>15</v>
          </cell>
          <cell r="D388" t="str">
            <v>63545</v>
          </cell>
          <cell r="E388" t="str">
            <v>0</v>
          </cell>
          <cell r="H388" t="str">
            <v>Kernville Union Elementary</v>
          </cell>
          <cell r="I388" t="str">
            <v>ELEMENTARY</v>
          </cell>
          <cell r="J388">
            <v>1244428</v>
          </cell>
        </row>
        <row r="389">
          <cell r="A389">
            <v>253</v>
          </cell>
          <cell r="B389">
            <v>47</v>
          </cell>
          <cell r="C389" t="str">
            <v>15</v>
          </cell>
          <cell r="D389" t="str">
            <v>63552</v>
          </cell>
          <cell r="E389" t="str">
            <v>0</v>
          </cell>
          <cell r="H389" t="str">
            <v>Lakeside Union</v>
          </cell>
          <cell r="I389" t="str">
            <v>ELEMENTARY</v>
          </cell>
          <cell r="J389">
            <v>2118919</v>
          </cell>
        </row>
        <row r="390">
          <cell r="A390">
            <v>254</v>
          </cell>
          <cell r="B390">
            <v>47</v>
          </cell>
          <cell r="C390" t="str">
            <v>15</v>
          </cell>
          <cell r="D390" t="str">
            <v>63560</v>
          </cell>
          <cell r="E390" t="str">
            <v>0</v>
          </cell>
          <cell r="H390" t="str">
            <v>Lamont Elementary</v>
          </cell>
          <cell r="I390" t="str">
            <v>ELEMENTARY</v>
          </cell>
          <cell r="J390">
            <v>4233200</v>
          </cell>
        </row>
        <row r="391">
          <cell r="A391">
            <v>255</v>
          </cell>
          <cell r="B391">
            <v>47</v>
          </cell>
          <cell r="C391" t="str">
            <v>15</v>
          </cell>
          <cell r="D391" t="str">
            <v>63578</v>
          </cell>
          <cell r="E391" t="str">
            <v>0</v>
          </cell>
          <cell r="H391" t="str">
            <v>Richland Union Elementary</v>
          </cell>
          <cell r="I391" t="str">
            <v>ELEMENTARY</v>
          </cell>
          <cell r="J391">
            <v>4499219</v>
          </cell>
        </row>
        <row r="392">
          <cell r="A392">
            <v>14466</v>
          </cell>
          <cell r="B392">
            <v>47</v>
          </cell>
          <cell r="C392" t="str">
            <v>15</v>
          </cell>
          <cell r="D392" t="str">
            <v>63578</v>
          </cell>
          <cell r="E392" t="str">
            <v>135186</v>
          </cell>
          <cell r="F392" t="str">
            <v>1847</v>
          </cell>
          <cell r="G392" t="str">
            <v>D</v>
          </cell>
          <cell r="H392" t="str">
            <v>Grimmway Academy Shafter</v>
          </cell>
          <cell r="I392" t="str">
            <v>ELEMENTARY</v>
          </cell>
          <cell r="J392">
            <v>82270</v>
          </cell>
        </row>
        <row r="393">
          <cell r="A393">
            <v>256</v>
          </cell>
          <cell r="B393">
            <v>47</v>
          </cell>
          <cell r="C393" t="str">
            <v>15</v>
          </cell>
          <cell r="D393" t="str">
            <v>63586</v>
          </cell>
          <cell r="E393" t="str">
            <v>0</v>
          </cell>
          <cell r="H393" t="str">
            <v>Linns Valley-Poso Flat Union</v>
          </cell>
          <cell r="I393" t="str">
            <v>ELEMENTARY</v>
          </cell>
          <cell r="J393">
            <v>4646</v>
          </cell>
        </row>
        <row r="394">
          <cell r="A394">
            <v>257</v>
          </cell>
          <cell r="B394">
            <v>47</v>
          </cell>
          <cell r="C394" t="str">
            <v>15</v>
          </cell>
          <cell r="D394" t="str">
            <v>63594</v>
          </cell>
          <cell r="E394" t="str">
            <v>0</v>
          </cell>
          <cell r="H394" t="str">
            <v>Lost Hills Union Elementary</v>
          </cell>
          <cell r="I394" t="str">
            <v>ELEMENTARY</v>
          </cell>
          <cell r="J394">
            <v>456482</v>
          </cell>
        </row>
        <row r="395">
          <cell r="A395">
            <v>258</v>
          </cell>
          <cell r="B395">
            <v>47</v>
          </cell>
          <cell r="C395" t="str">
            <v>15</v>
          </cell>
          <cell r="D395" t="str">
            <v>63610</v>
          </cell>
          <cell r="E395" t="str">
            <v>0</v>
          </cell>
          <cell r="H395" t="str">
            <v>Maple Elementary</v>
          </cell>
          <cell r="I395" t="str">
            <v>ELEMENTARY</v>
          </cell>
          <cell r="J395">
            <v>400334</v>
          </cell>
        </row>
        <row r="396">
          <cell r="A396">
            <v>259</v>
          </cell>
          <cell r="B396">
            <v>47</v>
          </cell>
          <cell r="C396" t="str">
            <v>15</v>
          </cell>
          <cell r="D396" t="str">
            <v>63628</v>
          </cell>
          <cell r="E396" t="str">
            <v>0</v>
          </cell>
          <cell r="H396" t="str">
            <v>Maricopa Unified</v>
          </cell>
          <cell r="I396" t="str">
            <v>UNIFIED</v>
          </cell>
          <cell r="J396">
            <v>567141</v>
          </cell>
        </row>
        <row r="397">
          <cell r="A397">
            <v>12776</v>
          </cell>
          <cell r="B397">
            <v>47</v>
          </cell>
          <cell r="C397" t="str">
            <v>15</v>
          </cell>
          <cell r="D397" t="str">
            <v>63628</v>
          </cell>
          <cell r="E397" t="str">
            <v>127183</v>
          </cell>
          <cell r="F397" t="str">
            <v>1490</v>
          </cell>
          <cell r="G397" t="str">
            <v>D</v>
          </cell>
          <cell r="H397" t="str">
            <v>California Virtual Academy @ Maricopa</v>
          </cell>
          <cell r="I397" t="str">
            <v>UNIFIED</v>
          </cell>
          <cell r="J397">
            <v>1949063</v>
          </cell>
        </row>
        <row r="398">
          <cell r="A398">
            <v>12790</v>
          </cell>
          <cell r="B398">
            <v>47</v>
          </cell>
          <cell r="C398" t="str">
            <v>15</v>
          </cell>
          <cell r="D398" t="str">
            <v>63628</v>
          </cell>
          <cell r="E398" t="str">
            <v>127209</v>
          </cell>
          <cell r="F398" t="str">
            <v>1491</v>
          </cell>
          <cell r="G398" t="str">
            <v>D</v>
          </cell>
          <cell r="H398" t="str">
            <v>Insight School of California</v>
          </cell>
          <cell r="I398" t="str">
            <v>UNIFIED</v>
          </cell>
          <cell r="J398">
            <v>614119</v>
          </cell>
        </row>
        <row r="399">
          <cell r="A399">
            <v>13959</v>
          </cell>
          <cell r="B399">
            <v>47</v>
          </cell>
          <cell r="C399" t="str">
            <v>15</v>
          </cell>
          <cell r="D399" t="str">
            <v>63628</v>
          </cell>
          <cell r="E399" t="str">
            <v>128504</v>
          </cell>
          <cell r="F399" t="str">
            <v>1575</v>
          </cell>
          <cell r="G399" t="str">
            <v>D</v>
          </cell>
          <cell r="H399" t="str">
            <v>Peak to Peak Mountain Charter</v>
          </cell>
          <cell r="I399" t="str">
            <v>UNIFIED</v>
          </cell>
          <cell r="J399">
            <v>14128</v>
          </cell>
        </row>
        <row r="400">
          <cell r="A400">
            <v>14357</v>
          </cell>
          <cell r="B400">
            <v>47</v>
          </cell>
          <cell r="C400" t="str">
            <v>15</v>
          </cell>
          <cell r="D400" t="str">
            <v>63628</v>
          </cell>
          <cell r="E400" t="str">
            <v>134312</v>
          </cell>
          <cell r="F400" t="str">
            <v>1816</v>
          </cell>
          <cell r="G400" t="str">
            <v>D</v>
          </cell>
          <cell r="H400" t="str">
            <v>Inspire Charter School - Kern</v>
          </cell>
          <cell r="I400" t="str">
            <v>UNIFIED</v>
          </cell>
          <cell r="J400">
            <v>886738</v>
          </cell>
        </row>
        <row r="401">
          <cell r="A401">
            <v>260</v>
          </cell>
          <cell r="B401">
            <v>47</v>
          </cell>
          <cell r="C401" t="str">
            <v>15</v>
          </cell>
          <cell r="D401" t="str">
            <v>63651</v>
          </cell>
          <cell r="E401" t="str">
            <v>0</v>
          </cell>
          <cell r="H401" t="str">
            <v>McKittrick Elementary</v>
          </cell>
          <cell r="I401" t="str">
            <v>ELEMENTARY</v>
          </cell>
          <cell r="J401">
            <v>14886</v>
          </cell>
        </row>
        <row r="402">
          <cell r="A402">
            <v>261</v>
          </cell>
          <cell r="B402">
            <v>47</v>
          </cell>
          <cell r="C402" t="str">
            <v>15</v>
          </cell>
          <cell r="D402" t="str">
            <v>63669</v>
          </cell>
          <cell r="E402" t="str">
            <v>0</v>
          </cell>
          <cell r="H402" t="str">
            <v>Midway Elementary</v>
          </cell>
          <cell r="I402" t="str">
            <v>ELEMENTARY</v>
          </cell>
          <cell r="J402">
            <v>16040</v>
          </cell>
        </row>
        <row r="403">
          <cell r="A403">
            <v>262</v>
          </cell>
          <cell r="B403">
            <v>47</v>
          </cell>
          <cell r="C403" t="str">
            <v>15</v>
          </cell>
          <cell r="D403" t="str">
            <v>63677</v>
          </cell>
          <cell r="E403" t="str">
            <v>0</v>
          </cell>
          <cell r="H403" t="str">
            <v>Mojave Unified</v>
          </cell>
          <cell r="I403" t="str">
            <v>UNIFIED</v>
          </cell>
          <cell r="J403">
            <v>531394</v>
          </cell>
        </row>
        <row r="404">
          <cell r="A404">
            <v>263</v>
          </cell>
          <cell r="B404">
            <v>47</v>
          </cell>
          <cell r="C404" t="str">
            <v>15</v>
          </cell>
          <cell r="D404" t="str">
            <v>63685</v>
          </cell>
          <cell r="E404" t="str">
            <v>0</v>
          </cell>
          <cell r="H404" t="str">
            <v>Muroc Joint Unified</v>
          </cell>
          <cell r="I404" t="str">
            <v>UNIFIED</v>
          </cell>
          <cell r="J404">
            <v>2761087</v>
          </cell>
        </row>
        <row r="405">
          <cell r="A405">
            <v>264</v>
          </cell>
          <cell r="B405">
            <v>47</v>
          </cell>
          <cell r="C405" t="str">
            <v>15</v>
          </cell>
          <cell r="D405" t="str">
            <v>63693</v>
          </cell>
          <cell r="E405" t="str">
            <v>0</v>
          </cell>
          <cell r="H405" t="str">
            <v>Norris Elementary</v>
          </cell>
          <cell r="I405" t="str">
            <v>ELEMENTARY</v>
          </cell>
          <cell r="J405">
            <v>5729880</v>
          </cell>
        </row>
        <row r="406">
          <cell r="A406">
            <v>265</v>
          </cell>
          <cell r="B406">
            <v>47</v>
          </cell>
          <cell r="C406" t="str">
            <v>15</v>
          </cell>
          <cell r="D406" t="str">
            <v>63719</v>
          </cell>
          <cell r="E406" t="str">
            <v>0</v>
          </cell>
          <cell r="H406" t="str">
            <v>Pond Union Elementary</v>
          </cell>
          <cell r="I406" t="str">
            <v>ELEMENTARY</v>
          </cell>
          <cell r="J406">
            <v>117987</v>
          </cell>
        </row>
        <row r="407">
          <cell r="A407">
            <v>266</v>
          </cell>
          <cell r="B407">
            <v>47</v>
          </cell>
          <cell r="C407" t="str">
            <v>15</v>
          </cell>
          <cell r="D407" t="str">
            <v>63750</v>
          </cell>
          <cell r="E407" t="str">
            <v>0</v>
          </cell>
          <cell r="H407" t="str">
            <v>Rosedale Union Elementary</v>
          </cell>
          <cell r="I407" t="str">
            <v>ELEMENTARY</v>
          </cell>
          <cell r="J407">
            <v>7939085</v>
          </cell>
        </row>
        <row r="408">
          <cell r="A408">
            <v>267</v>
          </cell>
          <cell r="B408">
            <v>47</v>
          </cell>
          <cell r="C408" t="str">
            <v>15</v>
          </cell>
          <cell r="D408" t="str">
            <v>63768</v>
          </cell>
          <cell r="E408" t="str">
            <v>0</v>
          </cell>
          <cell r="H408" t="str">
            <v>Semitropic Elementary</v>
          </cell>
          <cell r="I408" t="str">
            <v>ELEMENTARY</v>
          </cell>
          <cell r="J408">
            <v>313492</v>
          </cell>
        </row>
        <row r="409">
          <cell r="A409">
            <v>268</v>
          </cell>
          <cell r="B409">
            <v>47</v>
          </cell>
          <cell r="C409" t="str">
            <v>15</v>
          </cell>
          <cell r="D409" t="str">
            <v>63776</v>
          </cell>
          <cell r="E409" t="str">
            <v>0</v>
          </cell>
          <cell r="H409" t="str">
            <v>Southern Kern Unified</v>
          </cell>
          <cell r="I409" t="str">
            <v>UNIFIED</v>
          </cell>
          <cell r="J409">
            <v>5029351</v>
          </cell>
        </row>
        <row r="410">
          <cell r="A410">
            <v>269</v>
          </cell>
          <cell r="B410">
            <v>47</v>
          </cell>
          <cell r="C410" t="str">
            <v>15</v>
          </cell>
          <cell r="D410" t="str">
            <v>63784</v>
          </cell>
          <cell r="E410" t="str">
            <v>0</v>
          </cell>
          <cell r="H410" t="str">
            <v>South Fork Union</v>
          </cell>
          <cell r="I410" t="str">
            <v>ELEMENTARY</v>
          </cell>
          <cell r="J410">
            <v>339413</v>
          </cell>
        </row>
        <row r="411">
          <cell r="A411">
            <v>270</v>
          </cell>
          <cell r="B411">
            <v>47</v>
          </cell>
          <cell r="C411" t="str">
            <v>15</v>
          </cell>
          <cell r="D411" t="str">
            <v>63792</v>
          </cell>
          <cell r="E411" t="str">
            <v>0</v>
          </cell>
          <cell r="H411" t="str">
            <v>Standard Elementary</v>
          </cell>
          <cell r="I411" t="str">
            <v>ELEMENTARY</v>
          </cell>
          <cell r="J411">
            <v>1469920</v>
          </cell>
        </row>
        <row r="412">
          <cell r="A412">
            <v>271</v>
          </cell>
          <cell r="B412">
            <v>47</v>
          </cell>
          <cell r="C412" t="str">
            <v>15</v>
          </cell>
          <cell r="D412" t="str">
            <v>63800</v>
          </cell>
          <cell r="E412" t="str">
            <v>0</v>
          </cell>
          <cell r="H412" t="str">
            <v>Taft City</v>
          </cell>
          <cell r="I412" t="str">
            <v>ELEMENTARY</v>
          </cell>
          <cell r="J412">
            <v>3333481</v>
          </cell>
        </row>
        <row r="413">
          <cell r="A413">
            <v>272</v>
          </cell>
          <cell r="B413">
            <v>47</v>
          </cell>
          <cell r="C413" t="str">
            <v>15</v>
          </cell>
          <cell r="D413" t="str">
            <v>63818</v>
          </cell>
          <cell r="E413" t="str">
            <v>0</v>
          </cell>
          <cell r="H413" t="str">
            <v>Taft Union High</v>
          </cell>
          <cell r="I413" t="str">
            <v>HIGH</v>
          </cell>
          <cell r="J413">
            <v>7245190</v>
          </cell>
        </row>
        <row r="414">
          <cell r="A414">
            <v>273</v>
          </cell>
          <cell r="B414">
            <v>47</v>
          </cell>
          <cell r="C414" t="str">
            <v>15</v>
          </cell>
          <cell r="D414" t="str">
            <v>63826</v>
          </cell>
          <cell r="E414" t="str">
            <v>0</v>
          </cell>
          <cell r="H414" t="str">
            <v>Tehachapi Unified</v>
          </cell>
          <cell r="I414" t="str">
            <v>UNIFIED</v>
          </cell>
          <cell r="J414">
            <v>6273717</v>
          </cell>
        </row>
        <row r="415">
          <cell r="A415">
            <v>274</v>
          </cell>
          <cell r="B415">
            <v>47</v>
          </cell>
          <cell r="C415" t="str">
            <v>15</v>
          </cell>
          <cell r="D415" t="str">
            <v>63834</v>
          </cell>
          <cell r="E415" t="str">
            <v>0</v>
          </cell>
          <cell r="H415" t="str">
            <v>Vineland Elementary</v>
          </cell>
          <cell r="I415" t="str">
            <v>ELEMENTARY</v>
          </cell>
          <cell r="J415">
            <v>979378</v>
          </cell>
        </row>
        <row r="416">
          <cell r="A416">
            <v>275</v>
          </cell>
          <cell r="B416">
            <v>47</v>
          </cell>
          <cell r="C416" t="str">
            <v>15</v>
          </cell>
          <cell r="D416" t="str">
            <v>63842</v>
          </cell>
          <cell r="E416" t="str">
            <v>0</v>
          </cell>
          <cell r="H416" t="str">
            <v>Wasco Union Elementary</v>
          </cell>
          <cell r="I416" t="str">
            <v>ELEMENTARY</v>
          </cell>
          <cell r="J416">
            <v>5052077</v>
          </cell>
        </row>
        <row r="417">
          <cell r="A417">
            <v>276</v>
          </cell>
          <cell r="B417">
            <v>47</v>
          </cell>
          <cell r="C417" t="str">
            <v>15</v>
          </cell>
          <cell r="D417" t="str">
            <v>63859</v>
          </cell>
          <cell r="E417" t="str">
            <v>0</v>
          </cell>
          <cell r="H417" t="str">
            <v>Wasco Union High</v>
          </cell>
          <cell r="I417" t="str">
            <v>HIGH</v>
          </cell>
          <cell r="J417">
            <v>3759266</v>
          </cell>
        </row>
        <row r="418">
          <cell r="A418">
            <v>277</v>
          </cell>
          <cell r="B418">
            <v>47</v>
          </cell>
          <cell r="C418" t="str">
            <v>15</v>
          </cell>
          <cell r="D418" t="str">
            <v>73544</v>
          </cell>
          <cell r="E418" t="str">
            <v>0</v>
          </cell>
          <cell r="H418" t="str">
            <v>Rio Bravo-Greeley Union Elementary</v>
          </cell>
          <cell r="I418" t="str">
            <v>ELEMENTARY</v>
          </cell>
          <cell r="J418">
            <v>1464046</v>
          </cell>
        </row>
        <row r="419">
          <cell r="A419">
            <v>278</v>
          </cell>
          <cell r="B419">
            <v>47</v>
          </cell>
          <cell r="C419" t="str">
            <v>15</v>
          </cell>
          <cell r="D419" t="str">
            <v>73742</v>
          </cell>
          <cell r="E419" t="str">
            <v>0</v>
          </cell>
          <cell r="H419" t="str">
            <v>Sierra Sands Unified</v>
          </cell>
          <cell r="I419" t="str">
            <v>UNIFIED</v>
          </cell>
          <cell r="J419">
            <v>7338521</v>
          </cell>
        </row>
        <row r="420">
          <cell r="A420">
            <v>279</v>
          </cell>
          <cell r="B420">
            <v>47</v>
          </cell>
          <cell r="C420" t="str">
            <v>15</v>
          </cell>
          <cell r="D420" t="str">
            <v>73908</v>
          </cell>
          <cell r="E420" t="str">
            <v>0</v>
          </cell>
          <cell r="H420" t="str">
            <v>McFarland Unified</v>
          </cell>
          <cell r="I420" t="str">
            <v>UNIFIED</v>
          </cell>
          <cell r="J420">
            <v>5877720</v>
          </cell>
        </row>
        <row r="421">
          <cell r="A421">
            <v>280</v>
          </cell>
          <cell r="B421">
            <v>47</v>
          </cell>
          <cell r="C421" t="str">
            <v>15</v>
          </cell>
          <cell r="D421" t="str">
            <v>75168</v>
          </cell>
          <cell r="E421" t="str">
            <v>0</v>
          </cell>
          <cell r="H421" t="str">
            <v>El Tejon Unified</v>
          </cell>
          <cell r="I421" t="str">
            <v>UNIFIED</v>
          </cell>
          <cell r="J421">
            <v>441892</v>
          </cell>
        </row>
        <row r="422">
          <cell r="A422">
            <v>1043</v>
          </cell>
          <cell r="B422">
            <v>47</v>
          </cell>
          <cell r="C422" t="str">
            <v>15</v>
          </cell>
          <cell r="D422" t="str">
            <v>75630</v>
          </cell>
          <cell r="E422" t="str">
            <v>1530500</v>
          </cell>
          <cell r="F422" t="str">
            <v>0350</v>
          </cell>
          <cell r="G422" t="str">
            <v>D</v>
          </cell>
          <cell r="H422" t="str">
            <v>Ridgecrest Charter</v>
          </cell>
          <cell r="I422" t="str">
            <v>UNIFIED</v>
          </cell>
          <cell r="J422">
            <v>704385</v>
          </cell>
        </row>
        <row r="423">
          <cell r="A423">
            <v>17</v>
          </cell>
          <cell r="B423">
            <v>47</v>
          </cell>
          <cell r="C423" t="str">
            <v>16</v>
          </cell>
          <cell r="D423" t="str">
            <v>10165</v>
          </cell>
          <cell r="E423" t="str">
            <v>0</v>
          </cell>
          <cell r="H423" t="str">
            <v>Kings Co. Office of Education</v>
          </cell>
          <cell r="I423" t="str">
            <v>CO OFFICE</v>
          </cell>
          <cell r="J423">
            <v>734371</v>
          </cell>
        </row>
        <row r="424">
          <cell r="A424">
            <v>281</v>
          </cell>
          <cell r="B424">
            <v>47</v>
          </cell>
          <cell r="C424" t="str">
            <v>16</v>
          </cell>
          <cell r="D424" t="str">
            <v>63875</v>
          </cell>
          <cell r="E424" t="str">
            <v>0</v>
          </cell>
          <cell r="H424" t="str">
            <v>Armona Union Elementary</v>
          </cell>
          <cell r="I424" t="str">
            <v>ELEMENTARY</v>
          </cell>
          <cell r="J424">
            <v>1328457</v>
          </cell>
        </row>
        <row r="425">
          <cell r="A425">
            <v>9586</v>
          </cell>
          <cell r="B425">
            <v>47</v>
          </cell>
          <cell r="C425" t="str">
            <v>16</v>
          </cell>
          <cell r="D425" t="str">
            <v>63875</v>
          </cell>
          <cell r="E425" t="str">
            <v>101717</v>
          </cell>
          <cell r="F425" t="str">
            <v>0571</v>
          </cell>
          <cell r="G425" t="str">
            <v>L</v>
          </cell>
          <cell r="H425" t="str">
            <v>Crossroads Charter</v>
          </cell>
          <cell r="I425" t="str">
            <v>ELEMENTARY</v>
          </cell>
          <cell r="J425">
            <v>314415</v>
          </cell>
        </row>
        <row r="426">
          <cell r="A426">
            <v>10302</v>
          </cell>
          <cell r="B426">
            <v>47</v>
          </cell>
          <cell r="C426" t="str">
            <v>16</v>
          </cell>
          <cell r="D426" t="str">
            <v>63875</v>
          </cell>
          <cell r="E426" t="str">
            <v>112698</v>
          </cell>
          <cell r="F426" t="str">
            <v>0840</v>
          </cell>
          <cell r="G426" t="str">
            <v>D</v>
          </cell>
          <cell r="H426" t="str">
            <v>California Virtual Academy @ Kings</v>
          </cell>
          <cell r="I426" t="str">
            <v>ELEMENTARY</v>
          </cell>
          <cell r="J426">
            <v>528376</v>
          </cell>
        </row>
        <row r="427">
          <cell r="A427">
            <v>282</v>
          </cell>
          <cell r="B427">
            <v>47</v>
          </cell>
          <cell r="C427" t="str">
            <v>16</v>
          </cell>
          <cell r="D427" t="str">
            <v>63883</v>
          </cell>
          <cell r="E427" t="str">
            <v>0</v>
          </cell>
          <cell r="H427" t="str">
            <v>Central Union Elementary</v>
          </cell>
          <cell r="I427" t="str">
            <v>ELEMENTARY</v>
          </cell>
          <cell r="J427">
            <v>2475557</v>
          </cell>
        </row>
        <row r="428">
          <cell r="A428">
            <v>283</v>
          </cell>
          <cell r="B428">
            <v>47</v>
          </cell>
          <cell r="C428" t="str">
            <v>16</v>
          </cell>
          <cell r="D428" t="str">
            <v>63891</v>
          </cell>
          <cell r="E428" t="str">
            <v>0</v>
          </cell>
          <cell r="H428" t="str">
            <v>Corcoran Joint Unified</v>
          </cell>
          <cell r="I428" t="str">
            <v>UNIFIED</v>
          </cell>
          <cell r="J428">
            <v>4699971</v>
          </cell>
        </row>
        <row r="429">
          <cell r="A429">
            <v>285</v>
          </cell>
          <cell r="B429">
            <v>47</v>
          </cell>
          <cell r="C429" t="str">
            <v>16</v>
          </cell>
          <cell r="D429" t="str">
            <v>63917</v>
          </cell>
          <cell r="E429" t="str">
            <v>0</v>
          </cell>
          <cell r="H429" t="str">
            <v>Hanford Elementary</v>
          </cell>
          <cell r="I429" t="str">
            <v>ELEMENTARY</v>
          </cell>
          <cell r="J429">
            <v>7723074</v>
          </cell>
        </row>
        <row r="430">
          <cell r="A430">
            <v>2871</v>
          </cell>
          <cell r="B430">
            <v>47</v>
          </cell>
          <cell r="C430" t="str">
            <v>16</v>
          </cell>
          <cell r="D430" t="str">
            <v>63917</v>
          </cell>
          <cell r="E430" t="str">
            <v>6010391</v>
          </cell>
          <cell r="F430" t="str">
            <v>1637</v>
          </cell>
          <cell r="G430" t="str">
            <v>L</v>
          </cell>
          <cell r="H430" t="str">
            <v>Jefferson Charter Academy</v>
          </cell>
          <cell r="I430" t="str">
            <v>UNIFIED</v>
          </cell>
          <cell r="J430">
            <v>90594</v>
          </cell>
        </row>
        <row r="431">
          <cell r="A431">
            <v>286</v>
          </cell>
          <cell r="B431">
            <v>47</v>
          </cell>
          <cell r="C431" t="str">
            <v>16</v>
          </cell>
          <cell r="D431" t="str">
            <v>63925</v>
          </cell>
          <cell r="E431" t="str">
            <v>0</v>
          </cell>
          <cell r="H431" t="str">
            <v>Hanford Joint Union High</v>
          </cell>
          <cell r="I431" t="str">
            <v>HIGH</v>
          </cell>
          <cell r="J431">
            <v>6283029</v>
          </cell>
        </row>
        <row r="432">
          <cell r="A432">
            <v>287</v>
          </cell>
          <cell r="B432">
            <v>47</v>
          </cell>
          <cell r="C432" t="str">
            <v>16</v>
          </cell>
          <cell r="D432" t="str">
            <v>63933</v>
          </cell>
          <cell r="E432" t="str">
            <v>0</v>
          </cell>
          <cell r="H432" t="str">
            <v>Island Union Elementary</v>
          </cell>
          <cell r="I432" t="str">
            <v>ELEMENTARY</v>
          </cell>
          <cell r="J432">
            <v>573336</v>
          </cell>
        </row>
        <row r="433">
          <cell r="A433">
            <v>1138</v>
          </cell>
          <cell r="B433">
            <v>47</v>
          </cell>
          <cell r="C433" t="str">
            <v>16</v>
          </cell>
          <cell r="D433" t="str">
            <v>63933</v>
          </cell>
          <cell r="E433" t="str">
            <v>6010466</v>
          </cell>
          <cell r="F433" t="str">
            <v>00D6</v>
          </cell>
          <cell r="G433" t="str">
            <v>L</v>
          </cell>
          <cell r="H433" t="str">
            <v>Island Elementary</v>
          </cell>
          <cell r="I433" t="str">
            <v>ELEMENTARY</v>
          </cell>
          <cell r="J433">
            <v>0</v>
          </cell>
        </row>
        <row r="434">
          <cell r="A434">
            <v>288</v>
          </cell>
          <cell r="B434">
            <v>47</v>
          </cell>
          <cell r="C434" t="str">
            <v>16</v>
          </cell>
          <cell r="D434" t="str">
            <v>63941</v>
          </cell>
          <cell r="E434" t="str">
            <v>0</v>
          </cell>
          <cell r="H434" t="str">
            <v>Kings River-Hardwick Union Elementary</v>
          </cell>
          <cell r="I434" t="str">
            <v>ELEMENTARY</v>
          </cell>
          <cell r="J434">
            <v>1130076</v>
          </cell>
        </row>
        <row r="435">
          <cell r="A435">
            <v>1139</v>
          </cell>
          <cell r="B435">
            <v>47</v>
          </cell>
          <cell r="C435" t="str">
            <v>16</v>
          </cell>
          <cell r="D435" t="str">
            <v>63941</v>
          </cell>
          <cell r="E435" t="str">
            <v>6010474</v>
          </cell>
          <cell r="F435" t="str">
            <v>00D7</v>
          </cell>
          <cell r="G435" t="str">
            <v>L</v>
          </cell>
          <cell r="H435" t="str">
            <v>Kings River-Hardwick Elementary</v>
          </cell>
          <cell r="I435" t="str">
            <v>ELEMENTARY</v>
          </cell>
          <cell r="J435">
            <v>0</v>
          </cell>
        </row>
        <row r="436">
          <cell r="A436">
            <v>289</v>
          </cell>
          <cell r="B436">
            <v>47</v>
          </cell>
          <cell r="C436" t="str">
            <v>16</v>
          </cell>
          <cell r="D436" t="str">
            <v>63958</v>
          </cell>
          <cell r="E436" t="str">
            <v>0</v>
          </cell>
          <cell r="H436" t="str">
            <v>Kit Carson Union Elementary</v>
          </cell>
          <cell r="I436" t="str">
            <v>ELEMENTARY</v>
          </cell>
          <cell r="J436">
            <v>549683</v>
          </cell>
        </row>
        <row r="437">
          <cell r="A437">
            <v>14264</v>
          </cell>
          <cell r="B437">
            <v>47</v>
          </cell>
          <cell r="C437" t="str">
            <v>16</v>
          </cell>
          <cell r="D437" t="str">
            <v>63958</v>
          </cell>
          <cell r="E437" t="str">
            <v>132860</v>
          </cell>
          <cell r="F437" t="str">
            <v>1766</v>
          </cell>
          <cell r="G437" t="str">
            <v>D</v>
          </cell>
          <cell r="H437" t="str">
            <v>Kings Valley Academy</v>
          </cell>
          <cell r="I437" t="str">
            <v>ELEMENTARY</v>
          </cell>
          <cell r="J437">
            <v>0</v>
          </cell>
        </row>
        <row r="438">
          <cell r="A438">
            <v>14482</v>
          </cell>
          <cell r="B438">
            <v>47</v>
          </cell>
          <cell r="C438" t="str">
            <v>16</v>
          </cell>
          <cell r="D438" t="str">
            <v>63958</v>
          </cell>
          <cell r="E438" t="str">
            <v>136556</v>
          </cell>
          <cell r="F438" t="str">
            <v>1896</v>
          </cell>
          <cell r="G438" t="str">
            <v>D</v>
          </cell>
          <cell r="H438" t="str">
            <v>Kings Valley Academy II</v>
          </cell>
          <cell r="I438" t="str">
            <v>ELEMENTARY</v>
          </cell>
          <cell r="J438">
            <v>140902</v>
          </cell>
        </row>
        <row r="439">
          <cell r="A439">
            <v>1140</v>
          </cell>
          <cell r="B439">
            <v>47</v>
          </cell>
          <cell r="C439" t="str">
            <v>16</v>
          </cell>
          <cell r="D439" t="str">
            <v>63958</v>
          </cell>
          <cell r="E439" t="str">
            <v>6113120</v>
          </cell>
          <cell r="F439" t="str">
            <v>0088</v>
          </cell>
          <cell r="G439" t="str">
            <v>L</v>
          </cell>
          <cell r="H439" t="str">
            <v>Mid Valley Alternative Charter</v>
          </cell>
          <cell r="I439" t="str">
            <v>ELEMENTARY</v>
          </cell>
          <cell r="J439">
            <v>27528</v>
          </cell>
        </row>
        <row r="440">
          <cell r="A440">
            <v>290</v>
          </cell>
          <cell r="B440">
            <v>47</v>
          </cell>
          <cell r="C440" t="str">
            <v>16</v>
          </cell>
          <cell r="D440" t="str">
            <v>63966</v>
          </cell>
          <cell r="E440" t="str">
            <v>0</v>
          </cell>
          <cell r="H440" t="str">
            <v>Lakeside Union Elementary</v>
          </cell>
          <cell r="I440" t="str">
            <v>ELEMENTARY</v>
          </cell>
          <cell r="J440">
            <v>454067</v>
          </cell>
        </row>
        <row r="441">
          <cell r="A441">
            <v>291</v>
          </cell>
          <cell r="B441">
            <v>47</v>
          </cell>
          <cell r="C441" t="str">
            <v>16</v>
          </cell>
          <cell r="D441" t="str">
            <v>63974</v>
          </cell>
          <cell r="E441" t="str">
            <v>0</v>
          </cell>
          <cell r="H441" t="str">
            <v>Lemoore Union Elementary</v>
          </cell>
          <cell r="I441" t="str">
            <v>ELEMENTARY</v>
          </cell>
          <cell r="J441">
            <v>4337384</v>
          </cell>
        </row>
        <row r="442">
          <cell r="A442">
            <v>9587</v>
          </cell>
          <cell r="B442">
            <v>47</v>
          </cell>
          <cell r="C442" t="str">
            <v>16</v>
          </cell>
          <cell r="D442" t="str">
            <v>63974</v>
          </cell>
          <cell r="E442" t="str">
            <v>100156</v>
          </cell>
          <cell r="F442" t="str">
            <v>0489</v>
          </cell>
          <cell r="G442" t="str">
            <v>L</v>
          </cell>
          <cell r="H442" t="str">
            <v>Lemoore University Elementary Charter</v>
          </cell>
          <cell r="I442" t="str">
            <v>ELEMENTARY</v>
          </cell>
          <cell r="J442">
            <v>289324</v>
          </cell>
        </row>
        <row r="443">
          <cell r="A443">
            <v>292</v>
          </cell>
          <cell r="B443">
            <v>47</v>
          </cell>
          <cell r="C443" t="str">
            <v>16</v>
          </cell>
          <cell r="D443" t="str">
            <v>63982</v>
          </cell>
          <cell r="E443" t="str">
            <v>0</v>
          </cell>
          <cell r="H443" t="str">
            <v>Lemoore Union High</v>
          </cell>
          <cell r="I443" t="str">
            <v>HIGH</v>
          </cell>
          <cell r="J443">
            <v>3223243</v>
          </cell>
        </row>
        <row r="444">
          <cell r="A444">
            <v>10111</v>
          </cell>
          <cell r="B444">
            <v>47</v>
          </cell>
          <cell r="C444" t="str">
            <v>16</v>
          </cell>
          <cell r="D444" t="str">
            <v>63982</v>
          </cell>
          <cell r="E444" t="str">
            <v>110205</v>
          </cell>
          <cell r="F444" t="str">
            <v>1068</v>
          </cell>
          <cell r="G444" t="str">
            <v>D</v>
          </cell>
          <cell r="H444" t="str">
            <v>Lemoore Middle College High</v>
          </cell>
          <cell r="I444" t="str">
            <v>HIGH</v>
          </cell>
          <cell r="J444">
            <v>414732</v>
          </cell>
        </row>
        <row r="445">
          <cell r="A445">
            <v>14478</v>
          </cell>
          <cell r="B445">
            <v>47</v>
          </cell>
          <cell r="C445" t="str">
            <v>16</v>
          </cell>
          <cell r="D445" t="str">
            <v>63982</v>
          </cell>
          <cell r="E445" t="str">
            <v>136234</v>
          </cell>
          <cell r="F445" t="str">
            <v>1877</v>
          </cell>
          <cell r="G445" t="str">
            <v>D</v>
          </cell>
          <cell r="H445" t="str">
            <v>Lemoore Online College Preparatory High</v>
          </cell>
          <cell r="I445" t="str">
            <v>HIGH</v>
          </cell>
          <cell r="J445">
            <v>2314</v>
          </cell>
        </row>
        <row r="446">
          <cell r="A446">
            <v>293</v>
          </cell>
          <cell r="B446">
            <v>47</v>
          </cell>
          <cell r="C446" t="str">
            <v>16</v>
          </cell>
          <cell r="D446" t="str">
            <v>63990</v>
          </cell>
          <cell r="E446" t="str">
            <v>0</v>
          </cell>
          <cell r="H446" t="str">
            <v>Pioneer Union Elementary</v>
          </cell>
          <cell r="I446" t="str">
            <v>ELEMENTARY</v>
          </cell>
          <cell r="J446">
            <v>2261971</v>
          </cell>
        </row>
        <row r="447">
          <cell r="A447">
            <v>12062</v>
          </cell>
          <cell r="B447">
            <v>47</v>
          </cell>
          <cell r="C447" t="str">
            <v>16</v>
          </cell>
          <cell r="D447" t="str">
            <v>63990</v>
          </cell>
          <cell r="E447" t="str">
            <v>116699</v>
          </cell>
          <cell r="F447" t="str">
            <v>00D1</v>
          </cell>
          <cell r="G447" t="str">
            <v>L</v>
          </cell>
          <cell r="H447" t="str">
            <v>Frontier Elementary</v>
          </cell>
          <cell r="I447" t="str">
            <v>ELEMENTARY</v>
          </cell>
          <cell r="J447">
            <v>0</v>
          </cell>
        </row>
        <row r="448">
          <cell r="A448">
            <v>1141</v>
          </cell>
          <cell r="B448">
            <v>47</v>
          </cell>
          <cell r="C448" t="str">
            <v>16</v>
          </cell>
          <cell r="D448" t="str">
            <v>63990</v>
          </cell>
          <cell r="E448" t="str">
            <v>6010557</v>
          </cell>
          <cell r="F448" t="str">
            <v>00D1</v>
          </cell>
          <cell r="G448" t="str">
            <v>L</v>
          </cell>
          <cell r="H448" t="str">
            <v>Pioneer Elementary</v>
          </cell>
          <cell r="I448" t="str">
            <v>ELEMENTARY</v>
          </cell>
          <cell r="J448">
            <v>0</v>
          </cell>
        </row>
        <row r="449">
          <cell r="A449">
            <v>1142</v>
          </cell>
          <cell r="B449">
            <v>47</v>
          </cell>
          <cell r="C449" t="str">
            <v>16</v>
          </cell>
          <cell r="D449" t="str">
            <v>63990</v>
          </cell>
          <cell r="E449" t="str">
            <v>6110233</v>
          </cell>
          <cell r="F449" t="str">
            <v>00D1</v>
          </cell>
          <cell r="G449" t="str">
            <v>L</v>
          </cell>
          <cell r="H449" t="str">
            <v>Pioneer Middle</v>
          </cell>
          <cell r="I449" t="str">
            <v>ELEMENTARY</v>
          </cell>
          <cell r="J449">
            <v>0</v>
          </cell>
        </row>
        <row r="450">
          <cell r="A450">
            <v>294</v>
          </cell>
          <cell r="B450">
            <v>47</v>
          </cell>
          <cell r="C450" t="str">
            <v>16</v>
          </cell>
          <cell r="D450" t="str">
            <v>73932</v>
          </cell>
          <cell r="E450" t="str">
            <v>0</v>
          </cell>
          <cell r="H450" t="str">
            <v>Reef-Sunset Unified</v>
          </cell>
          <cell r="I450" t="str">
            <v>UNIFIED</v>
          </cell>
          <cell r="J450">
            <v>3870050</v>
          </cell>
        </row>
        <row r="451">
          <cell r="A451">
            <v>18</v>
          </cell>
          <cell r="B451">
            <v>47</v>
          </cell>
          <cell r="C451" t="str">
            <v>17</v>
          </cell>
          <cell r="D451" t="str">
            <v>10173</v>
          </cell>
          <cell r="E451" t="str">
            <v>0</v>
          </cell>
          <cell r="H451" t="str">
            <v>Lake Co. Office of Education</v>
          </cell>
          <cell r="I451" t="str">
            <v>CO OFFICE</v>
          </cell>
          <cell r="J451">
            <v>1382</v>
          </cell>
        </row>
        <row r="452">
          <cell r="A452">
            <v>295</v>
          </cell>
          <cell r="B452">
            <v>47</v>
          </cell>
          <cell r="C452" t="str">
            <v>17</v>
          </cell>
          <cell r="D452" t="str">
            <v>64014</v>
          </cell>
          <cell r="E452" t="str">
            <v>0</v>
          </cell>
          <cell r="H452" t="str">
            <v>Kelseyville Unified</v>
          </cell>
          <cell r="I452" t="str">
            <v>UNIFIED</v>
          </cell>
          <cell r="J452">
            <v>2390991</v>
          </cell>
        </row>
        <row r="453">
          <cell r="A453">
            <v>296</v>
          </cell>
          <cell r="B453">
            <v>47</v>
          </cell>
          <cell r="C453" t="str">
            <v>17</v>
          </cell>
          <cell r="D453" t="str">
            <v>64022</v>
          </cell>
          <cell r="E453" t="str">
            <v>0</v>
          </cell>
          <cell r="H453" t="str">
            <v>Konocti Unified</v>
          </cell>
          <cell r="I453" t="str">
            <v>UNIFIED</v>
          </cell>
          <cell r="J453">
            <v>4874372</v>
          </cell>
        </row>
        <row r="454">
          <cell r="A454">
            <v>297</v>
          </cell>
          <cell r="B454">
            <v>47</v>
          </cell>
          <cell r="C454" t="str">
            <v>17</v>
          </cell>
          <cell r="D454" t="str">
            <v>64030</v>
          </cell>
          <cell r="E454" t="str">
            <v>0</v>
          </cell>
          <cell r="H454" t="str">
            <v>Lakeport Unified</v>
          </cell>
          <cell r="I454" t="str">
            <v>UNIFIED</v>
          </cell>
          <cell r="J454">
            <v>2167639</v>
          </cell>
        </row>
        <row r="455">
          <cell r="A455">
            <v>298</v>
          </cell>
          <cell r="B455">
            <v>47</v>
          </cell>
          <cell r="C455" t="str">
            <v>17</v>
          </cell>
          <cell r="D455" t="str">
            <v>64048</v>
          </cell>
          <cell r="E455" t="str">
            <v>0</v>
          </cell>
          <cell r="H455" t="str">
            <v>Lucerne Elementary</v>
          </cell>
          <cell r="I455" t="str">
            <v>ELEMENTARY</v>
          </cell>
          <cell r="J455">
            <v>360243</v>
          </cell>
        </row>
        <row r="456">
          <cell r="A456">
            <v>299</v>
          </cell>
          <cell r="B456">
            <v>47</v>
          </cell>
          <cell r="C456" t="str">
            <v>17</v>
          </cell>
          <cell r="D456" t="str">
            <v>64055</v>
          </cell>
          <cell r="E456" t="str">
            <v>0</v>
          </cell>
          <cell r="H456" t="str">
            <v>Middletown Unified</v>
          </cell>
          <cell r="I456" t="str">
            <v>UNIFIED</v>
          </cell>
          <cell r="J456">
            <v>2106405</v>
          </cell>
        </row>
        <row r="457">
          <cell r="A457">
            <v>10175</v>
          </cell>
          <cell r="B457">
            <v>47</v>
          </cell>
          <cell r="C457" t="str">
            <v>17</v>
          </cell>
          <cell r="D457" t="str">
            <v>64055</v>
          </cell>
          <cell r="E457" t="str">
            <v>108340</v>
          </cell>
          <cell r="F457" t="str">
            <v>0681</v>
          </cell>
          <cell r="G457" t="str">
            <v>D</v>
          </cell>
          <cell r="H457" t="str">
            <v>Lake County International Charter</v>
          </cell>
          <cell r="I457" t="str">
            <v>UNIFIED</v>
          </cell>
          <cell r="J457">
            <v>110494</v>
          </cell>
        </row>
        <row r="458">
          <cell r="A458">
            <v>14064</v>
          </cell>
          <cell r="B458">
            <v>47</v>
          </cell>
          <cell r="C458" t="str">
            <v>17</v>
          </cell>
          <cell r="D458" t="str">
            <v>64055</v>
          </cell>
          <cell r="E458" t="str">
            <v>129601</v>
          </cell>
          <cell r="F458" t="str">
            <v>1653</v>
          </cell>
          <cell r="G458" t="str">
            <v>D</v>
          </cell>
          <cell r="H458" t="str">
            <v>California Connections Academy @ North Bay</v>
          </cell>
          <cell r="I458" t="str">
            <v>UNIFIED</v>
          </cell>
          <cell r="J458">
            <v>33494</v>
          </cell>
        </row>
        <row r="459">
          <cell r="A459">
            <v>14352</v>
          </cell>
          <cell r="B459">
            <v>47</v>
          </cell>
          <cell r="C459" t="str">
            <v>17</v>
          </cell>
          <cell r="D459" t="str">
            <v>76976</v>
          </cell>
          <cell r="E459" t="str">
            <v>0</v>
          </cell>
          <cell r="H459" t="str">
            <v>Upper Lake Unified</v>
          </cell>
          <cell r="I459" t="str">
            <v>UNIFIED</v>
          </cell>
          <cell r="J459">
            <v>1215985</v>
          </cell>
        </row>
        <row r="460">
          <cell r="A460">
            <v>19</v>
          </cell>
          <cell r="B460">
            <v>47</v>
          </cell>
          <cell r="C460" t="str">
            <v>18</v>
          </cell>
          <cell r="D460" t="str">
            <v>10181</v>
          </cell>
          <cell r="E460" t="str">
            <v>0</v>
          </cell>
          <cell r="H460" t="str">
            <v>Lassen Co. Office of Education</v>
          </cell>
          <cell r="I460" t="str">
            <v>CO OFFICE</v>
          </cell>
          <cell r="J460">
            <v>496795</v>
          </cell>
        </row>
        <row r="461">
          <cell r="A461">
            <v>302</v>
          </cell>
          <cell r="B461">
            <v>47</v>
          </cell>
          <cell r="C461" t="str">
            <v>18</v>
          </cell>
          <cell r="D461" t="str">
            <v>64089</v>
          </cell>
          <cell r="E461" t="str">
            <v>0</v>
          </cell>
          <cell r="H461" t="str">
            <v>Big Valley Joint Unified</v>
          </cell>
          <cell r="I461" t="str">
            <v>UNIFIED</v>
          </cell>
          <cell r="J461">
            <v>27956</v>
          </cell>
        </row>
        <row r="462">
          <cell r="A462">
            <v>303</v>
          </cell>
          <cell r="B462">
            <v>47</v>
          </cell>
          <cell r="C462" t="str">
            <v>18</v>
          </cell>
          <cell r="D462" t="str">
            <v>64105</v>
          </cell>
          <cell r="E462" t="str">
            <v>0</v>
          </cell>
          <cell r="H462" t="str">
            <v>Janesville Union Elementary</v>
          </cell>
          <cell r="I462" t="str">
            <v>ELEMENTARY</v>
          </cell>
          <cell r="J462">
            <v>476929</v>
          </cell>
        </row>
        <row r="463">
          <cell r="A463">
            <v>304</v>
          </cell>
          <cell r="B463">
            <v>47</v>
          </cell>
          <cell r="C463" t="str">
            <v>18</v>
          </cell>
          <cell r="D463" t="str">
            <v>64113</v>
          </cell>
          <cell r="E463" t="str">
            <v>0</v>
          </cell>
          <cell r="H463" t="str">
            <v>Johnstonville Elementary</v>
          </cell>
          <cell r="I463" t="str">
            <v>ELEMENTARY</v>
          </cell>
          <cell r="J463">
            <v>276590</v>
          </cell>
        </row>
        <row r="464">
          <cell r="A464">
            <v>305</v>
          </cell>
          <cell r="B464">
            <v>47</v>
          </cell>
          <cell r="C464" t="str">
            <v>18</v>
          </cell>
          <cell r="D464" t="str">
            <v>64139</v>
          </cell>
          <cell r="E464" t="str">
            <v>0</v>
          </cell>
          <cell r="H464" t="str">
            <v>Lassen Union High</v>
          </cell>
          <cell r="I464" t="str">
            <v>HIGH</v>
          </cell>
          <cell r="J464">
            <v>1309099</v>
          </cell>
        </row>
        <row r="465">
          <cell r="A465">
            <v>306</v>
          </cell>
          <cell r="B465">
            <v>47</v>
          </cell>
          <cell r="C465" t="str">
            <v>18</v>
          </cell>
          <cell r="D465" t="str">
            <v>64162</v>
          </cell>
          <cell r="E465" t="str">
            <v>0</v>
          </cell>
          <cell r="H465" t="str">
            <v>Ravendale-Termo Elementary</v>
          </cell>
          <cell r="I465" t="str">
            <v>ELEMENTARY</v>
          </cell>
          <cell r="J465">
            <v>33874</v>
          </cell>
        </row>
        <row r="466">
          <cell r="A466">
            <v>14429</v>
          </cell>
          <cell r="B466">
            <v>47</v>
          </cell>
          <cell r="C466" t="str">
            <v>18</v>
          </cell>
          <cell r="D466" t="str">
            <v>64162</v>
          </cell>
          <cell r="E466" t="str">
            <v>135756</v>
          </cell>
          <cell r="F466" t="str">
            <v>1871</v>
          </cell>
          <cell r="G466" t="str">
            <v>D</v>
          </cell>
          <cell r="H466" t="str">
            <v>Long Valley Charter School- Susanville</v>
          </cell>
          <cell r="I466" t="str">
            <v>ELEMENTARY</v>
          </cell>
          <cell r="J466">
            <v>26340</v>
          </cell>
        </row>
        <row r="467">
          <cell r="A467">
            <v>12953</v>
          </cell>
          <cell r="B467">
            <v>47</v>
          </cell>
          <cell r="C467" t="str">
            <v>18</v>
          </cell>
          <cell r="D467" t="str">
            <v>64162</v>
          </cell>
          <cell r="E467" t="str">
            <v>6010763</v>
          </cell>
          <cell r="F467" t="str">
            <v>1549</v>
          </cell>
          <cell r="G467" t="str">
            <v>D</v>
          </cell>
          <cell r="H467" t="str">
            <v>Long Valley Charter</v>
          </cell>
          <cell r="I467" t="str">
            <v>ELEMENTARY</v>
          </cell>
          <cell r="J467">
            <v>43074</v>
          </cell>
        </row>
        <row r="468">
          <cell r="A468">
            <v>307</v>
          </cell>
          <cell r="B468">
            <v>47</v>
          </cell>
          <cell r="C468" t="str">
            <v>18</v>
          </cell>
          <cell r="D468" t="str">
            <v>64170</v>
          </cell>
          <cell r="E468" t="str">
            <v>0</v>
          </cell>
          <cell r="H468" t="str">
            <v>Richmond Elementary</v>
          </cell>
          <cell r="I468" t="str">
            <v>ELEMENTARY</v>
          </cell>
          <cell r="J468">
            <v>288492</v>
          </cell>
        </row>
        <row r="469">
          <cell r="A469">
            <v>308</v>
          </cell>
          <cell r="B469">
            <v>47</v>
          </cell>
          <cell r="C469" t="str">
            <v>18</v>
          </cell>
          <cell r="D469" t="str">
            <v>64188</v>
          </cell>
          <cell r="E469" t="str">
            <v>0</v>
          </cell>
          <cell r="H469" t="str">
            <v>Shaffer Union Elementary</v>
          </cell>
          <cell r="I469" t="str">
            <v>ELEMENTARY</v>
          </cell>
          <cell r="J469">
            <v>241935</v>
          </cell>
        </row>
        <row r="470">
          <cell r="A470">
            <v>309</v>
          </cell>
          <cell r="B470">
            <v>47</v>
          </cell>
          <cell r="C470" t="str">
            <v>18</v>
          </cell>
          <cell r="D470" t="str">
            <v>64196</v>
          </cell>
          <cell r="E470" t="str">
            <v>0</v>
          </cell>
          <cell r="H470" t="str">
            <v>Susanville Elementary</v>
          </cell>
          <cell r="I470" t="str">
            <v>ELEMENTARY</v>
          </cell>
          <cell r="J470">
            <v>1498004</v>
          </cell>
        </row>
        <row r="471">
          <cell r="A471">
            <v>310</v>
          </cell>
          <cell r="B471">
            <v>47</v>
          </cell>
          <cell r="C471" t="str">
            <v>18</v>
          </cell>
          <cell r="D471" t="str">
            <v>64204</v>
          </cell>
          <cell r="E471" t="str">
            <v>0</v>
          </cell>
          <cell r="H471" t="str">
            <v>Westwood Unified</v>
          </cell>
          <cell r="I471" t="str">
            <v>UNIFIED</v>
          </cell>
          <cell r="J471">
            <v>359521</v>
          </cell>
        </row>
        <row r="472">
          <cell r="A472">
            <v>311</v>
          </cell>
          <cell r="B472">
            <v>47</v>
          </cell>
          <cell r="C472" t="str">
            <v>18</v>
          </cell>
          <cell r="D472" t="str">
            <v>75036</v>
          </cell>
          <cell r="E472" t="str">
            <v>0</v>
          </cell>
          <cell r="H472" t="str">
            <v>Fort Sage Unified</v>
          </cell>
          <cell r="I472" t="str">
            <v>UNIFIED</v>
          </cell>
          <cell r="J472">
            <v>302869</v>
          </cell>
        </row>
        <row r="473">
          <cell r="A473">
            <v>12412</v>
          </cell>
          <cell r="B473">
            <v>47</v>
          </cell>
          <cell r="C473" t="str">
            <v>18</v>
          </cell>
          <cell r="D473" t="str">
            <v>75036</v>
          </cell>
          <cell r="E473" t="str">
            <v>121657</v>
          </cell>
          <cell r="F473" t="str">
            <v>1185</v>
          </cell>
          <cell r="G473" t="str">
            <v>L</v>
          </cell>
          <cell r="H473" t="str">
            <v>Mt. Lassen Charter</v>
          </cell>
          <cell r="I473" t="str">
            <v>UNIFIED</v>
          </cell>
          <cell r="J473">
            <v>178447</v>
          </cell>
        </row>
        <row r="474">
          <cell r="A474">
            <v>20</v>
          </cell>
          <cell r="B474">
            <v>47</v>
          </cell>
          <cell r="C474" t="str">
            <v>19</v>
          </cell>
          <cell r="D474" t="str">
            <v>10199</v>
          </cell>
          <cell r="E474" t="str">
            <v>0</v>
          </cell>
          <cell r="H474" t="str">
            <v>Los Angeles Co. Office of Education</v>
          </cell>
          <cell r="I474" t="str">
            <v>CO OFFICE</v>
          </cell>
          <cell r="J474">
            <v>15277844</v>
          </cell>
        </row>
        <row r="475">
          <cell r="A475">
            <v>12759</v>
          </cell>
          <cell r="B475">
            <v>47</v>
          </cell>
          <cell r="C475" t="str">
            <v>19</v>
          </cell>
          <cell r="D475" t="str">
            <v>10199</v>
          </cell>
          <cell r="E475" t="str">
            <v>106880</v>
          </cell>
          <cell r="F475" t="str">
            <v>0663</v>
          </cell>
          <cell r="G475" t="str">
            <v>D</v>
          </cell>
          <cell r="H475" t="str">
            <v>Jardin de la Infancia</v>
          </cell>
          <cell r="I475" t="str">
            <v>UNIFIED</v>
          </cell>
          <cell r="J475">
            <v>54507</v>
          </cell>
        </row>
        <row r="476">
          <cell r="A476">
            <v>10168</v>
          </cell>
          <cell r="B476">
            <v>47</v>
          </cell>
          <cell r="C476" t="str">
            <v>19</v>
          </cell>
          <cell r="D476" t="str">
            <v>10199</v>
          </cell>
          <cell r="E476" t="str">
            <v>109660</v>
          </cell>
          <cell r="F476" t="str">
            <v>0694</v>
          </cell>
          <cell r="G476" t="str">
            <v>D</v>
          </cell>
          <cell r="H476" t="str">
            <v>Aspire Antonio Maria Lugo Academy</v>
          </cell>
          <cell r="I476" t="str">
            <v>UNIFIED</v>
          </cell>
          <cell r="J476">
            <v>557823</v>
          </cell>
        </row>
        <row r="477">
          <cell r="A477">
            <v>10200</v>
          </cell>
          <cell r="B477">
            <v>47</v>
          </cell>
          <cell r="C477" t="str">
            <v>19</v>
          </cell>
          <cell r="D477" t="str">
            <v>10199</v>
          </cell>
          <cell r="E477" t="str">
            <v>109942</v>
          </cell>
          <cell r="F477" t="str">
            <v>0741</v>
          </cell>
          <cell r="G477" t="str">
            <v>D</v>
          </cell>
          <cell r="H477" t="str">
            <v>Los Angeles International Charter High</v>
          </cell>
          <cell r="I477" t="str">
            <v>UNIFIED</v>
          </cell>
          <cell r="J477">
            <v>242282</v>
          </cell>
        </row>
        <row r="478">
          <cell r="A478">
            <v>10258</v>
          </cell>
          <cell r="B478">
            <v>47</v>
          </cell>
          <cell r="C478" t="str">
            <v>19</v>
          </cell>
          <cell r="D478" t="str">
            <v>10199</v>
          </cell>
          <cell r="E478" t="str">
            <v>112128</v>
          </cell>
          <cell r="F478" t="str">
            <v>0693</v>
          </cell>
          <cell r="G478" t="str">
            <v>D</v>
          </cell>
          <cell r="H478" t="str">
            <v>Aspire Ollin University Preparatory Academy</v>
          </cell>
          <cell r="I478" t="str">
            <v>UNIFIED</v>
          </cell>
          <cell r="J478">
            <v>856511</v>
          </cell>
        </row>
        <row r="479">
          <cell r="A479">
            <v>11372</v>
          </cell>
          <cell r="B479">
            <v>47</v>
          </cell>
          <cell r="C479" t="str">
            <v>19</v>
          </cell>
          <cell r="D479" t="str">
            <v>10199</v>
          </cell>
          <cell r="E479" t="str">
            <v>115030</v>
          </cell>
          <cell r="F479" t="str">
            <v>0917</v>
          </cell>
          <cell r="G479" t="str">
            <v>D</v>
          </cell>
          <cell r="H479" t="str">
            <v>Magnolia Science Academy 3</v>
          </cell>
          <cell r="I479" t="str">
            <v>UNIFIED</v>
          </cell>
          <cell r="J479">
            <v>690368</v>
          </cell>
        </row>
        <row r="480">
          <cell r="A480">
            <v>11438</v>
          </cell>
          <cell r="B480">
            <v>47</v>
          </cell>
          <cell r="C480" t="str">
            <v>19</v>
          </cell>
          <cell r="D480" t="str">
            <v>10199</v>
          </cell>
          <cell r="E480" t="str">
            <v>115212</v>
          </cell>
          <cell r="F480" t="str">
            <v>0906</v>
          </cell>
          <cell r="G480" t="str">
            <v>D</v>
          </cell>
          <cell r="H480" t="str">
            <v>Magnolia Science Academy 2</v>
          </cell>
          <cell r="I480" t="str">
            <v>UNIFIED</v>
          </cell>
          <cell r="J480">
            <v>694157</v>
          </cell>
        </row>
        <row r="481">
          <cell r="A481">
            <v>12339</v>
          </cell>
          <cell r="B481">
            <v>47</v>
          </cell>
          <cell r="C481" t="str">
            <v>19</v>
          </cell>
          <cell r="D481" t="str">
            <v>10199</v>
          </cell>
          <cell r="E481" t="str">
            <v>121772</v>
          </cell>
          <cell r="F481" t="str">
            <v>1204</v>
          </cell>
          <cell r="G481" t="str">
            <v>D</v>
          </cell>
          <cell r="H481" t="str">
            <v>Environmental Charter Middle</v>
          </cell>
          <cell r="I481" t="str">
            <v>UNIFIED</v>
          </cell>
          <cell r="J481">
            <v>507745</v>
          </cell>
        </row>
        <row r="482">
          <cell r="A482">
            <v>12912</v>
          </cell>
          <cell r="B482">
            <v>47</v>
          </cell>
          <cell r="C482" t="str">
            <v>19</v>
          </cell>
          <cell r="D482" t="str">
            <v>10199</v>
          </cell>
          <cell r="E482" t="str">
            <v>127498</v>
          </cell>
          <cell r="F482" t="str">
            <v>1501</v>
          </cell>
          <cell r="G482" t="str">
            <v>D</v>
          </cell>
          <cell r="H482" t="str">
            <v>Environmental Charter Middle - Inglewood</v>
          </cell>
          <cell r="I482" t="str">
            <v>UNIFIED</v>
          </cell>
          <cell r="J482">
            <v>58488</v>
          </cell>
        </row>
        <row r="483">
          <cell r="A483">
            <v>12916</v>
          </cell>
          <cell r="B483">
            <v>47</v>
          </cell>
          <cell r="C483" t="str">
            <v>19</v>
          </cell>
          <cell r="D483" t="str">
            <v>10199</v>
          </cell>
          <cell r="E483" t="str">
            <v>127522</v>
          </cell>
          <cell r="F483" t="str">
            <v>1506</v>
          </cell>
          <cell r="G483" t="str">
            <v>D</v>
          </cell>
          <cell r="H483" t="str">
            <v>Optimist Charter</v>
          </cell>
          <cell r="I483" t="str">
            <v>UNIFIED</v>
          </cell>
          <cell r="J483">
            <v>19964</v>
          </cell>
        </row>
        <row r="484">
          <cell r="A484">
            <v>14253</v>
          </cell>
          <cell r="B484">
            <v>47</v>
          </cell>
          <cell r="C484" t="str">
            <v>19</v>
          </cell>
          <cell r="D484" t="str">
            <v>10199</v>
          </cell>
          <cell r="E484" t="str">
            <v>132605</v>
          </cell>
          <cell r="F484" t="str">
            <v>1744</v>
          </cell>
          <cell r="G484" t="str">
            <v>D</v>
          </cell>
          <cell r="H484" t="str">
            <v>Valiente College Preparatory Charter School</v>
          </cell>
          <cell r="I484" t="str">
            <v>UNIFIED</v>
          </cell>
          <cell r="J484">
            <v>25608</v>
          </cell>
        </row>
        <row r="485">
          <cell r="A485">
            <v>14368</v>
          </cell>
          <cell r="B485">
            <v>47</v>
          </cell>
          <cell r="C485" t="str">
            <v>19</v>
          </cell>
          <cell r="D485" t="str">
            <v>10199</v>
          </cell>
          <cell r="E485" t="str">
            <v>134346</v>
          </cell>
          <cell r="F485" t="str">
            <v>1814</v>
          </cell>
          <cell r="G485" t="str">
            <v>D</v>
          </cell>
          <cell r="H485" t="str">
            <v>Intellectual Virtues Academy</v>
          </cell>
          <cell r="I485" t="str">
            <v>CO OFFICE</v>
          </cell>
          <cell r="J485">
            <v>11568</v>
          </cell>
        </row>
        <row r="486">
          <cell r="A486">
            <v>14369</v>
          </cell>
          <cell r="B486">
            <v>47</v>
          </cell>
          <cell r="C486" t="str">
            <v>19</v>
          </cell>
          <cell r="D486" t="str">
            <v>10199</v>
          </cell>
          <cell r="E486" t="str">
            <v>134361</v>
          </cell>
          <cell r="F486" t="str">
            <v>1818</v>
          </cell>
          <cell r="G486" t="str">
            <v>D</v>
          </cell>
          <cell r="H486" t="str">
            <v>LA's Promise Charter Middle #1</v>
          </cell>
          <cell r="I486" t="str">
            <v>CO OFFICE</v>
          </cell>
          <cell r="J486">
            <v>33920</v>
          </cell>
        </row>
        <row r="487">
          <cell r="A487">
            <v>14430</v>
          </cell>
          <cell r="B487">
            <v>47</v>
          </cell>
          <cell r="C487" t="str">
            <v>19</v>
          </cell>
          <cell r="D487" t="str">
            <v>10199</v>
          </cell>
          <cell r="E487" t="str">
            <v>135368</v>
          </cell>
          <cell r="F487" t="str">
            <v>1859</v>
          </cell>
          <cell r="G487" t="str">
            <v>D</v>
          </cell>
          <cell r="H487" t="str">
            <v>Alma Fuerte Public School</v>
          </cell>
          <cell r="I487" t="str">
            <v>UNIFIED</v>
          </cell>
          <cell r="J487">
            <v>13432</v>
          </cell>
        </row>
        <row r="488">
          <cell r="A488">
            <v>14431</v>
          </cell>
          <cell r="B488">
            <v>47</v>
          </cell>
          <cell r="C488" t="str">
            <v>19</v>
          </cell>
          <cell r="D488" t="str">
            <v>10199</v>
          </cell>
          <cell r="E488" t="str">
            <v>135582</v>
          </cell>
          <cell r="F488" t="str">
            <v>1817</v>
          </cell>
          <cell r="G488" t="str">
            <v>D</v>
          </cell>
          <cell r="H488" t="str">
            <v>LA's Promise Charter High #1</v>
          </cell>
          <cell r="I488" t="str">
            <v>UNIFIED</v>
          </cell>
          <cell r="J488">
            <v>11032</v>
          </cell>
        </row>
        <row r="489">
          <cell r="A489">
            <v>14455</v>
          </cell>
          <cell r="B489">
            <v>47</v>
          </cell>
          <cell r="C489" t="str">
            <v>19</v>
          </cell>
          <cell r="D489" t="str">
            <v>10199</v>
          </cell>
          <cell r="E489" t="str">
            <v>136119</v>
          </cell>
          <cell r="F489" t="str">
            <v>1874</v>
          </cell>
          <cell r="G489" t="str">
            <v>D</v>
          </cell>
          <cell r="H489" t="str">
            <v>Animo City of Champions Charter High (Charter High School 12)</v>
          </cell>
          <cell r="I489" t="str">
            <v>UNIFIED</v>
          </cell>
          <cell r="J489">
            <v>30796</v>
          </cell>
        </row>
        <row r="490">
          <cell r="A490">
            <v>1055</v>
          </cell>
          <cell r="B490">
            <v>47</v>
          </cell>
          <cell r="C490" t="str">
            <v>19</v>
          </cell>
          <cell r="D490" t="str">
            <v>10199</v>
          </cell>
          <cell r="E490" t="str">
            <v>1996008</v>
          </cell>
          <cell r="F490" t="str">
            <v>0124</v>
          </cell>
          <cell r="G490" t="str">
            <v>L</v>
          </cell>
          <cell r="H490" t="str">
            <v>Soledad Enrichment Action Charter High</v>
          </cell>
          <cell r="I490" t="str">
            <v>CO OFFICE</v>
          </cell>
          <cell r="J490">
            <v>0</v>
          </cell>
        </row>
        <row r="491">
          <cell r="A491">
            <v>1056</v>
          </cell>
          <cell r="B491">
            <v>47</v>
          </cell>
          <cell r="C491" t="str">
            <v>19</v>
          </cell>
          <cell r="D491" t="str">
            <v>10199</v>
          </cell>
          <cell r="E491" t="str">
            <v>6116883</v>
          </cell>
          <cell r="F491" t="str">
            <v>0249</v>
          </cell>
          <cell r="G491" t="str">
            <v>D</v>
          </cell>
          <cell r="H491" t="str">
            <v>Odyssey Charter</v>
          </cell>
          <cell r="I491" t="str">
            <v>UNIFIED</v>
          </cell>
          <cell r="J491">
            <v>681495</v>
          </cell>
        </row>
        <row r="492">
          <cell r="A492">
            <v>1205</v>
          </cell>
          <cell r="B492">
            <v>47</v>
          </cell>
          <cell r="C492" t="str">
            <v>19</v>
          </cell>
          <cell r="D492" t="str">
            <v>10199</v>
          </cell>
          <cell r="E492" t="str">
            <v>6119945</v>
          </cell>
          <cell r="F492" t="str">
            <v>0438</v>
          </cell>
          <cell r="G492" t="str">
            <v>D</v>
          </cell>
          <cell r="H492" t="str">
            <v>Magnolia Science Academy</v>
          </cell>
          <cell r="I492" t="str">
            <v>UNIFIED</v>
          </cell>
          <cell r="J492">
            <v>841917</v>
          </cell>
        </row>
        <row r="493">
          <cell r="A493">
            <v>312</v>
          </cell>
          <cell r="B493">
            <v>47</v>
          </cell>
          <cell r="C493" t="str">
            <v>19</v>
          </cell>
          <cell r="D493" t="str">
            <v>64212</v>
          </cell>
          <cell r="E493" t="str">
            <v>0</v>
          </cell>
          <cell r="H493" t="str">
            <v>ABC Unified</v>
          </cell>
          <cell r="I493" t="str">
            <v>UNIFIED</v>
          </cell>
          <cell r="J493">
            <v>29895097</v>
          </cell>
        </row>
        <row r="494">
          <cell r="A494">
            <v>315</v>
          </cell>
          <cell r="B494">
            <v>47</v>
          </cell>
          <cell r="C494" t="str">
            <v>19</v>
          </cell>
          <cell r="D494" t="str">
            <v>64246</v>
          </cell>
          <cell r="E494" t="str">
            <v>0</v>
          </cell>
          <cell r="H494" t="str">
            <v>Antelope Valley Union High</v>
          </cell>
          <cell r="I494" t="str">
            <v>HIGH</v>
          </cell>
          <cell r="J494">
            <v>34916217</v>
          </cell>
        </row>
        <row r="495">
          <cell r="A495">
            <v>12710</v>
          </cell>
          <cell r="B495">
            <v>47</v>
          </cell>
          <cell r="C495" t="str">
            <v>19</v>
          </cell>
          <cell r="D495" t="str">
            <v>64246</v>
          </cell>
          <cell r="E495" t="str">
            <v>126003</v>
          </cell>
          <cell r="F495" t="str">
            <v>1415</v>
          </cell>
          <cell r="G495" t="str">
            <v>L</v>
          </cell>
          <cell r="H495" t="str">
            <v>Academies of the Antelope Valley</v>
          </cell>
          <cell r="I495" t="str">
            <v>HIGH</v>
          </cell>
          <cell r="J495">
            <v>745595</v>
          </cell>
        </row>
        <row r="496">
          <cell r="A496">
            <v>1146</v>
          </cell>
          <cell r="B496">
            <v>47</v>
          </cell>
          <cell r="C496" t="str">
            <v>19</v>
          </cell>
          <cell r="D496" t="str">
            <v>64246</v>
          </cell>
          <cell r="E496" t="str">
            <v>1996537</v>
          </cell>
          <cell r="F496" t="str">
            <v>0411</v>
          </cell>
          <cell r="G496" t="str">
            <v>D</v>
          </cell>
          <cell r="H496" t="str">
            <v>Desert Sands Charter</v>
          </cell>
          <cell r="I496" t="str">
            <v>HIGH</v>
          </cell>
          <cell r="J496">
            <v>3823557</v>
          </cell>
        </row>
        <row r="497">
          <cell r="A497">
            <v>316</v>
          </cell>
          <cell r="B497">
            <v>47</v>
          </cell>
          <cell r="C497" t="str">
            <v>19</v>
          </cell>
          <cell r="D497" t="str">
            <v>64261</v>
          </cell>
          <cell r="E497" t="str">
            <v>0</v>
          </cell>
          <cell r="H497" t="str">
            <v>Arcadia Unified</v>
          </cell>
          <cell r="I497" t="str">
            <v>UNIFIED</v>
          </cell>
          <cell r="J497">
            <v>6531620</v>
          </cell>
        </row>
        <row r="498">
          <cell r="A498">
            <v>317</v>
          </cell>
          <cell r="B498">
            <v>47</v>
          </cell>
          <cell r="C498" t="str">
            <v>19</v>
          </cell>
          <cell r="D498" t="str">
            <v>64279</v>
          </cell>
          <cell r="E498" t="str">
            <v>0</v>
          </cell>
          <cell r="H498" t="str">
            <v>Azusa Unified</v>
          </cell>
          <cell r="I498" t="str">
            <v>UNIFIED</v>
          </cell>
          <cell r="J498">
            <v>12477491</v>
          </cell>
        </row>
        <row r="499">
          <cell r="A499">
            <v>318</v>
          </cell>
          <cell r="B499">
            <v>47</v>
          </cell>
          <cell r="C499" t="str">
            <v>19</v>
          </cell>
          <cell r="D499" t="str">
            <v>64287</v>
          </cell>
          <cell r="E499" t="str">
            <v>0</v>
          </cell>
          <cell r="H499" t="str">
            <v>Baldwin Park Unified</v>
          </cell>
          <cell r="I499" t="str">
            <v>UNIFIED</v>
          </cell>
          <cell r="J499">
            <v>19565206</v>
          </cell>
        </row>
        <row r="500">
          <cell r="A500">
            <v>11360</v>
          </cell>
          <cell r="B500">
            <v>47</v>
          </cell>
          <cell r="C500" t="str">
            <v>19</v>
          </cell>
          <cell r="D500" t="str">
            <v>64287</v>
          </cell>
          <cell r="E500" t="str">
            <v>114397</v>
          </cell>
          <cell r="F500" t="str">
            <v>0874</v>
          </cell>
          <cell r="G500" t="str">
            <v>D</v>
          </cell>
          <cell r="H500" t="str">
            <v>Opportunities for Learning - Baldwin Park II</v>
          </cell>
          <cell r="I500" t="str">
            <v>UNIFIED</v>
          </cell>
          <cell r="J500">
            <v>0</v>
          </cell>
        </row>
        <row r="501">
          <cell r="A501">
            <v>1147</v>
          </cell>
          <cell r="B501">
            <v>47</v>
          </cell>
          <cell r="C501" t="str">
            <v>19</v>
          </cell>
          <cell r="D501" t="str">
            <v>64287</v>
          </cell>
          <cell r="E501" t="str">
            <v>1996479</v>
          </cell>
          <cell r="F501" t="str">
            <v>0402</v>
          </cell>
          <cell r="G501" t="str">
            <v>D</v>
          </cell>
          <cell r="H501" t="str">
            <v>Opportunities for Learning - Baldwin Park</v>
          </cell>
          <cell r="I501" t="str">
            <v>UNIFIED</v>
          </cell>
          <cell r="J501">
            <v>7253966</v>
          </cell>
        </row>
        <row r="502">
          <cell r="A502">
            <v>319</v>
          </cell>
          <cell r="B502">
            <v>47</v>
          </cell>
          <cell r="C502" t="str">
            <v>19</v>
          </cell>
          <cell r="D502" t="str">
            <v>64295</v>
          </cell>
          <cell r="E502" t="str">
            <v>0</v>
          </cell>
          <cell r="H502" t="str">
            <v>Bassett Unified</v>
          </cell>
          <cell r="I502" t="str">
            <v>UNIFIED</v>
          </cell>
          <cell r="J502">
            <v>5208393</v>
          </cell>
        </row>
        <row r="503">
          <cell r="A503">
            <v>320</v>
          </cell>
          <cell r="B503">
            <v>47</v>
          </cell>
          <cell r="C503" t="str">
            <v>19</v>
          </cell>
          <cell r="D503" t="str">
            <v>64303</v>
          </cell>
          <cell r="E503" t="str">
            <v>0</v>
          </cell>
          <cell r="H503" t="str">
            <v>Bellflower Unified</v>
          </cell>
          <cell r="I503" t="str">
            <v>UNIFIED</v>
          </cell>
          <cell r="J503">
            <v>17828072</v>
          </cell>
        </row>
        <row r="504">
          <cell r="A504">
            <v>321</v>
          </cell>
          <cell r="B504">
            <v>47</v>
          </cell>
          <cell r="C504" t="str">
            <v>19</v>
          </cell>
          <cell r="D504" t="str">
            <v>64311</v>
          </cell>
          <cell r="E504" t="str">
            <v>0</v>
          </cell>
          <cell r="H504" t="str">
            <v>Beverly Hills Unified</v>
          </cell>
          <cell r="I504" t="str">
            <v>UNIFIED</v>
          </cell>
          <cell r="J504">
            <v>773418</v>
          </cell>
        </row>
        <row r="505">
          <cell r="A505">
            <v>322</v>
          </cell>
          <cell r="B505">
            <v>47</v>
          </cell>
          <cell r="C505" t="str">
            <v>19</v>
          </cell>
          <cell r="D505" t="str">
            <v>64329</v>
          </cell>
          <cell r="E505" t="str">
            <v>0</v>
          </cell>
          <cell r="H505" t="str">
            <v>Bonita Unified</v>
          </cell>
          <cell r="I505" t="str">
            <v>UNIFIED</v>
          </cell>
          <cell r="J505">
            <v>14668423</v>
          </cell>
        </row>
        <row r="506">
          <cell r="A506">
            <v>323</v>
          </cell>
          <cell r="B506">
            <v>47</v>
          </cell>
          <cell r="C506" t="str">
            <v>19</v>
          </cell>
          <cell r="D506" t="str">
            <v>64337</v>
          </cell>
          <cell r="E506" t="str">
            <v>0</v>
          </cell>
          <cell r="H506" t="str">
            <v>Burbank Unified</v>
          </cell>
          <cell r="I506" t="str">
            <v>UNIFIED</v>
          </cell>
          <cell r="J506">
            <v>21845745</v>
          </cell>
        </row>
        <row r="507">
          <cell r="A507">
            <v>324</v>
          </cell>
          <cell r="B507">
            <v>47</v>
          </cell>
          <cell r="C507" t="str">
            <v>19</v>
          </cell>
          <cell r="D507" t="str">
            <v>64345</v>
          </cell>
          <cell r="E507" t="str">
            <v>0</v>
          </cell>
          <cell r="H507" t="str">
            <v>Castaic Union</v>
          </cell>
          <cell r="I507" t="str">
            <v>ELEMENTARY</v>
          </cell>
          <cell r="J507">
            <v>3090755</v>
          </cell>
        </row>
        <row r="508">
          <cell r="A508">
            <v>325</v>
          </cell>
          <cell r="B508">
            <v>47</v>
          </cell>
          <cell r="C508" t="str">
            <v>19</v>
          </cell>
          <cell r="D508" t="str">
            <v>64352</v>
          </cell>
          <cell r="E508" t="str">
            <v>0</v>
          </cell>
          <cell r="H508" t="str">
            <v>Centinela Valley Union High</v>
          </cell>
          <cell r="I508" t="str">
            <v>HIGH</v>
          </cell>
          <cell r="J508">
            <v>11197702</v>
          </cell>
        </row>
        <row r="509">
          <cell r="A509">
            <v>13965</v>
          </cell>
          <cell r="B509">
            <v>47</v>
          </cell>
          <cell r="C509" t="str">
            <v>19</v>
          </cell>
          <cell r="D509" t="str">
            <v>64352</v>
          </cell>
          <cell r="E509" t="str">
            <v>128488</v>
          </cell>
          <cell r="F509" t="str">
            <v>1558</v>
          </cell>
          <cell r="G509" t="str">
            <v>D</v>
          </cell>
          <cell r="H509" t="str">
            <v>Family First Charter</v>
          </cell>
          <cell r="I509" t="str">
            <v>HIGH</v>
          </cell>
          <cell r="J509">
            <v>66260</v>
          </cell>
        </row>
        <row r="510">
          <cell r="A510">
            <v>13966</v>
          </cell>
          <cell r="B510">
            <v>47</v>
          </cell>
          <cell r="C510" t="str">
            <v>19</v>
          </cell>
          <cell r="D510" t="str">
            <v>64352</v>
          </cell>
          <cell r="E510" t="str">
            <v>128496</v>
          </cell>
          <cell r="F510" t="str">
            <v>1557</v>
          </cell>
          <cell r="G510" t="str">
            <v>D</v>
          </cell>
          <cell r="H510" t="str">
            <v>New Opportunities Charter</v>
          </cell>
          <cell r="I510" t="str">
            <v>HIGH</v>
          </cell>
          <cell r="J510">
            <v>69634</v>
          </cell>
        </row>
        <row r="511">
          <cell r="A511">
            <v>326</v>
          </cell>
          <cell r="B511">
            <v>47</v>
          </cell>
          <cell r="C511" t="str">
            <v>19</v>
          </cell>
          <cell r="D511" t="str">
            <v>64378</v>
          </cell>
          <cell r="E511" t="str">
            <v>0</v>
          </cell>
          <cell r="H511" t="str">
            <v>Charter Oak Unified</v>
          </cell>
          <cell r="I511" t="str">
            <v>UNIFIED</v>
          </cell>
          <cell r="J511">
            <v>7054140</v>
          </cell>
        </row>
        <row r="512">
          <cell r="A512">
            <v>327</v>
          </cell>
          <cell r="B512">
            <v>47</v>
          </cell>
          <cell r="C512" t="str">
            <v>19</v>
          </cell>
          <cell r="D512" t="str">
            <v>64394</v>
          </cell>
          <cell r="E512" t="str">
            <v>0</v>
          </cell>
          <cell r="H512" t="str">
            <v>Claremont Unified</v>
          </cell>
          <cell r="I512" t="str">
            <v>UNIFIED</v>
          </cell>
          <cell r="J512">
            <v>10161048</v>
          </cell>
        </row>
        <row r="513">
          <cell r="A513">
            <v>328</v>
          </cell>
          <cell r="B513">
            <v>47</v>
          </cell>
          <cell r="C513" t="str">
            <v>19</v>
          </cell>
          <cell r="D513" t="str">
            <v>64436</v>
          </cell>
          <cell r="E513" t="str">
            <v>0</v>
          </cell>
          <cell r="H513" t="str">
            <v>Covina-Valley Unified</v>
          </cell>
          <cell r="I513" t="str">
            <v>UNIFIED</v>
          </cell>
          <cell r="J513">
            <v>17290072</v>
          </cell>
        </row>
        <row r="514">
          <cell r="A514">
            <v>329</v>
          </cell>
          <cell r="B514">
            <v>47</v>
          </cell>
          <cell r="C514" t="str">
            <v>19</v>
          </cell>
          <cell r="D514" t="str">
            <v>64444</v>
          </cell>
          <cell r="E514" t="str">
            <v>0</v>
          </cell>
          <cell r="H514" t="str">
            <v>Culver City Unified</v>
          </cell>
          <cell r="I514" t="str">
            <v>UNIFIED</v>
          </cell>
          <cell r="J514">
            <v>10243333</v>
          </cell>
        </row>
        <row r="515">
          <cell r="A515">
            <v>330</v>
          </cell>
          <cell r="B515">
            <v>47</v>
          </cell>
          <cell r="C515" t="str">
            <v>19</v>
          </cell>
          <cell r="D515" t="str">
            <v>64451</v>
          </cell>
          <cell r="E515" t="str">
            <v>0</v>
          </cell>
          <cell r="H515" t="str">
            <v>Downey Unified</v>
          </cell>
          <cell r="I515" t="str">
            <v>UNIFIED</v>
          </cell>
          <cell r="J515">
            <v>31927251</v>
          </cell>
        </row>
        <row r="516">
          <cell r="A516">
            <v>331</v>
          </cell>
          <cell r="B516">
            <v>47</v>
          </cell>
          <cell r="C516" t="str">
            <v>19</v>
          </cell>
          <cell r="D516" t="str">
            <v>64469</v>
          </cell>
          <cell r="E516" t="str">
            <v>0</v>
          </cell>
          <cell r="H516" t="str">
            <v>Duarte Unified</v>
          </cell>
          <cell r="I516" t="str">
            <v>UNIFIED</v>
          </cell>
          <cell r="J516">
            <v>5112156</v>
          </cell>
        </row>
        <row r="517">
          <cell r="A517">
            <v>13979</v>
          </cell>
          <cell r="B517">
            <v>47</v>
          </cell>
          <cell r="C517" t="str">
            <v>19</v>
          </cell>
          <cell r="D517" t="str">
            <v>64469</v>
          </cell>
          <cell r="E517" t="str">
            <v>128736</v>
          </cell>
          <cell r="F517" t="str">
            <v>1599</v>
          </cell>
          <cell r="G517" t="str">
            <v>D</v>
          </cell>
          <cell r="H517" t="str">
            <v>Opportunities for Learning - Duarte</v>
          </cell>
          <cell r="I517" t="str">
            <v>UNIFIED</v>
          </cell>
          <cell r="J517">
            <v>262592</v>
          </cell>
        </row>
        <row r="518">
          <cell r="A518">
            <v>14432</v>
          </cell>
          <cell r="B518">
            <v>47</v>
          </cell>
          <cell r="C518" t="str">
            <v>19</v>
          </cell>
          <cell r="D518" t="str">
            <v>64469</v>
          </cell>
          <cell r="E518" t="str">
            <v>134858</v>
          </cell>
          <cell r="F518" t="str">
            <v>1838</v>
          </cell>
          <cell r="G518" t="str">
            <v>D</v>
          </cell>
          <cell r="H518" t="str">
            <v>California School of the Arts - San Gabriel Valley</v>
          </cell>
          <cell r="I518" t="str">
            <v>UNIFIED</v>
          </cell>
          <cell r="J518">
            <v>77128</v>
          </cell>
        </row>
        <row r="519">
          <cell r="A519">
            <v>332</v>
          </cell>
          <cell r="B519">
            <v>47</v>
          </cell>
          <cell r="C519" t="str">
            <v>19</v>
          </cell>
          <cell r="D519" t="str">
            <v>64477</v>
          </cell>
          <cell r="E519" t="str">
            <v>0</v>
          </cell>
          <cell r="H519" t="str">
            <v>Eastside Union Elementary</v>
          </cell>
          <cell r="I519" t="str">
            <v>ELEMENTARY</v>
          </cell>
          <cell r="J519">
            <v>4652706</v>
          </cell>
        </row>
        <row r="520">
          <cell r="A520">
            <v>333</v>
          </cell>
          <cell r="B520">
            <v>47</v>
          </cell>
          <cell r="C520" t="str">
            <v>19</v>
          </cell>
          <cell r="D520" t="str">
            <v>64485</v>
          </cell>
          <cell r="E520" t="str">
            <v>0</v>
          </cell>
          <cell r="H520" t="str">
            <v>East Whittier City Elementary</v>
          </cell>
          <cell r="I520" t="str">
            <v>ELEMENTARY</v>
          </cell>
          <cell r="J520">
            <v>14398850</v>
          </cell>
        </row>
        <row r="521">
          <cell r="A521">
            <v>334</v>
          </cell>
          <cell r="B521">
            <v>47</v>
          </cell>
          <cell r="C521" t="str">
            <v>19</v>
          </cell>
          <cell r="D521" t="str">
            <v>64501</v>
          </cell>
          <cell r="E521" t="str">
            <v>0</v>
          </cell>
          <cell r="H521" t="str">
            <v>El Monte City</v>
          </cell>
          <cell r="I521" t="str">
            <v>ELEMENTARY</v>
          </cell>
          <cell r="J521">
            <v>11905433</v>
          </cell>
        </row>
        <row r="522">
          <cell r="A522">
            <v>335</v>
          </cell>
          <cell r="B522">
            <v>47</v>
          </cell>
          <cell r="C522" t="str">
            <v>19</v>
          </cell>
          <cell r="D522" t="str">
            <v>64519</v>
          </cell>
          <cell r="E522" t="str">
            <v>0</v>
          </cell>
          <cell r="H522" t="str">
            <v>El Monte Union High</v>
          </cell>
          <cell r="I522" t="str">
            <v>HIGH</v>
          </cell>
          <cell r="J522">
            <v>14841397</v>
          </cell>
        </row>
        <row r="523">
          <cell r="A523">
            <v>336</v>
          </cell>
          <cell r="B523">
            <v>47</v>
          </cell>
          <cell r="C523" t="str">
            <v>19</v>
          </cell>
          <cell r="D523" t="str">
            <v>64527</v>
          </cell>
          <cell r="E523" t="str">
            <v>0</v>
          </cell>
          <cell r="H523" t="str">
            <v>El Rancho Unified</v>
          </cell>
          <cell r="I523" t="str">
            <v>UNIFIED</v>
          </cell>
          <cell r="J523">
            <v>12454673</v>
          </cell>
        </row>
        <row r="524">
          <cell r="A524">
            <v>337</v>
          </cell>
          <cell r="B524">
            <v>47</v>
          </cell>
          <cell r="C524" t="str">
            <v>19</v>
          </cell>
          <cell r="D524" t="str">
            <v>64535</v>
          </cell>
          <cell r="E524" t="str">
            <v>0</v>
          </cell>
          <cell r="H524" t="str">
            <v>El Segundo Unified</v>
          </cell>
          <cell r="I524" t="str">
            <v>UNIFIED</v>
          </cell>
          <cell r="J524">
            <v>5287807</v>
          </cell>
        </row>
        <row r="525">
          <cell r="A525">
            <v>338</v>
          </cell>
          <cell r="B525">
            <v>47</v>
          </cell>
          <cell r="C525" t="str">
            <v>19</v>
          </cell>
          <cell r="D525" t="str">
            <v>64550</v>
          </cell>
          <cell r="E525" t="str">
            <v>0</v>
          </cell>
          <cell r="H525" t="str">
            <v>Garvey Elementary</v>
          </cell>
          <cell r="I525" t="str">
            <v>ELEMENTARY</v>
          </cell>
          <cell r="J525">
            <v>6616082</v>
          </cell>
        </row>
        <row r="526">
          <cell r="A526">
            <v>339</v>
          </cell>
          <cell r="B526">
            <v>47</v>
          </cell>
          <cell r="C526" t="str">
            <v>19</v>
          </cell>
          <cell r="D526" t="str">
            <v>64568</v>
          </cell>
          <cell r="E526" t="str">
            <v>0</v>
          </cell>
          <cell r="H526" t="str">
            <v>Glendale Unified</v>
          </cell>
          <cell r="I526" t="str">
            <v>UNIFIED</v>
          </cell>
          <cell r="J526">
            <v>37284504</v>
          </cell>
        </row>
        <row r="527">
          <cell r="A527">
            <v>340</v>
          </cell>
          <cell r="B527">
            <v>47</v>
          </cell>
          <cell r="C527" t="str">
            <v>19</v>
          </cell>
          <cell r="D527" t="str">
            <v>64576</v>
          </cell>
          <cell r="E527" t="str">
            <v>0</v>
          </cell>
          <cell r="H527" t="str">
            <v>Glendora Unified</v>
          </cell>
          <cell r="I527" t="str">
            <v>UNIFIED</v>
          </cell>
          <cell r="J527">
            <v>10817721</v>
          </cell>
        </row>
        <row r="528">
          <cell r="A528">
            <v>341</v>
          </cell>
          <cell r="B528">
            <v>47</v>
          </cell>
          <cell r="C528" t="str">
            <v>19</v>
          </cell>
          <cell r="D528" t="str">
            <v>64584</v>
          </cell>
          <cell r="E528" t="str">
            <v>0</v>
          </cell>
          <cell r="H528" t="str">
            <v>Gorman Joint</v>
          </cell>
          <cell r="I528" t="str">
            <v>ELEMENTARY</v>
          </cell>
          <cell r="J528">
            <v>135387</v>
          </cell>
        </row>
        <row r="529">
          <cell r="A529">
            <v>1149</v>
          </cell>
          <cell r="B529">
            <v>47</v>
          </cell>
          <cell r="C529" t="str">
            <v>19</v>
          </cell>
          <cell r="D529" t="str">
            <v>64584</v>
          </cell>
          <cell r="E529" t="str">
            <v>1996305</v>
          </cell>
          <cell r="F529" t="str">
            <v>0285</v>
          </cell>
          <cell r="G529" t="str">
            <v>D</v>
          </cell>
          <cell r="H529" t="str">
            <v>Gorman Learning Center</v>
          </cell>
          <cell r="I529" t="str">
            <v>ELEMENTARY</v>
          </cell>
          <cell r="J529">
            <v>4033756</v>
          </cell>
        </row>
        <row r="530">
          <cell r="A530">
            <v>342</v>
          </cell>
          <cell r="B530">
            <v>47</v>
          </cell>
          <cell r="C530" t="str">
            <v>19</v>
          </cell>
          <cell r="D530" t="str">
            <v>64592</v>
          </cell>
          <cell r="E530" t="str">
            <v>0</v>
          </cell>
          <cell r="H530" t="str">
            <v>Hawthorne</v>
          </cell>
          <cell r="I530" t="str">
            <v>ELEMENTARY</v>
          </cell>
          <cell r="J530">
            <v>11114839</v>
          </cell>
        </row>
        <row r="531">
          <cell r="A531">
            <v>9591</v>
          </cell>
          <cell r="B531">
            <v>47</v>
          </cell>
          <cell r="C531" t="str">
            <v>19</v>
          </cell>
          <cell r="D531" t="str">
            <v>64592</v>
          </cell>
          <cell r="E531" t="str">
            <v>100354</v>
          </cell>
          <cell r="F531" t="str">
            <v>0523</v>
          </cell>
          <cell r="G531" t="str">
            <v>L</v>
          </cell>
          <cell r="H531" t="str">
            <v>Hawthorne Math and Science Academy</v>
          </cell>
          <cell r="I531" t="str">
            <v>ELEMENTARY</v>
          </cell>
          <cell r="J531">
            <v>944975</v>
          </cell>
        </row>
        <row r="532">
          <cell r="A532">
            <v>343</v>
          </cell>
          <cell r="B532">
            <v>47</v>
          </cell>
          <cell r="C532" t="str">
            <v>19</v>
          </cell>
          <cell r="D532" t="str">
            <v>64600</v>
          </cell>
          <cell r="E532" t="str">
            <v>0</v>
          </cell>
          <cell r="H532" t="str">
            <v>Hermosa Beach City Elementary</v>
          </cell>
          <cell r="I532" t="str">
            <v>ELEMENTARY</v>
          </cell>
          <cell r="J532">
            <v>1954979</v>
          </cell>
        </row>
        <row r="533">
          <cell r="A533">
            <v>344</v>
          </cell>
          <cell r="B533">
            <v>47</v>
          </cell>
          <cell r="C533" t="str">
            <v>19</v>
          </cell>
          <cell r="D533" t="str">
            <v>64626</v>
          </cell>
          <cell r="E533" t="str">
            <v>0</v>
          </cell>
          <cell r="H533" t="str">
            <v>Hughes-Elizabeth Lakes Union Elementary</v>
          </cell>
          <cell r="I533" t="str">
            <v>ELEMENTARY</v>
          </cell>
          <cell r="J533">
            <v>54667</v>
          </cell>
        </row>
        <row r="534">
          <cell r="A534">
            <v>345</v>
          </cell>
          <cell r="B534">
            <v>47</v>
          </cell>
          <cell r="C534" t="str">
            <v>19</v>
          </cell>
          <cell r="D534" t="str">
            <v>64634</v>
          </cell>
          <cell r="E534" t="str">
            <v>0</v>
          </cell>
          <cell r="H534" t="str">
            <v>Inglewood Unified</v>
          </cell>
          <cell r="I534" t="str">
            <v>UNIFIED</v>
          </cell>
          <cell r="J534">
            <v>13006841</v>
          </cell>
        </row>
        <row r="535">
          <cell r="A535">
            <v>9592</v>
          </cell>
          <cell r="B535">
            <v>47</v>
          </cell>
          <cell r="C535" t="str">
            <v>19</v>
          </cell>
          <cell r="D535" t="str">
            <v>64634</v>
          </cell>
          <cell r="E535" t="str">
            <v>101667</v>
          </cell>
          <cell r="F535" t="str">
            <v>0582</v>
          </cell>
          <cell r="G535" t="str">
            <v>D</v>
          </cell>
          <cell r="H535" t="str">
            <v>Wilder's Preparatory Academy Charter</v>
          </cell>
          <cell r="I535" t="str">
            <v>UNIFIED</v>
          </cell>
          <cell r="J535">
            <v>544821</v>
          </cell>
        </row>
        <row r="536">
          <cell r="A536">
            <v>11975</v>
          </cell>
          <cell r="B536">
            <v>47</v>
          </cell>
          <cell r="C536" t="str">
            <v>19</v>
          </cell>
          <cell r="D536" t="str">
            <v>64634</v>
          </cell>
          <cell r="E536" t="str">
            <v>116822</v>
          </cell>
          <cell r="F536" t="str">
            <v>0977</v>
          </cell>
          <cell r="G536" t="str">
            <v>D</v>
          </cell>
          <cell r="H536" t="str">
            <v>Wilder's Preparatory Academy Charter Middle</v>
          </cell>
          <cell r="I536" t="str">
            <v>UNIFIED</v>
          </cell>
          <cell r="J536">
            <v>277679</v>
          </cell>
        </row>
        <row r="537">
          <cell r="A537">
            <v>12165</v>
          </cell>
          <cell r="B537">
            <v>47</v>
          </cell>
          <cell r="C537" t="str">
            <v>19</v>
          </cell>
          <cell r="D537" t="str">
            <v>64634</v>
          </cell>
          <cell r="E537" t="str">
            <v>119552</v>
          </cell>
          <cell r="F537" t="str">
            <v>1075</v>
          </cell>
          <cell r="G537" t="str">
            <v>D</v>
          </cell>
          <cell r="H537" t="str">
            <v>Today's Fresh Start Charter School Inglewood</v>
          </cell>
          <cell r="I537" t="str">
            <v>UNIFIED</v>
          </cell>
          <cell r="J537">
            <v>675028</v>
          </cell>
        </row>
        <row r="538">
          <cell r="A538">
            <v>12166</v>
          </cell>
          <cell r="B538">
            <v>47</v>
          </cell>
          <cell r="C538" t="str">
            <v>19</v>
          </cell>
          <cell r="D538" t="str">
            <v>64634</v>
          </cell>
          <cell r="E538" t="str">
            <v>120303</v>
          </cell>
          <cell r="F538" t="str">
            <v>1121</v>
          </cell>
          <cell r="G538" t="str">
            <v>D</v>
          </cell>
          <cell r="H538" t="str">
            <v>ICEF Inglewood Elementary Charter Academy</v>
          </cell>
          <cell r="I538" t="str">
            <v>UNIFIED</v>
          </cell>
          <cell r="J538">
            <v>569893</v>
          </cell>
        </row>
        <row r="539">
          <cell r="A539">
            <v>12167</v>
          </cell>
          <cell r="B539">
            <v>47</v>
          </cell>
          <cell r="C539" t="str">
            <v>19</v>
          </cell>
          <cell r="D539" t="str">
            <v>64634</v>
          </cell>
          <cell r="E539" t="str">
            <v>120311</v>
          </cell>
          <cell r="F539" t="str">
            <v>1122</v>
          </cell>
          <cell r="G539" t="str">
            <v>D</v>
          </cell>
          <cell r="H539" t="str">
            <v>ICEF Inglewood Middle Charter Academy</v>
          </cell>
          <cell r="I539" t="str">
            <v>UNIFIED</v>
          </cell>
          <cell r="J539">
            <v>296558</v>
          </cell>
        </row>
        <row r="540">
          <cell r="A540">
            <v>12340</v>
          </cell>
          <cell r="B540">
            <v>47</v>
          </cell>
          <cell r="C540" t="str">
            <v>19</v>
          </cell>
          <cell r="D540" t="str">
            <v>64634</v>
          </cell>
          <cell r="E540" t="str">
            <v>121186</v>
          </cell>
          <cell r="F540" t="str">
            <v>1137</v>
          </cell>
          <cell r="G540" t="str">
            <v>D</v>
          </cell>
          <cell r="H540" t="str">
            <v>Children of Promise Preparatory Academy</v>
          </cell>
          <cell r="I540" t="str">
            <v>UNIFIED</v>
          </cell>
          <cell r="J540">
            <v>499835</v>
          </cell>
        </row>
        <row r="541">
          <cell r="A541">
            <v>14052</v>
          </cell>
          <cell r="B541">
            <v>47</v>
          </cell>
          <cell r="C541" t="str">
            <v>19</v>
          </cell>
          <cell r="D541" t="str">
            <v>64634</v>
          </cell>
          <cell r="E541" t="str">
            <v>128991</v>
          </cell>
          <cell r="F541" t="str">
            <v>1612</v>
          </cell>
          <cell r="G541" t="str">
            <v>D</v>
          </cell>
          <cell r="H541" t="str">
            <v>Grace Hopper STEM Academy</v>
          </cell>
          <cell r="I541" t="str">
            <v>UNIFIED</v>
          </cell>
          <cell r="J541">
            <v>18900</v>
          </cell>
        </row>
        <row r="542">
          <cell r="A542">
            <v>12341</v>
          </cell>
          <cell r="B542">
            <v>47</v>
          </cell>
          <cell r="C542" t="str">
            <v>19</v>
          </cell>
          <cell r="D542" t="str">
            <v>64634</v>
          </cell>
          <cell r="E542" t="str">
            <v>1996586</v>
          </cell>
          <cell r="F542" t="str">
            <v>0432</v>
          </cell>
          <cell r="G542" t="str">
            <v>D</v>
          </cell>
          <cell r="H542" t="str">
            <v>Animo Inglewood Charter High</v>
          </cell>
          <cell r="I542" t="str">
            <v>UNIFIED</v>
          </cell>
          <cell r="J542">
            <v>1061513</v>
          </cell>
        </row>
        <row r="543">
          <cell r="A543">
            <v>3337</v>
          </cell>
          <cell r="B543">
            <v>47</v>
          </cell>
          <cell r="C543" t="str">
            <v>19</v>
          </cell>
          <cell r="D543" t="str">
            <v>64634</v>
          </cell>
          <cell r="E543" t="str">
            <v>6014518</v>
          </cell>
          <cell r="F543" t="str">
            <v>1591</v>
          </cell>
          <cell r="G543" t="str">
            <v>L</v>
          </cell>
          <cell r="H543" t="str">
            <v>La Tijera K-8 Academy of Excellence</v>
          </cell>
          <cell r="I543" t="str">
            <v>UNIFIED</v>
          </cell>
          <cell r="J543">
            <v>133950</v>
          </cell>
        </row>
        <row r="544">
          <cell r="A544">
            <v>346</v>
          </cell>
          <cell r="B544">
            <v>47</v>
          </cell>
          <cell r="C544" t="str">
            <v>19</v>
          </cell>
          <cell r="D544" t="str">
            <v>64642</v>
          </cell>
          <cell r="E544" t="str">
            <v>0</v>
          </cell>
          <cell r="H544" t="str">
            <v>Keppel Union Elementary</v>
          </cell>
          <cell r="I544" t="str">
            <v>ELEMENTARY</v>
          </cell>
          <cell r="J544">
            <v>3628914</v>
          </cell>
        </row>
        <row r="545">
          <cell r="A545">
            <v>14456</v>
          </cell>
          <cell r="B545">
            <v>47</v>
          </cell>
          <cell r="C545" t="str">
            <v>19</v>
          </cell>
          <cell r="D545" t="str">
            <v>64642</v>
          </cell>
          <cell r="E545" t="str">
            <v>136127</v>
          </cell>
          <cell r="F545" t="str">
            <v>1886</v>
          </cell>
          <cell r="G545" t="str">
            <v>D</v>
          </cell>
          <cell r="H545" t="str">
            <v>Community Collaborative Virtual School - Keppel Partnership Academy</v>
          </cell>
          <cell r="I545" t="str">
            <v>ELEMENTARY</v>
          </cell>
          <cell r="J545">
            <v>51458</v>
          </cell>
        </row>
        <row r="546">
          <cell r="A546">
            <v>347</v>
          </cell>
          <cell r="B546">
            <v>47</v>
          </cell>
          <cell r="C546" t="str">
            <v>19</v>
          </cell>
          <cell r="D546" t="str">
            <v>64659</v>
          </cell>
          <cell r="E546" t="str">
            <v>0</v>
          </cell>
          <cell r="H546" t="str">
            <v>La Canada Unified</v>
          </cell>
          <cell r="I546" t="str">
            <v>UNIFIED</v>
          </cell>
          <cell r="J546">
            <v>3232193</v>
          </cell>
        </row>
        <row r="547">
          <cell r="A547">
            <v>348</v>
          </cell>
          <cell r="B547">
            <v>47</v>
          </cell>
          <cell r="C547" t="str">
            <v>19</v>
          </cell>
          <cell r="D547" t="str">
            <v>64667</v>
          </cell>
          <cell r="E547" t="str">
            <v>0</v>
          </cell>
          <cell r="H547" t="str">
            <v>Lancaster Elementary</v>
          </cell>
          <cell r="I547" t="str">
            <v>ELEMENTARY</v>
          </cell>
          <cell r="J547">
            <v>18968623</v>
          </cell>
        </row>
        <row r="548">
          <cell r="A548">
            <v>12542</v>
          </cell>
          <cell r="B548">
            <v>47</v>
          </cell>
          <cell r="C548" t="str">
            <v>19</v>
          </cell>
          <cell r="D548" t="str">
            <v>64667</v>
          </cell>
          <cell r="E548" t="str">
            <v>123174</v>
          </cell>
          <cell r="F548" t="str">
            <v>1225</v>
          </cell>
          <cell r="G548" t="str">
            <v>D</v>
          </cell>
          <cell r="H548" t="str">
            <v>Life Source International Charter</v>
          </cell>
          <cell r="I548" t="str">
            <v>ELEMENTARY</v>
          </cell>
          <cell r="J548">
            <v>598948</v>
          </cell>
        </row>
        <row r="549">
          <cell r="A549">
            <v>12711</v>
          </cell>
          <cell r="B549">
            <v>47</v>
          </cell>
          <cell r="C549" t="str">
            <v>19</v>
          </cell>
          <cell r="D549" t="str">
            <v>64667</v>
          </cell>
          <cell r="E549" t="str">
            <v>125559</v>
          </cell>
          <cell r="F549" t="str">
            <v>1376</v>
          </cell>
          <cell r="G549" t="str">
            <v>D</v>
          </cell>
          <cell r="H549" t="str">
            <v>iLEAD Lancaster Charter</v>
          </cell>
          <cell r="I549" t="str">
            <v>ELEMENTARY</v>
          </cell>
          <cell r="J549">
            <v>945716</v>
          </cell>
        </row>
        <row r="550">
          <cell r="A550">
            <v>349</v>
          </cell>
          <cell r="B550">
            <v>47</v>
          </cell>
          <cell r="C550" t="str">
            <v>19</v>
          </cell>
          <cell r="D550" t="str">
            <v>64683</v>
          </cell>
          <cell r="E550" t="str">
            <v>0</v>
          </cell>
          <cell r="H550" t="str">
            <v>Las Virgenes Unified</v>
          </cell>
          <cell r="I550" t="str">
            <v>UNIFIED</v>
          </cell>
          <cell r="J550">
            <v>7339155</v>
          </cell>
        </row>
        <row r="551">
          <cell r="A551">
            <v>350</v>
          </cell>
          <cell r="B551">
            <v>47</v>
          </cell>
          <cell r="C551" t="str">
            <v>19</v>
          </cell>
          <cell r="D551" t="str">
            <v>64691</v>
          </cell>
          <cell r="E551" t="str">
            <v>0</v>
          </cell>
          <cell r="H551" t="str">
            <v>Lawndale Elementary</v>
          </cell>
          <cell r="I551" t="str">
            <v>ELEMENTARY</v>
          </cell>
          <cell r="J551">
            <v>7595665</v>
          </cell>
        </row>
        <row r="552">
          <cell r="A552">
            <v>1152</v>
          </cell>
          <cell r="B552">
            <v>47</v>
          </cell>
          <cell r="C552" t="str">
            <v>19</v>
          </cell>
          <cell r="D552" t="str">
            <v>64691</v>
          </cell>
          <cell r="E552" t="str">
            <v>1996438</v>
          </cell>
          <cell r="F552" t="str">
            <v>0353</v>
          </cell>
          <cell r="G552" t="str">
            <v>D</v>
          </cell>
          <cell r="H552" t="str">
            <v>Environmental Charter High</v>
          </cell>
          <cell r="I552" t="str">
            <v>ELEMENTARY</v>
          </cell>
          <cell r="J552">
            <v>881268</v>
          </cell>
        </row>
        <row r="553">
          <cell r="A553">
            <v>351</v>
          </cell>
          <cell r="B553">
            <v>47</v>
          </cell>
          <cell r="C553" t="str">
            <v>19</v>
          </cell>
          <cell r="D553" t="str">
            <v>64709</v>
          </cell>
          <cell r="E553" t="str">
            <v>0</v>
          </cell>
          <cell r="H553" t="str">
            <v>Lennox</v>
          </cell>
          <cell r="I553" t="str">
            <v>ELEMENTARY</v>
          </cell>
          <cell r="J553">
            <v>7561675</v>
          </cell>
        </row>
        <row r="554">
          <cell r="A554">
            <v>9593</v>
          </cell>
          <cell r="B554">
            <v>47</v>
          </cell>
          <cell r="C554" t="str">
            <v>19</v>
          </cell>
          <cell r="D554" t="str">
            <v>64709</v>
          </cell>
          <cell r="E554" t="str">
            <v>100602</v>
          </cell>
          <cell r="F554" t="str">
            <v>0509</v>
          </cell>
          <cell r="G554" t="str">
            <v>D</v>
          </cell>
          <cell r="H554" t="str">
            <v>Lennox Mathematics, Science and Technology Academy</v>
          </cell>
          <cell r="I554" t="str">
            <v>ELEMENTARY</v>
          </cell>
          <cell r="J554">
            <v>991385</v>
          </cell>
        </row>
        <row r="555">
          <cell r="A555">
            <v>9726</v>
          </cell>
          <cell r="B555">
            <v>47</v>
          </cell>
          <cell r="C555" t="str">
            <v>19</v>
          </cell>
          <cell r="D555" t="str">
            <v>64709</v>
          </cell>
          <cell r="E555" t="str">
            <v>107508</v>
          </cell>
          <cell r="F555" t="str">
            <v>0672</v>
          </cell>
          <cell r="G555" t="str">
            <v>D</v>
          </cell>
          <cell r="H555" t="str">
            <v>Century Community Charter</v>
          </cell>
          <cell r="I555" t="str">
            <v>ELEMENTARY</v>
          </cell>
          <cell r="J555">
            <v>674467</v>
          </cell>
        </row>
        <row r="556">
          <cell r="A556">
            <v>10247</v>
          </cell>
          <cell r="B556">
            <v>47</v>
          </cell>
          <cell r="C556" t="str">
            <v>19</v>
          </cell>
          <cell r="D556" t="str">
            <v>64709</v>
          </cell>
          <cell r="E556" t="str">
            <v>112250</v>
          </cell>
          <cell r="F556" t="str">
            <v>0809</v>
          </cell>
          <cell r="G556" t="str">
            <v>D</v>
          </cell>
          <cell r="H556" t="str">
            <v>Century Academy for Excellence</v>
          </cell>
          <cell r="I556" t="str">
            <v>ELEMENTARY</v>
          </cell>
          <cell r="J556">
            <v>298641</v>
          </cell>
        </row>
        <row r="557">
          <cell r="A557">
            <v>1153</v>
          </cell>
          <cell r="B557">
            <v>47</v>
          </cell>
          <cell r="C557" t="str">
            <v>19</v>
          </cell>
          <cell r="D557" t="str">
            <v>64709</v>
          </cell>
          <cell r="E557" t="str">
            <v>1996313</v>
          </cell>
          <cell r="F557" t="str">
            <v>0281</v>
          </cell>
          <cell r="G557" t="str">
            <v>D</v>
          </cell>
          <cell r="H557" t="str">
            <v>Animo Leadership High</v>
          </cell>
          <cell r="I557" t="str">
            <v>ELEMENTARY</v>
          </cell>
          <cell r="J557">
            <v>1059164</v>
          </cell>
        </row>
        <row r="558">
          <cell r="A558">
            <v>352</v>
          </cell>
          <cell r="B558">
            <v>47</v>
          </cell>
          <cell r="C558" t="str">
            <v>19</v>
          </cell>
          <cell r="D558" t="str">
            <v>64717</v>
          </cell>
          <cell r="E558" t="str">
            <v>0</v>
          </cell>
          <cell r="H558" t="str">
            <v>Little Lake City Elementary</v>
          </cell>
          <cell r="I558" t="str">
            <v>ELEMENTARY</v>
          </cell>
          <cell r="J558">
            <v>6067615</v>
          </cell>
        </row>
        <row r="559">
          <cell r="A559">
            <v>353</v>
          </cell>
          <cell r="B559">
            <v>47</v>
          </cell>
          <cell r="C559" t="str">
            <v>19</v>
          </cell>
          <cell r="D559" t="str">
            <v>64725</v>
          </cell>
          <cell r="E559" t="str">
            <v>0</v>
          </cell>
          <cell r="H559" t="str">
            <v>Long Beach Unified</v>
          </cell>
          <cell r="I559" t="str">
            <v>UNIFIED</v>
          </cell>
          <cell r="J559">
            <v>108185349</v>
          </cell>
        </row>
        <row r="560">
          <cell r="A560">
            <v>12915</v>
          </cell>
          <cell r="B560">
            <v>47</v>
          </cell>
          <cell r="C560" t="str">
            <v>19</v>
          </cell>
          <cell r="D560" t="str">
            <v>64725</v>
          </cell>
          <cell r="E560" t="str">
            <v>127506</v>
          </cell>
          <cell r="F560" t="str">
            <v>1504</v>
          </cell>
          <cell r="G560" t="str">
            <v>D</v>
          </cell>
          <cell r="H560" t="str">
            <v>Intellectual Virtues Academy of Long Beach</v>
          </cell>
          <cell r="I560" t="str">
            <v>UNIFIED</v>
          </cell>
          <cell r="J560">
            <v>41098</v>
          </cell>
        </row>
        <row r="561">
          <cell r="A561">
            <v>14201</v>
          </cell>
          <cell r="B561">
            <v>47</v>
          </cell>
          <cell r="C561" t="str">
            <v>19</v>
          </cell>
          <cell r="D561" t="str">
            <v>64725</v>
          </cell>
          <cell r="E561" t="str">
            <v>131938</v>
          </cell>
          <cell r="F561" t="str">
            <v>1682</v>
          </cell>
          <cell r="G561" t="str">
            <v>D</v>
          </cell>
          <cell r="H561" t="str">
            <v>Clear Passage Educational Center</v>
          </cell>
          <cell r="I561" t="str">
            <v>UNIFIED</v>
          </cell>
          <cell r="J561">
            <v>8202</v>
          </cell>
        </row>
        <row r="562">
          <cell r="A562">
            <v>354</v>
          </cell>
          <cell r="B562">
            <v>47</v>
          </cell>
          <cell r="C562" t="str">
            <v>19</v>
          </cell>
          <cell r="D562" t="str">
            <v>64733</v>
          </cell>
          <cell r="E562" t="str">
            <v>0</v>
          </cell>
          <cell r="H562" t="str">
            <v>Los Angeles Unified</v>
          </cell>
          <cell r="I562" t="str">
            <v>UNIFIED</v>
          </cell>
          <cell r="J562">
            <v>666278067</v>
          </cell>
        </row>
        <row r="563">
          <cell r="A563">
            <v>9594</v>
          </cell>
          <cell r="B563">
            <v>47</v>
          </cell>
          <cell r="C563" t="str">
            <v>19</v>
          </cell>
          <cell r="D563" t="str">
            <v>64733</v>
          </cell>
          <cell r="E563" t="str">
            <v>100289</v>
          </cell>
          <cell r="F563" t="str">
            <v>0521</v>
          </cell>
          <cell r="G563" t="str">
            <v>D</v>
          </cell>
          <cell r="H563" t="str">
            <v>N.E.W. Academy of Science and Arts</v>
          </cell>
          <cell r="I563" t="str">
            <v>UNIFIED</v>
          </cell>
          <cell r="J563">
            <v>540609</v>
          </cell>
        </row>
        <row r="564">
          <cell r="A564">
            <v>9596</v>
          </cell>
          <cell r="B564">
            <v>47</v>
          </cell>
          <cell r="C564" t="str">
            <v>19</v>
          </cell>
          <cell r="D564" t="str">
            <v>64733</v>
          </cell>
          <cell r="E564" t="str">
            <v>100669</v>
          </cell>
          <cell r="F564" t="str">
            <v>0535</v>
          </cell>
          <cell r="G564" t="str">
            <v>D</v>
          </cell>
          <cell r="H564" t="str">
            <v>Stella Middle Charter Academy</v>
          </cell>
          <cell r="I564" t="str">
            <v>UNIFIED</v>
          </cell>
          <cell r="J564">
            <v>706147</v>
          </cell>
        </row>
        <row r="565">
          <cell r="A565">
            <v>9597</v>
          </cell>
          <cell r="B565">
            <v>47</v>
          </cell>
          <cell r="C565" t="str">
            <v>19</v>
          </cell>
          <cell r="D565" t="str">
            <v>64733</v>
          </cell>
          <cell r="E565" t="str">
            <v>100677</v>
          </cell>
          <cell r="F565" t="str">
            <v>0537</v>
          </cell>
          <cell r="G565" t="str">
            <v>D</v>
          </cell>
          <cell r="H565" t="str">
            <v>High Tech LA</v>
          </cell>
          <cell r="I565" t="str">
            <v>UNIFIED</v>
          </cell>
          <cell r="J565">
            <v>662408</v>
          </cell>
        </row>
        <row r="566">
          <cell r="A566">
            <v>9665</v>
          </cell>
          <cell r="B566">
            <v>47</v>
          </cell>
          <cell r="C566" t="str">
            <v>19</v>
          </cell>
          <cell r="D566" t="str">
            <v>64733</v>
          </cell>
          <cell r="E566" t="str">
            <v>100743</v>
          </cell>
          <cell r="F566" t="str">
            <v>0539</v>
          </cell>
          <cell r="G566" t="str">
            <v>D</v>
          </cell>
          <cell r="H566" t="str">
            <v>Accelerated Charter Elementary</v>
          </cell>
          <cell r="I566" t="str">
            <v>UNIFIED</v>
          </cell>
          <cell r="J566">
            <v>680133</v>
          </cell>
        </row>
        <row r="567">
          <cell r="A567">
            <v>9598</v>
          </cell>
          <cell r="B567">
            <v>47</v>
          </cell>
          <cell r="C567" t="str">
            <v>19</v>
          </cell>
          <cell r="D567" t="str">
            <v>64733</v>
          </cell>
          <cell r="E567" t="str">
            <v>100750</v>
          </cell>
          <cell r="F567" t="str">
            <v>0538</v>
          </cell>
          <cell r="G567" t="str">
            <v>D</v>
          </cell>
          <cell r="H567" t="str">
            <v>Wallis Annenberg High</v>
          </cell>
          <cell r="I567" t="str">
            <v>UNIFIED</v>
          </cell>
          <cell r="J567">
            <v>792033</v>
          </cell>
        </row>
        <row r="568">
          <cell r="A568">
            <v>9600</v>
          </cell>
          <cell r="B568">
            <v>47</v>
          </cell>
          <cell r="C568" t="str">
            <v>19</v>
          </cell>
          <cell r="D568" t="str">
            <v>64733</v>
          </cell>
          <cell r="E568" t="str">
            <v>100776</v>
          </cell>
          <cell r="F568" t="str">
            <v>0540</v>
          </cell>
          <cell r="G568" t="str">
            <v>D</v>
          </cell>
          <cell r="H568" t="str">
            <v>North Valley Military Institute College Preparatory Academy</v>
          </cell>
          <cell r="I568" t="str">
            <v>UNIFIED</v>
          </cell>
          <cell r="J568">
            <v>928189</v>
          </cell>
        </row>
        <row r="569">
          <cell r="A569">
            <v>9602</v>
          </cell>
          <cell r="B569">
            <v>47</v>
          </cell>
          <cell r="C569" t="str">
            <v>19</v>
          </cell>
          <cell r="D569" t="str">
            <v>64733</v>
          </cell>
          <cell r="E569" t="str">
            <v>100800</v>
          </cell>
          <cell r="F569" t="str">
            <v>0534</v>
          </cell>
          <cell r="G569" t="str">
            <v>D</v>
          </cell>
          <cell r="H569" t="str">
            <v>Central City Value</v>
          </cell>
          <cell r="I569" t="str">
            <v>UNIFIED</v>
          </cell>
          <cell r="J569">
            <v>780843</v>
          </cell>
        </row>
        <row r="570">
          <cell r="A570">
            <v>9603</v>
          </cell>
          <cell r="B570">
            <v>47</v>
          </cell>
          <cell r="C570" t="str">
            <v>19</v>
          </cell>
          <cell r="D570" t="str">
            <v>64733</v>
          </cell>
          <cell r="E570" t="str">
            <v>100867</v>
          </cell>
          <cell r="F570" t="str">
            <v>0531</v>
          </cell>
          <cell r="G570" t="str">
            <v>D</v>
          </cell>
          <cell r="H570" t="str">
            <v>KIPP Los Angeles College Preparatory</v>
          </cell>
          <cell r="I570" t="str">
            <v>UNIFIED</v>
          </cell>
          <cell r="J570">
            <v>711414</v>
          </cell>
        </row>
        <row r="571">
          <cell r="A571">
            <v>9604</v>
          </cell>
          <cell r="B571">
            <v>47</v>
          </cell>
          <cell r="C571" t="str">
            <v>19</v>
          </cell>
          <cell r="D571" t="str">
            <v>64733</v>
          </cell>
          <cell r="E571" t="str">
            <v>101196</v>
          </cell>
          <cell r="F571" t="str">
            <v>0543</v>
          </cell>
          <cell r="G571" t="str">
            <v>D</v>
          </cell>
          <cell r="H571" t="str">
            <v>View Park Preparatory Accelerated High</v>
          </cell>
          <cell r="I571" t="str">
            <v>UNIFIED</v>
          </cell>
          <cell r="J571">
            <v>986530</v>
          </cell>
        </row>
        <row r="572">
          <cell r="A572">
            <v>9605</v>
          </cell>
          <cell r="B572">
            <v>47</v>
          </cell>
          <cell r="C572" t="str">
            <v>19</v>
          </cell>
          <cell r="D572" t="str">
            <v>64733</v>
          </cell>
          <cell r="E572" t="str">
            <v>101444</v>
          </cell>
          <cell r="F572" t="str">
            <v>0530</v>
          </cell>
          <cell r="G572" t="str">
            <v>D</v>
          </cell>
          <cell r="H572" t="str">
            <v>KIPP Academy of Opportunity</v>
          </cell>
          <cell r="I572" t="str">
            <v>UNIFIED</v>
          </cell>
          <cell r="J572">
            <v>513590</v>
          </cell>
        </row>
        <row r="573">
          <cell r="A573">
            <v>9607</v>
          </cell>
          <cell r="B573">
            <v>47</v>
          </cell>
          <cell r="C573" t="str">
            <v>19</v>
          </cell>
          <cell r="D573" t="str">
            <v>64733</v>
          </cell>
          <cell r="E573" t="str">
            <v>101659</v>
          </cell>
          <cell r="F573" t="str">
            <v>0570</v>
          </cell>
          <cell r="G573" t="str">
            <v>D</v>
          </cell>
          <cell r="H573" t="str">
            <v>Crenshaw Arts-Technology Charter High</v>
          </cell>
          <cell r="I573" t="str">
            <v>UNIFIED</v>
          </cell>
          <cell r="J573">
            <v>261372</v>
          </cell>
        </row>
        <row r="574">
          <cell r="A574">
            <v>9608</v>
          </cell>
          <cell r="B574">
            <v>47</v>
          </cell>
          <cell r="C574" t="str">
            <v>19</v>
          </cell>
          <cell r="D574" t="str">
            <v>64733</v>
          </cell>
          <cell r="E574" t="str">
            <v>101675</v>
          </cell>
          <cell r="F574" t="str">
            <v>0581</v>
          </cell>
          <cell r="G574" t="str">
            <v>D</v>
          </cell>
          <cell r="H574" t="str">
            <v>Oscar De La Hoya Animo Charter High</v>
          </cell>
          <cell r="I574" t="str">
            <v>UNIFIED</v>
          </cell>
          <cell r="J574">
            <v>1001600</v>
          </cell>
        </row>
        <row r="575">
          <cell r="A575">
            <v>9609</v>
          </cell>
          <cell r="B575">
            <v>47</v>
          </cell>
          <cell r="C575" t="str">
            <v>19</v>
          </cell>
          <cell r="D575" t="str">
            <v>64733</v>
          </cell>
          <cell r="E575" t="str">
            <v>101683</v>
          </cell>
          <cell r="F575" t="str">
            <v>0579</v>
          </cell>
          <cell r="G575" t="str">
            <v>D</v>
          </cell>
          <cell r="H575" t="str">
            <v>Renaissance Arts Academy</v>
          </cell>
          <cell r="I575" t="str">
            <v>UNIFIED</v>
          </cell>
          <cell r="J575">
            <v>805854</v>
          </cell>
        </row>
        <row r="576">
          <cell r="A576">
            <v>9668</v>
          </cell>
          <cell r="B576">
            <v>47</v>
          </cell>
          <cell r="C576" t="str">
            <v>19</v>
          </cell>
          <cell r="D576" t="str">
            <v>64733</v>
          </cell>
          <cell r="E576" t="str">
            <v>102335</v>
          </cell>
          <cell r="F576" t="str">
            <v>0569</v>
          </cell>
          <cell r="G576" t="str">
            <v>D</v>
          </cell>
          <cell r="H576" t="str">
            <v>Ocean Charter</v>
          </cell>
          <cell r="I576" t="str">
            <v>UNIFIED</v>
          </cell>
          <cell r="J576">
            <v>695218</v>
          </cell>
        </row>
        <row r="577">
          <cell r="A577">
            <v>9672</v>
          </cell>
          <cell r="B577">
            <v>47</v>
          </cell>
          <cell r="C577" t="str">
            <v>19</v>
          </cell>
          <cell r="D577" t="str">
            <v>64733</v>
          </cell>
          <cell r="E577" t="str">
            <v>102426</v>
          </cell>
          <cell r="F577" t="str">
            <v>0600</v>
          </cell>
          <cell r="G577" t="str">
            <v>D</v>
          </cell>
          <cell r="H577" t="str">
            <v>PUC Milagro Charter</v>
          </cell>
          <cell r="I577" t="str">
            <v>UNIFIED</v>
          </cell>
          <cell r="J577">
            <v>394798</v>
          </cell>
        </row>
        <row r="578">
          <cell r="A578">
            <v>9673</v>
          </cell>
          <cell r="B578">
            <v>47</v>
          </cell>
          <cell r="C578" t="str">
            <v>19</v>
          </cell>
          <cell r="D578" t="str">
            <v>64733</v>
          </cell>
          <cell r="E578" t="str">
            <v>102434</v>
          </cell>
          <cell r="F578" t="str">
            <v>0602</v>
          </cell>
          <cell r="G578" t="str">
            <v>D</v>
          </cell>
          <cell r="H578" t="str">
            <v>Animo South Los Angeles Charter</v>
          </cell>
          <cell r="I578" t="str">
            <v>UNIFIED</v>
          </cell>
          <cell r="J578">
            <v>1001634</v>
          </cell>
        </row>
        <row r="579">
          <cell r="A579">
            <v>9674</v>
          </cell>
          <cell r="B579">
            <v>47</v>
          </cell>
          <cell r="C579" t="str">
            <v>19</v>
          </cell>
          <cell r="D579" t="str">
            <v>64733</v>
          </cell>
          <cell r="E579" t="str">
            <v>102442</v>
          </cell>
          <cell r="F579" t="str">
            <v>0603</v>
          </cell>
          <cell r="G579" t="str">
            <v>D</v>
          </cell>
          <cell r="H579" t="str">
            <v>PUC Lakeview Charter Academy</v>
          </cell>
          <cell r="I579" t="str">
            <v>UNIFIED</v>
          </cell>
          <cell r="J579">
            <v>497199</v>
          </cell>
        </row>
        <row r="580">
          <cell r="A580">
            <v>10181</v>
          </cell>
          <cell r="B580">
            <v>47</v>
          </cell>
          <cell r="C580" t="str">
            <v>19</v>
          </cell>
          <cell r="D580" t="str">
            <v>64733</v>
          </cell>
          <cell r="E580" t="str">
            <v>102483</v>
          </cell>
          <cell r="F580" t="str">
            <v>0592</v>
          </cell>
          <cell r="G580" t="str">
            <v>D</v>
          </cell>
          <cell r="H580" t="str">
            <v>N.E.W. Academy Canoga Park</v>
          </cell>
          <cell r="I580" t="str">
            <v>UNIFIED</v>
          </cell>
          <cell r="J580">
            <v>698556</v>
          </cell>
        </row>
        <row r="581">
          <cell r="A581">
            <v>9675</v>
          </cell>
          <cell r="B581">
            <v>47</v>
          </cell>
          <cell r="C581" t="str">
            <v>19</v>
          </cell>
          <cell r="D581" t="str">
            <v>64733</v>
          </cell>
          <cell r="E581" t="str">
            <v>102491</v>
          </cell>
          <cell r="F581" t="str">
            <v>0604</v>
          </cell>
          <cell r="G581" t="str">
            <v>L</v>
          </cell>
          <cell r="H581" t="str">
            <v>Dr. Theo. T. Alexander Jr., Science Center</v>
          </cell>
          <cell r="I581" t="str">
            <v>UNIFIED</v>
          </cell>
          <cell r="J581">
            <v>885360</v>
          </cell>
        </row>
        <row r="582">
          <cell r="A582">
            <v>9678</v>
          </cell>
          <cell r="B582">
            <v>47</v>
          </cell>
          <cell r="C582" t="str">
            <v>19</v>
          </cell>
          <cell r="D582" t="str">
            <v>64733</v>
          </cell>
          <cell r="E582" t="str">
            <v>102541</v>
          </cell>
          <cell r="F582" t="str">
            <v>0601</v>
          </cell>
          <cell r="G582" t="str">
            <v>D</v>
          </cell>
          <cell r="H582" t="str">
            <v>New Designs Charter</v>
          </cell>
          <cell r="I582" t="str">
            <v>UNIFIED</v>
          </cell>
          <cell r="J582">
            <v>1377750</v>
          </cell>
        </row>
        <row r="583">
          <cell r="A583">
            <v>9686</v>
          </cell>
          <cell r="B583">
            <v>47</v>
          </cell>
          <cell r="C583" t="str">
            <v>19</v>
          </cell>
          <cell r="D583" t="str">
            <v>64733</v>
          </cell>
          <cell r="E583" t="str">
            <v>106351</v>
          </cell>
          <cell r="F583" t="str">
            <v>0619</v>
          </cell>
          <cell r="G583" t="str">
            <v>D</v>
          </cell>
          <cell r="H583" t="str">
            <v>Ivy Academia</v>
          </cell>
          <cell r="I583" t="str">
            <v>UNIFIED</v>
          </cell>
          <cell r="J583">
            <v>975836</v>
          </cell>
        </row>
        <row r="584">
          <cell r="A584">
            <v>9690</v>
          </cell>
          <cell r="B584">
            <v>47</v>
          </cell>
          <cell r="C584" t="str">
            <v>19</v>
          </cell>
          <cell r="D584" t="str">
            <v>64733</v>
          </cell>
          <cell r="E584" t="str">
            <v>106427</v>
          </cell>
          <cell r="F584" t="str">
            <v>0636</v>
          </cell>
          <cell r="G584" t="str">
            <v>D</v>
          </cell>
          <cell r="H584" t="str">
            <v>Synergy Charter Academy</v>
          </cell>
          <cell r="I584" t="str">
            <v>UNIFIED</v>
          </cell>
          <cell r="J584">
            <v>441620</v>
          </cell>
        </row>
        <row r="585">
          <cell r="A585">
            <v>9691</v>
          </cell>
          <cell r="B585">
            <v>47</v>
          </cell>
          <cell r="C585" t="str">
            <v>19</v>
          </cell>
          <cell r="D585" t="str">
            <v>64733</v>
          </cell>
          <cell r="E585" t="str">
            <v>106435</v>
          </cell>
          <cell r="F585" t="str">
            <v>0635</v>
          </cell>
          <cell r="G585" t="str">
            <v>D</v>
          </cell>
          <cell r="H585" t="str">
            <v>Camino Nuevo Charter High</v>
          </cell>
          <cell r="I585" t="str">
            <v>UNIFIED</v>
          </cell>
          <cell r="J585">
            <v>521264</v>
          </cell>
        </row>
        <row r="586">
          <cell r="A586">
            <v>9706</v>
          </cell>
          <cell r="B586">
            <v>47</v>
          </cell>
          <cell r="C586" t="str">
            <v>19</v>
          </cell>
          <cell r="D586" t="str">
            <v>64733</v>
          </cell>
          <cell r="E586" t="str">
            <v>106831</v>
          </cell>
          <cell r="F586" t="str">
            <v>0648</v>
          </cell>
          <cell r="G586" t="str">
            <v>D</v>
          </cell>
          <cell r="H586" t="str">
            <v>Animo Venice Charter High</v>
          </cell>
          <cell r="I586" t="str">
            <v>UNIFIED</v>
          </cell>
          <cell r="J586">
            <v>1029529</v>
          </cell>
        </row>
        <row r="587">
          <cell r="A587">
            <v>10248</v>
          </cell>
          <cell r="B587">
            <v>47</v>
          </cell>
          <cell r="C587" t="str">
            <v>19</v>
          </cell>
          <cell r="D587" t="str">
            <v>64733</v>
          </cell>
          <cell r="E587" t="str">
            <v>106849</v>
          </cell>
          <cell r="F587" t="str">
            <v>0649</v>
          </cell>
          <cell r="G587" t="str">
            <v>D</v>
          </cell>
          <cell r="H587" t="str">
            <v>Animo Pat Brown</v>
          </cell>
          <cell r="I587" t="str">
            <v>UNIFIED</v>
          </cell>
          <cell r="J587">
            <v>1015034</v>
          </cell>
        </row>
        <row r="588">
          <cell r="A588">
            <v>9708</v>
          </cell>
          <cell r="B588">
            <v>47</v>
          </cell>
          <cell r="C588" t="str">
            <v>19</v>
          </cell>
          <cell r="D588" t="str">
            <v>64733</v>
          </cell>
          <cell r="E588" t="str">
            <v>106864</v>
          </cell>
          <cell r="F588" t="str">
            <v>0645</v>
          </cell>
          <cell r="G588" t="str">
            <v>D</v>
          </cell>
          <cell r="H588" t="str">
            <v>Alliance Gertz-Ressler Richard Merkin 6-12 Complex</v>
          </cell>
          <cell r="I588" t="str">
            <v>UNIFIED</v>
          </cell>
          <cell r="J588">
            <v>1651200</v>
          </cell>
        </row>
        <row r="589">
          <cell r="A589">
            <v>9709</v>
          </cell>
          <cell r="B589">
            <v>47</v>
          </cell>
          <cell r="C589" t="str">
            <v>19</v>
          </cell>
          <cell r="D589" t="str">
            <v>64733</v>
          </cell>
          <cell r="E589" t="str">
            <v>106872</v>
          </cell>
          <cell r="F589" t="str">
            <v>0654</v>
          </cell>
          <cell r="G589" t="str">
            <v>D</v>
          </cell>
          <cell r="H589" t="str">
            <v>Bert Corona Charter</v>
          </cell>
          <cell r="I589" t="str">
            <v>UNIFIED</v>
          </cell>
          <cell r="J589">
            <v>531001</v>
          </cell>
        </row>
        <row r="590">
          <cell r="A590">
            <v>10196</v>
          </cell>
          <cell r="B590">
            <v>47</v>
          </cell>
          <cell r="C590" t="str">
            <v>19</v>
          </cell>
          <cell r="D590" t="str">
            <v>64733</v>
          </cell>
          <cell r="E590" t="str">
            <v>107755</v>
          </cell>
          <cell r="F590" t="str">
            <v>0542</v>
          </cell>
          <cell r="G590" t="str">
            <v>D</v>
          </cell>
          <cell r="H590" t="str">
            <v>Port of Los Angeles High</v>
          </cell>
          <cell r="I590" t="str">
            <v>UNIFIED</v>
          </cell>
          <cell r="J590">
            <v>1627186</v>
          </cell>
        </row>
        <row r="591">
          <cell r="A591">
            <v>10204</v>
          </cell>
          <cell r="B591">
            <v>47</v>
          </cell>
          <cell r="C591" t="str">
            <v>19</v>
          </cell>
          <cell r="D591" t="str">
            <v>64733</v>
          </cell>
          <cell r="E591" t="str">
            <v>108878</v>
          </cell>
          <cell r="F591" t="str">
            <v>0712</v>
          </cell>
          <cell r="G591" t="str">
            <v>D</v>
          </cell>
          <cell r="H591" t="str">
            <v>CHAMPS - Charter HS of Arts-Multimedia &amp; Performing</v>
          </cell>
          <cell r="I591" t="str">
            <v>UNIFIED</v>
          </cell>
          <cell r="J591">
            <v>1225419</v>
          </cell>
        </row>
        <row r="592">
          <cell r="A592">
            <v>10172</v>
          </cell>
          <cell r="B592">
            <v>47</v>
          </cell>
          <cell r="C592" t="str">
            <v>19</v>
          </cell>
          <cell r="D592" t="str">
            <v>64733</v>
          </cell>
          <cell r="E592" t="str">
            <v>108886</v>
          </cell>
          <cell r="F592" t="str">
            <v>0713</v>
          </cell>
          <cell r="G592" t="str">
            <v>D</v>
          </cell>
          <cell r="H592" t="str">
            <v>Gabriella Charter</v>
          </cell>
          <cell r="I592" t="str">
            <v>UNIFIED</v>
          </cell>
          <cell r="J592">
            <v>614538</v>
          </cell>
        </row>
        <row r="593">
          <cell r="A593">
            <v>10188</v>
          </cell>
          <cell r="B593">
            <v>47</v>
          </cell>
          <cell r="C593" t="str">
            <v>19</v>
          </cell>
          <cell r="D593" t="str">
            <v>64733</v>
          </cell>
          <cell r="E593" t="str">
            <v>108894</v>
          </cell>
          <cell r="F593" t="str">
            <v>0714</v>
          </cell>
          <cell r="G593" t="str">
            <v>D</v>
          </cell>
          <cell r="H593" t="str">
            <v>Alliance Judy Ivie Burton Technology Academy High</v>
          </cell>
          <cell r="I593" t="str">
            <v>UNIFIED</v>
          </cell>
          <cell r="J593">
            <v>1021559</v>
          </cell>
        </row>
        <row r="594">
          <cell r="A594">
            <v>10180</v>
          </cell>
          <cell r="B594">
            <v>47</v>
          </cell>
          <cell r="C594" t="str">
            <v>19</v>
          </cell>
          <cell r="D594" t="str">
            <v>64733</v>
          </cell>
          <cell r="E594" t="str">
            <v>108910</v>
          </cell>
          <cell r="F594" t="str">
            <v>0716</v>
          </cell>
          <cell r="G594" t="str">
            <v>D</v>
          </cell>
          <cell r="H594" t="str">
            <v>Celerity Nascent Charter</v>
          </cell>
          <cell r="I594" t="str">
            <v>UNIFIED</v>
          </cell>
          <cell r="J594">
            <v>888270</v>
          </cell>
        </row>
        <row r="595">
          <cell r="A595">
            <v>10171</v>
          </cell>
          <cell r="B595">
            <v>47</v>
          </cell>
          <cell r="C595" t="str">
            <v>19</v>
          </cell>
          <cell r="D595" t="str">
            <v>64733</v>
          </cell>
          <cell r="E595" t="str">
            <v>108928</v>
          </cell>
          <cell r="F595" t="str">
            <v>0717</v>
          </cell>
          <cell r="G595" t="str">
            <v>D</v>
          </cell>
          <cell r="H595" t="str">
            <v>Larchmont Charter</v>
          </cell>
          <cell r="I595" t="str">
            <v>UNIFIED</v>
          </cell>
          <cell r="J595">
            <v>2079277</v>
          </cell>
        </row>
        <row r="596">
          <cell r="A596">
            <v>10189</v>
          </cell>
          <cell r="B596">
            <v>47</v>
          </cell>
          <cell r="C596" t="str">
            <v>19</v>
          </cell>
          <cell r="D596" t="str">
            <v>64733</v>
          </cell>
          <cell r="E596" t="str">
            <v>108936</v>
          </cell>
          <cell r="F596" t="str">
            <v>0718</v>
          </cell>
          <cell r="G596" t="str">
            <v>D</v>
          </cell>
          <cell r="H596" t="str">
            <v>Alliance Collins Family College-Ready High</v>
          </cell>
          <cell r="I596" t="str">
            <v>UNIFIED</v>
          </cell>
          <cell r="J596">
            <v>1004732</v>
          </cell>
        </row>
        <row r="597">
          <cell r="A597">
            <v>10215</v>
          </cell>
          <cell r="B597">
            <v>47</v>
          </cell>
          <cell r="C597" t="str">
            <v>19</v>
          </cell>
          <cell r="D597" t="str">
            <v>64733</v>
          </cell>
          <cell r="E597" t="str">
            <v>109884</v>
          </cell>
          <cell r="F597" t="str">
            <v>0734</v>
          </cell>
          <cell r="G597" t="str">
            <v>D</v>
          </cell>
          <cell r="H597" t="str">
            <v>James Jordan Middle</v>
          </cell>
          <cell r="I597" t="str">
            <v>UNIFIED</v>
          </cell>
          <cell r="J597">
            <v>572318</v>
          </cell>
        </row>
        <row r="598">
          <cell r="A598">
            <v>10167</v>
          </cell>
          <cell r="B598">
            <v>47</v>
          </cell>
          <cell r="C598" t="str">
            <v>19</v>
          </cell>
          <cell r="D598" t="str">
            <v>64733</v>
          </cell>
          <cell r="E598" t="str">
            <v>109934</v>
          </cell>
          <cell r="F598" t="str">
            <v>0739</v>
          </cell>
          <cell r="G598" t="str">
            <v>D</v>
          </cell>
          <cell r="H598" t="str">
            <v>Our Community Charter</v>
          </cell>
          <cell r="I598" t="str">
            <v>UNIFIED</v>
          </cell>
          <cell r="J598">
            <v>622499</v>
          </cell>
        </row>
        <row r="599">
          <cell r="A599">
            <v>10209</v>
          </cell>
          <cell r="B599">
            <v>47</v>
          </cell>
          <cell r="C599" t="str">
            <v>19</v>
          </cell>
          <cell r="D599" t="str">
            <v>64733</v>
          </cell>
          <cell r="E599" t="str">
            <v>110304</v>
          </cell>
          <cell r="F599" t="str">
            <v>0675</v>
          </cell>
          <cell r="G599" t="str">
            <v>D</v>
          </cell>
          <cell r="H599" t="str">
            <v>Los Angeles Academy of Arts &amp; Enterprise Charter</v>
          </cell>
          <cell r="I599" t="str">
            <v>UNIFIED</v>
          </cell>
          <cell r="J599">
            <v>528090</v>
          </cell>
        </row>
        <row r="600">
          <cell r="A600">
            <v>10249</v>
          </cell>
          <cell r="B600">
            <v>47</v>
          </cell>
          <cell r="C600" t="str">
            <v>19</v>
          </cell>
          <cell r="D600" t="str">
            <v>64733</v>
          </cell>
          <cell r="E600" t="str">
            <v>111211</v>
          </cell>
          <cell r="F600" t="str">
            <v>0761</v>
          </cell>
          <cell r="G600" t="str">
            <v>D</v>
          </cell>
          <cell r="H600" t="str">
            <v>New Heights Charter</v>
          </cell>
          <cell r="I600" t="str">
            <v>UNIFIED</v>
          </cell>
          <cell r="J600">
            <v>598397</v>
          </cell>
        </row>
        <row r="601">
          <cell r="A601">
            <v>10250</v>
          </cell>
          <cell r="B601">
            <v>47</v>
          </cell>
          <cell r="C601" t="str">
            <v>19</v>
          </cell>
          <cell r="D601" t="str">
            <v>64733</v>
          </cell>
          <cell r="E601" t="str">
            <v>111484</v>
          </cell>
          <cell r="F601" t="str">
            <v>0791</v>
          </cell>
          <cell r="G601" t="str">
            <v>D</v>
          </cell>
          <cell r="H601" t="str">
            <v>New Village Girls Academy</v>
          </cell>
          <cell r="I601" t="str">
            <v>UNIFIED</v>
          </cell>
          <cell r="J601">
            <v>118661</v>
          </cell>
        </row>
        <row r="602">
          <cell r="A602">
            <v>11362</v>
          </cell>
          <cell r="B602">
            <v>47</v>
          </cell>
          <cell r="C602" t="str">
            <v>19</v>
          </cell>
          <cell r="D602" t="str">
            <v>64733</v>
          </cell>
          <cell r="E602" t="str">
            <v>111492</v>
          </cell>
          <cell r="F602" t="str">
            <v>0789</v>
          </cell>
          <cell r="G602" t="str">
            <v>D</v>
          </cell>
          <cell r="H602" t="str">
            <v>Alliance Patti And Peter Neuwirth Leadership Academy</v>
          </cell>
          <cell r="I602" t="str">
            <v>UNIFIED</v>
          </cell>
          <cell r="J602">
            <v>975167</v>
          </cell>
        </row>
        <row r="603">
          <cell r="A603">
            <v>10251</v>
          </cell>
          <cell r="B603">
            <v>47</v>
          </cell>
          <cell r="C603" t="str">
            <v>19</v>
          </cell>
          <cell r="D603" t="str">
            <v>64733</v>
          </cell>
          <cell r="E603" t="str">
            <v>111500</v>
          </cell>
          <cell r="F603" t="str">
            <v>0790</v>
          </cell>
          <cell r="G603" t="str">
            <v>D</v>
          </cell>
          <cell r="H603" t="str">
            <v>Alliance Dr. Olga Mohan High</v>
          </cell>
          <cell r="I603" t="str">
            <v>UNIFIED</v>
          </cell>
          <cell r="J603">
            <v>731980</v>
          </cell>
        </row>
        <row r="604">
          <cell r="A604">
            <v>11363</v>
          </cell>
          <cell r="B604">
            <v>47</v>
          </cell>
          <cell r="C604" t="str">
            <v>19</v>
          </cell>
          <cell r="D604" t="str">
            <v>64733</v>
          </cell>
          <cell r="E604" t="str">
            <v>111518</v>
          </cell>
          <cell r="F604" t="str">
            <v>0779</v>
          </cell>
          <cell r="G604" t="str">
            <v>D</v>
          </cell>
          <cell r="H604" t="str">
            <v>Alliance Jack H. Skirball Middle</v>
          </cell>
          <cell r="I604" t="str">
            <v>UNIFIED</v>
          </cell>
          <cell r="J604">
            <v>622715</v>
          </cell>
        </row>
        <row r="605">
          <cell r="A605">
            <v>10252</v>
          </cell>
          <cell r="B605">
            <v>47</v>
          </cell>
          <cell r="C605" t="str">
            <v>19</v>
          </cell>
          <cell r="D605" t="str">
            <v>64733</v>
          </cell>
          <cell r="E605" t="str">
            <v>111575</v>
          </cell>
          <cell r="F605" t="str">
            <v>0781</v>
          </cell>
          <cell r="G605" t="str">
            <v>D</v>
          </cell>
          <cell r="H605" t="str">
            <v>Animo Ralph Bunche Charter High</v>
          </cell>
          <cell r="I605" t="str">
            <v>UNIFIED</v>
          </cell>
          <cell r="J605">
            <v>1025422</v>
          </cell>
        </row>
        <row r="606">
          <cell r="A606">
            <v>10253</v>
          </cell>
          <cell r="B606">
            <v>47</v>
          </cell>
          <cell r="C606" t="str">
            <v>19</v>
          </cell>
          <cell r="D606" t="str">
            <v>64733</v>
          </cell>
          <cell r="E606" t="str">
            <v>111583</v>
          </cell>
          <cell r="F606" t="str">
            <v>0793</v>
          </cell>
          <cell r="G606" t="str">
            <v>D</v>
          </cell>
          <cell r="H606" t="str">
            <v>Animo Jackie Robinson High</v>
          </cell>
          <cell r="I606" t="str">
            <v>UNIFIED</v>
          </cell>
          <cell r="J606">
            <v>1028189</v>
          </cell>
        </row>
        <row r="607">
          <cell r="A607">
            <v>11365</v>
          </cell>
          <cell r="B607">
            <v>47</v>
          </cell>
          <cell r="C607" t="str">
            <v>19</v>
          </cell>
          <cell r="D607" t="str">
            <v>64733</v>
          </cell>
          <cell r="E607" t="str">
            <v>111625</v>
          </cell>
          <cell r="F607" t="str">
            <v>0783</v>
          </cell>
          <cell r="G607" t="str">
            <v>D</v>
          </cell>
          <cell r="H607" t="str">
            <v>Animo Watts College Preparatory Academy</v>
          </cell>
          <cell r="I607" t="str">
            <v>UNIFIED</v>
          </cell>
          <cell r="J607">
            <v>957556</v>
          </cell>
        </row>
        <row r="608">
          <cell r="A608">
            <v>10256</v>
          </cell>
          <cell r="B608">
            <v>47</v>
          </cell>
          <cell r="C608" t="str">
            <v>19</v>
          </cell>
          <cell r="D608" t="str">
            <v>64733</v>
          </cell>
          <cell r="E608" t="str">
            <v>111641</v>
          </cell>
          <cell r="F608" t="str">
            <v>0784</v>
          </cell>
          <cell r="G608" t="str">
            <v>D</v>
          </cell>
          <cell r="H608" t="str">
            <v>Alliance Ouchi-O' Donovan 6-12 Complex</v>
          </cell>
          <cell r="I608" t="str">
            <v>UNIFIED</v>
          </cell>
          <cell r="J608">
            <v>1718527</v>
          </cell>
        </row>
        <row r="609">
          <cell r="A609">
            <v>10257</v>
          </cell>
          <cell r="B609">
            <v>47</v>
          </cell>
          <cell r="C609" t="str">
            <v>19</v>
          </cell>
          <cell r="D609" t="str">
            <v>64733</v>
          </cell>
          <cell r="E609" t="str">
            <v>111658</v>
          </cell>
          <cell r="F609" t="str">
            <v>0788</v>
          </cell>
          <cell r="G609" t="str">
            <v>D</v>
          </cell>
          <cell r="H609" t="str">
            <v>Alliance Marc &amp; Eva Stern Math and Science</v>
          </cell>
          <cell r="I609" t="str">
            <v>UNIFIED</v>
          </cell>
          <cell r="J609">
            <v>965979</v>
          </cell>
        </row>
        <row r="610">
          <cell r="A610">
            <v>10841</v>
          </cell>
          <cell r="B610">
            <v>47</v>
          </cell>
          <cell r="C610" t="str">
            <v>19</v>
          </cell>
          <cell r="D610" t="str">
            <v>64733</v>
          </cell>
          <cell r="E610" t="str">
            <v>112060</v>
          </cell>
          <cell r="F610" t="str">
            <v>1468</v>
          </cell>
          <cell r="G610" t="str">
            <v>L</v>
          </cell>
          <cell r="H610" t="str">
            <v>Hesby Oaks Leadership Charter</v>
          </cell>
          <cell r="I610" t="str">
            <v>UNIFIED</v>
          </cell>
          <cell r="J610">
            <v>785533</v>
          </cell>
        </row>
        <row r="611">
          <cell r="A611">
            <v>10259</v>
          </cell>
          <cell r="B611">
            <v>47</v>
          </cell>
          <cell r="C611" t="str">
            <v>19</v>
          </cell>
          <cell r="D611" t="str">
            <v>64733</v>
          </cell>
          <cell r="E611" t="str">
            <v>112201</v>
          </cell>
          <cell r="F611" t="str">
            <v>0798</v>
          </cell>
          <cell r="G611" t="str">
            <v>D</v>
          </cell>
          <cell r="H611" t="str">
            <v>PUC Excel Charter Academy</v>
          </cell>
          <cell r="I611" t="str">
            <v>UNIFIED</v>
          </cell>
          <cell r="J611">
            <v>432744</v>
          </cell>
        </row>
        <row r="612">
          <cell r="A612">
            <v>10261</v>
          </cell>
          <cell r="B612">
            <v>47</v>
          </cell>
          <cell r="C612" t="str">
            <v>19</v>
          </cell>
          <cell r="D612" t="str">
            <v>64733</v>
          </cell>
          <cell r="E612" t="str">
            <v>112235</v>
          </cell>
          <cell r="F612" t="str">
            <v>0827</v>
          </cell>
          <cell r="G612" t="str">
            <v>D</v>
          </cell>
          <cell r="H612" t="str">
            <v>Los Feliz Charter School for the Arts</v>
          </cell>
          <cell r="I612" t="str">
            <v>UNIFIED</v>
          </cell>
          <cell r="J612">
            <v>645467</v>
          </cell>
        </row>
        <row r="613">
          <cell r="A613">
            <v>10262</v>
          </cell>
          <cell r="B613">
            <v>47</v>
          </cell>
          <cell r="C613" t="str">
            <v>19</v>
          </cell>
          <cell r="D613" t="str">
            <v>64733</v>
          </cell>
          <cell r="E613" t="str">
            <v>112334</v>
          </cell>
          <cell r="F613" t="str">
            <v>0829</v>
          </cell>
          <cell r="G613" t="str">
            <v>D</v>
          </cell>
          <cell r="H613" t="str">
            <v>Gifted Academy of Mathematics and Entrepreneurial Studies</v>
          </cell>
          <cell r="I613" t="str">
            <v>UNIFIED</v>
          </cell>
          <cell r="J613">
            <v>0</v>
          </cell>
        </row>
        <row r="614">
          <cell r="A614">
            <v>10265</v>
          </cell>
          <cell r="B614">
            <v>47</v>
          </cell>
          <cell r="C614" t="str">
            <v>19</v>
          </cell>
          <cell r="D614" t="str">
            <v>64733</v>
          </cell>
          <cell r="E614" t="str">
            <v>112508</v>
          </cell>
          <cell r="F614" t="str">
            <v>0826</v>
          </cell>
          <cell r="G614" t="str">
            <v>D</v>
          </cell>
          <cell r="H614" t="str">
            <v>Bright Star Secondary Charter Academy</v>
          </cell>
          <cell r="I614" t="str">
            <v>UNIFIED</v>
          </cell>
          <cell r="J614">
            <v>867294</v>
          </cell>
        </row>
        <row r="615">
          <cell r="A615">
            <v>11352</v>
          </cell>
          <cell r="B615">
            <v>47</v>
          </cell>
          <cell r="C615" t="str">
            <v>19</v>
          </cell>
          <cell r="D615" t="str">
            <v>64733</v>
          </cell>
          <cell r="E615" t="str">
            <v>114884</v>
          </cell>
          <cell r="F615" t="str">
            <v>1551</v>
          </cell>
          <cell r="G615" t="str">
            <v>D</v>
          </cell>
          <cell r="H615" t="str">
            <v>Aspire Junior Collegiate Academy</v>
          </cell>
          <cell r="I615" t="str">
            <v>UNIFIED</v>
          </cell>
          <cell r="J615">
            <v>463176</v>
          </cell>
        </row>
        <row r="616">
          <cell r="A616">
            <v>11370</v>
          </cell>
          <cell r="B616">
            <v>47</v>
          </cell>
          <cell r="C616" t="str">
            <v>19</v>
          </cell>
          <cell r="D616" t="str">
            <v>64733</v>
          </cell>
          <cell r="E616" t="str">
            <v>114959</v>
          </cell>
          <cell r="F616" t="str">
            <v>0931</v>
          </cell>
          <cell r="G616" t="str">
            <v>D</v>
          </cell>
          <cell r="H616" t="str">
            <v>Monsenor Oscar Romero Charter Middle</v>
          </cell>
          <cell r="I616" t="str">
            <v>UNIFIED</v>
          </cell>
          <cell r="J616">
            <v>488196</v>
          </cell>
        </row>
        <row r="617">
          <cell r="A617">
            <v>11371</v>
          </cell>
          <cell r="B617">
            <v>47</v>
          </cell>
          <cell r="C617" t="str">
            <v>19</v>
          </cell>
          <cell r="D617" t="str">
            <v>64733</v>
          </cell>
          <cell r="E617" t="str">
            <v>114967</v>
          </cell>
          <cell r="F617" t="str">
            <v>0934</v>
          </cell>
          <cell r="G617" t="str">
            <v>D</v>
          </cell>
          <cell r="H617" t="str">
            <v>Global Education Academy</v>
          </cell>
          <cell r="I617" t="str">
            <v>UNIFIED</v>
          </cell>
          <cell r="J617">
            <v>330668</v>
          </cell>
        </row>
        <row r="618">
          <cell r="A618">
            <v>11976</v>
          </cell>
          <cell r="B618">
            <v>47</v>
          </cell>
          <cell r="C618" t="str">
            <v>19</v>
          </cell>
          <cell r="D618" t="str">
            <v>64733</v>
          </cell>
          <cell r="E618" t="str">
            <v>115048</v>
          </cell>
          <cell r="F618" t="str">
            <v>0911</v>
          </cell>
          <cell r="G618" t="str">
            <v>D</v>
          </cell>
          <cell r="H618" t="str">
            <v>Fenton Primary Center</v>
          </cell>
          <cell r="I618" t="str">
            <v>UNIFIED</v>
          </cell>
          <cell r="J618">
            <v>1069702</v>
          </cell>
        </row>
        <row r="619">
          <cell r="A619">
            <v>11373</v>
          </cell>
          <cell r="B619">
            <v>47</v>
          </cell>
          <cell r="C619" t="str">
            <v>19</v>
          </cell>
          <cell r="D619" t="str">
            <v>64733</v>
          </cell>
          <cell r="E619" t="str">
            <v>115113</v>
          </cell>
          <cell r="F619" t="str">
            <v>0936</v>
          </cell>
          <cell r="G619" t="str">
            <v>D</v>
          </cell>
          <cell r="H619" t="str">
            <v>Ivy Bound Academy of Math, Science, and Technology Charter Middle</v>
          </cell>
          <cell r="I619" t="str">
            <v>UNIFIED</v>
          </cell>
          <cell r="J619">
            <v>306811</v>
          </cell>
        </row>
        <row r="620">
          <cell r="A620">
            <v>11375</v>
          </cell>
          <cell r="B620">
            <v>47</v>
          </cell>
          <cell r="C620" t="str">
            <v>19</v>
          </cell>
          <cell r="D620" t="str">
            <v>64733</v>
          </cell>
          <cell r="E620" t="str">
            <v>115139</v>
          </cell>
          <cell r="F620" t="str">
            <v>0937</v>
          </cell>
          <cell r="G620" t="str">
            <v>D</v>
          </cell>
          <cell r="H620" t="str">
            <v>Center for Advanced Learning</v>
          </cell>
          <cell r="I620" t="str">
            <v>UNIFIED</v>
          </cell>
          <cell r="J620">
            <v>503202</v>
          </cell>
        </row>
        <row r="621">
          <cell r="A621">
            <v>11378</v>
          </cell>
          <cell r="B621">
            <v>47</v>
          </cell>
          <cell r="C621" t="str">
            <v>19</v>
          </cell>
          <cell r="D621" t="str">
            <v>64733</v>
          </cell>
          <cell r="E621" t="str">
            <v>115253</v>
          </cell>
          <cell r="F621" t="str">
            <v>0949</v>
          </cell>
          <cell r="G621" t="str">
            <v>D</v>
          </cell>
          <cell r="H621" t="str">
            <v>Discovery Charter Preparatory #2</v>
          </cell>
          <cell r="I621" t="str">
            <v>UNIFIED</v>
          </cell>
          <cell r="J621">
            <v>369731</v>
          </cell>
        </row>
        <row r="622">
          <cell r="A622">
            <v>11977</v>
          </cell>
          <cell r="B622">
            <v>47</v>
          </cell>
          <cell r="C622" t="str">
            <v>19</v>
          </cell>
          <cell r="D622" t="str">
            <v>64733</v>
          </cell>
          <cell r="E622" t="str">
            <v>115287</v>
          </cell>
          <cell r="F622" t="str">
            <v>0953</v>
          </cell>
          <cell r="G622" t="str">
            <v>D</v>
          </cell>
          <cell r="H622" t="str">
            <v>ICEF Vista Middle Academy</v>
          </cell>
          <cell r="I622" t="str">
            <v>UNIFIED</v>
          </cell>
          <cell r="J622">
            <v>294086</v>
          </cell>
        </row>
        <row r="623">
          <cell r="A623">
            <v>12169</v>
          </cell>
          <cell r="B623">
            <v>47</v>
          </cell>
          <cell r="C623" t="str">
            <v>19</v>
          </cell>
          <cell r="D623" t="str">
            <v>64733</v>
          </cell>
          <cell r="E623" t="str">
            <v>116509</v>
          </cell>
          <cell r="F623" t="str">
            <v>0928</v>
          </cell>
          <cell r="G623" t="str">
            <v>D</v>
          </cell>
          <cell r="H623" t="str">
            <v>Alliance Morgan McKinzie High</v>
          </cell>
          <cell r="I623" t="str">
            <v>UNIFIED</v>
          </cell>
          <cell r="J623">
            <v>661329</v>
          </cell>
        </row>
        <row r="624">
          <cell r="A624">
            <v>12136</v>
          </cell>
          <cell r="B624">
            <v>47</v>
          </cell>
          <cell r="C624" t="str">
            <v>19</v>
          </cell>
          <cell r="D624" t="str">
            <v>64733</v>
          </cell>
          <cell r="E624" t="str">
            <v>117036</v>
          </cell>
          <cell r="F624" t="str">
            <v>1474</v>
          </cell>
          <cell r="G624" t="str">
            <v>L</v>
          </cell>
          <cell r="H624" t="str">
            <v>Enadia Technology Enriched Charter</v>
          </cell>
          <cell r="I624" t="str">
            <v>UNIFIED</v>
          </cell>
          <cell r="J624">
            <v>352009</v>
          </cell>
        </row>
        <row r="625">
          <cell r="A625">
            <v>12080</v>
          </cell>
          <cell r="B625">
            <v>47</v>
          </cell>
          <cell r="C625" t="str">
            <v>19</v>
          </cell>
          <cell r="D625" t="str">
            <v>64733</v>
          </cell>
          <cell r="E625" t="str">
            <v>117077</v>
          </cell>
          <cell r="F625" t="str">
            <v>1459</v>
          </cell>
          <cell r="G625" t="str">
            <v>D</v>
          </cell>
          <cell r="H625" t="str">
            <v>APEX Academy</v>
          </cell>
          <cell r="I625" t="str">
            <v>UNIFIED</v>
          </cell>
          <cell r="J625">
            <v>627536</v>
          </cell>
        </row>
        <row r="626">
          <cell r="A626">
            <v>12170</v>
          </cell>
          <cell r="B626">
            <v>47</v>
          </cell>
          <cell r="C626" t="str">
            <v>19</v>
          </cell>
          <cell r="D626" t="str">
            <v>64733</v>
          </cell>
          <cell r="E626" t="str">
            <v>117598</v>
          </cell>
          <cell r="F626" t="str">
            <v>0927</v>
          </cell>
          <cell r="G626" t="str">
            <v>D</v>
          </cell>
          <cell r="H626" t="str">
            <v>Alliance Piera Barbaglia Shaheen Health Services Academy</v>
          </cell>
          <cell r="I626" t="str">
            <v>UNIFIED</v>
          </cell>
          <cell r="J626">
            <v>751557</v>
          </cell>
        </row>
        <row r="627">
          <cell r="A627">
            <v>12171</v>
          </cell>
          <cell r="B627">
            <v>47</v>
          </cell>
          <cell r="C627" t="str">
            <v>19</v>
          </cell>
          <cell r="D627" t="str">
            <v>64733</v>
          </cell>
          <cell r="E627" t="str">
            <v>117606</v>
          </cell>
          <cell r="F627" t="str">
            <v>0929</v>
          </cell>
          <cell r="G627" t="str">
            <v>D</v>
          </cell>
          <cell r="H627" t="str">
            <v>Alliance Leichtman-Levine Family Foundation Environmental Science High</v>
          </cell>
          <cell r="I627" t="str">
            <v>UNIFIED</v>
          </cell>
          <cell r="J627">
            <v>818918</v>
          </cell>
        </row>
        <row r="628">
          <cell r="A628">
            <v>11980</v>
          </cell>
          <cell r="B628">
            <v>47</v>
          </cell>
          <cell r="C628" t="str">
            <v>19</v>
          </cell>
          <cell r="D628" t="str">
            <v>64733</v>
          </cell>
          <cell r="E628" t="str">
            <v>117614</v>
          </cell>
          <cell r="F628" t="str">
            <v>0998</v>
          </cell>
          <cell r="G628" t="str">
            <v>D</v>
          </cell>
          <cell r="H628" t="str">
            <v>New Los Angeles Charter</v>
          </cell>
          <cell r="I628" t="str">
            <v>UNIFIED</v>
          </cell>
          <cell r="J628">
            <v>439471</v>
          </cell>
        </row>
        <row r="629">
          <cell r="A629">
            <v>11981</v>
          </cell>
          <cell r="B629">
            <v>47</v>
          </cell>
          <cell r="C629" t="str">
            <v>19</v>
          </cell>
          <cell r="D629" t="str">
            <v>64733</v>
          </cell>
          <cell r="E629" t="str">
            <v>117622</v>
          </cell>
          <cell r="F629" t="str">
            <v>0986</v>
          </cell>
          <cell r="G629" t="str">
            <v>D</v>
          </cell>
          <cell r="H629" t="str">
            <v>Magnolia Science Academy 4</v>
          </cell>
          <cell r="I629" t="str">
            <v>UNIFIED</v>
          </cell>
          <cell r="J629">
            <v>273334</v>
          </cell>
        </row>
        <row r="630">
          <cell r="A630">
            <v>11982</v>
          </cell>
          <cell r="B630">
            <v>47</v>
          </cell>
          <cell r="C630" t="str">
            <v>19</v>
          </cell>
          <cell r="D630" t="str">
            <v>64733</v>
          </cell>
          <cell r="E630" t="str">
            <v>117630</v>
          </cell>
          <cell r="F630" t="str">
            <v>0987</v>
          </cell>
          <cell r="G630" t="str">
            <v>D</v>
          </cell>
          <cell r="H630" t="str">
            <v>Magnolia Science Academy 5</v>
          </cell>
          <cell r="I630" t="str">
            <v>UNIFIED</v>
          </cell>
          <cell r="J630">
            <v>308416</v>
          </cell>
        </row>
        <row r="631">
          <cell r="A631">
            <v>12172</v>
          </cell>
          <cell r="B631">
            <v>47</v>
          </cell>
          <cell r="C631" t="str">
            <v>19</v>
          </cell>
          <cell r="D631" t="str">
            <v>64733</v>
          </cell>
          <cell r="E631" t="str">
            <v>117648</v>
          </cell>
          <cell r="F631" t="str">
            <v>0988</v>
          </cell>
          <cell r="G631" t="str">
            <v>D</v>
          </cell>
          <cell r="H631" t="str">
            <v>Magnolia Science Academy 6</v>
          </cell>
          <cell r="I631" t="str">
            <v>UNIFIED</v>
          </cell>
          <cell r="J631">
            <v>230804</v>
          </cell>
        </row>
        <row r="632">
          <cell r="A632">
            <v>12342</v>
          </cell>
          <cell r="B632">
            <v>47</v>
          </cell>
          <cell r="C632" t="str">
            <v>19</v>
          </cell>
          <cell r="D632" t="str">
            <v>64733</v>
          </cell>
          <cell r="E632" t="str">
            <v>117655</v>
          </cell>
          <cell r="F632" t="str">
            <v>0989</v>
          </cell>
          <cell r="G632" t="str">
            <v>D</v>
          </cell>
          <cell r="H632" t="str">
            <v>Magnolia Science Academy 7</v>
          </cell>
          <cell r="I632" t="str">
            <v>UNIFIED</v>
          </cell>
          <cell r="J632">
            <v>396061</v>
          </cell>
        </row>
        <row r="633">
          <cell r="A633">
            <v>11984</v>
          </cell>
          <cell r="B633">
            <v>47</v>
          </cell>
          <cell r="C633" t="str">
            <v>19</v>
          </cell>
          <cell r="D633" t="str">
            <v>64733</v>
          </cell>
          <cell r="E633" t="str">
            <v>117846</v>
          </cell>
          <cell r="F633" t="str">
            <v>1007</v>
          </cell>
          <cell r="G633" t="str">
            <v>D</v>
          </cell>
          <cell r="H633" t="str">
            <v>Para Los Ninos Middle</v>
          </cell>
          <cell r="I633" t="str">
            <v>UNIFIED</v>
          </cell>
          <cell r="J633">
            <v>484943</v>
          </cell>
        </row>
        <row r="634">
          <cell r="A634">
            <v>11985</v>
          </cell>
          <cell r="B634">
            <v>47</v>
          </cell>
          <cell r="C634" t="str">
            <v>19</v>
          </cell>
          <cell r="D634" t="str">
            <v>64733</v>
          </cell>
          <cell r="E634" t="str">
            <v>117895</v>
          </cell>
          <cell r="F634" t="str">
            <v>1014</v>
          </cell>
          <cell r="G634" t="str">
            <v>D</v>
          </cell>
          <cell r="H634" t="str">
            <v>Synergy Kinetic Academy</v>
          </cell>
          <cell r="I634" t="str">
            <v>UNIFIED</v>
          </cell>
          <cell r="J634">
            <v>688277</v>
          </cell>
        </row>
        <row r="635">
          <cell r="A635">
            <v>11986</v>
          </cell>
          <cell r="B635">
            <v>47</v>
          </cell>
          <cell r="C635" t="str">
            <v>19</v>
          </cell>
          <cell r="D635" t="str">
            <v>64733</v>
          </cell>
          <cell r="E635" t="str">
            <v>117903</v>
          </cell>
          <cell r="F635" t="str">
            <v>1010</v>
          </cell>
          <cell r="G635" t="str">
            <v>D</v>
          </cell>
          <cell r="H635" t="str">
            <v>KIPP Raices Academy</v>
          </cell>
          <cell r="I635" t="str">
            <v>UNIFIED</v>
          </cell>
          <cell r="J635">
            <v>777882</v>
          </cell>
        </row>
        <row r="636">
          <cell r="A636">
            <v>11987</v>
          </cell>
          <cell r="B636">
            <v>47</v>
          </cell>
          <cell r="C636" t="str">
            <v>19</v>
          </cell>
          <cell r="D636" t="str">
            <v>64733</v>
          </cell>
          <cell r="E636" t="str">
            <v>117911</v>
          </cell>
          <cell r="F636" t="str">
            <v>1020</v>
          </cell>
          <cell r="G636" t="str">
            <v>D</v>
          </cell>
          <cell r="H636" t="str">
            <v>New Millennium Secondary</v>
          </cell>
          <cell r="I636" t="str">
            <v>UNIFIED</v>
          </cell>
          <cell r="J636">
            <v>269603</v>
          </cell>
        </row>
        <row r="637">
          <cell r="A637">
            <v>11989</v>
          </cell>
          <cell r="B637">
            <v>47</v>
          </cell>
          <cell r="C637" t="str">
            <v>19</v>
          </cell>
          <cell r="D637" t="str">
            <v>64733</v>
          </cell>
          <cell r="E637" t="str">
            <v>117937</v>
          </cell>
          <cell r="F637" t="str">
            <v>1039</v>
          </cell>
          <cell r="G637" t="str">
            <v>D</v>
          </cell>
          <cell r="H637" t="str">
            <v>ICEF Vista Elementary Academy</v>
          </cell>
          <cell r="I637" t="str">
            <v>UNIFIED</v>
          </cell>
          <cell r="J637">
            <v>481752</v>
          </cell>
        </row>
        <row r="638">
          <cell r="A638">
            <v>11990</v>
          </cell>
          <cell r="B638">
            <v>47</v>
          </cell>
          <cell r="C638" t="str">
            <v>19</v>
          </cell>
          <cell r="D638" t="str">
            <v>64733</v>
          </cell>
          <cell r="E638" t="str">
            <v>117945</v>
          </cell>
          <cell r="F638" t="str">
            <v>1038</v>
          </cell>
          <cell r="G638" t="str">
            <v>D</v>
          </cell>
          <cell r="H638" t="str">
            <v>Lou Dantzler Preparatory Charter Elementary</v>
          </cell>
          <cell r="I638" t="str">
            <v>UNIFIED</v>
          </cell>
          <cell r="J638">
            <v>0</v>
          </cell>
        </row>
        <row r="639">
          <cell r="A639">
            <v>11991</v>
          </cell>
          <cell r="B639">
            <v>47</v>
          </cell>
          <cell r="C639" t="str">
            <v>19</v>
          </cell>
          <cell r="D639" t="str">
            <v>64733</v>
          </cell>
          <cell r="E639" t="str">
            <v>117952</v>
          </cell>
          <cell r="F639" t="str">
            <v>1037</v>
          </cell>
          <cell r="G639" t="str">
            <v>D</v>
          </cell>
          <cell r="H639" t="str">
            <v>ICEF Innovation Los Angeles Charter</v>
          </cell>
          <cell r="I639" t="str">
            <v>UNIFIED</v>
          </cell>
          <cell r="J639">
            <v>272572</v>
          </cell>
        </row>
        <row r="640">
          <cell r="A640">
            <v>12173</v>
          </cell>
          <cell r="B640">
            <v>47</v>
          </cell>
          <cell r="C640" t="str">
            <v>19</v>
          </cell>
          <cell r="D640" t="str">
            <v>64733</v>
          </cell>
          <cell r="E640" t="str">
            <v>117978</v>
          </cell>
          <cell r="F640" t="str">
            <v>1036</v>
          </cell>
          <cell r="G640" t="str">
            <v>D</v>
          </cell>
          <cell r="H640" t="str">
            <v>Goethe International Charter</v>
          </cell>
          <cell r="I640" t="str">
            <v>UNIFIED</v>
          </cell>
          <cell r="J640">
            <v>586102</v>
          </cell>
        </row>
        <row r="641">
          <cell r="A641">
            <v>12044</v>
          </cell>
          <cell r="B641">
            <v>47</v>
          </cell>
          <cell r="C641" t="str">
            <v>19</v>
          </cell>
          <cell r="D641" t="str">
            <v>64733</v>
          </cell>
          <cell r="E641" t="str">
            <v>118588</v>
          </cell>
          <cell r="F641" t="str">
            <v>1050</v>
          </cell>
          <cell r="G641" t="str">
            <v>D</v>
          </cell>
          <cell r="H641" t="str">
            <v>Alain Leroy Locke College Preparatory Academy</v>
          </cell>
          <cell r="I641" t="str">
            <v>UNIFIED</v>
          </cell>
          <cell r="J641">
            <v>2370676</v>
          </cell>
        </row>
        <row r="642">
          <cell r="A642">
            <v>12175</v>
          </cell>
          <cell r="B642">
            <v>47</v>
          </cell>
          <cell r="C642" t="str">
            <v>19</v>
          </cell>
          <cell r="D642" t="str">
            <v>64733</v>
          </cell>
          <cell r="E642" t="str">
            <v>119974</v>
          </cell>
          <cell r="F642" t="str">
            <v>1091</v>
          </cell>
          <cell r="G642" t="str">
            <v>D</v>
          </cell>
          <cell r="H642" t="str">
            <v>PUC Santa Rosa Charter Academy</v>
          </cell>
          <cell r="I642" t="str">
            <v>UNIFIED</v>
          </cell>
          <cell r="J642">
            <v>230029</v>
          </cell>
        </row>
        <row r="643">
          <cell r="A643">
            <v>12176</v>
          </cell>
          <cell r="B643">
            <v>47</v>
          </cell>
          <cell r="C643" t="str">
            <v>19</v>
          </cell>
          <cell r="D643" t="str">
            <v>64733</v>
          </cell>
          <cell r="E643" t="str">
            <v>119982</v>
          </cell>
          <cell r="F643" t="str">
            <v>1093</v>
          </cell>
          <cell r="G643" t="str">
            <v>D</v>
          </cell>
          <cell r="H643" t="str">
            <v>Equitas Academy Charter</v>
          </cell>
          <cell r="I643" t="str">
            <v>UNIFIED</v>
          </cell>
          <cell r="J643">
            <v>624604</v>
          </cell>
        </row>
        <row r="644">
          <cell r="A644">
            <v>12177</v>
          </cell>
          <cell r="B644">
            <v>47</v>
          </cell>
          <cell r="C644" t="str">
            <v>19</v>
          </cell>
          <cell r="D644" t="str">
            <v>64733</v>
          </cell>
          <cell r="E644" t="str">
            <v>120014</v>
          </cell>
          <cell r="F644" t="str">
            <v>1094</v>
          </cell>
          <cell r="G644" t="str">
            <v>D</v>
          </cell>
          <cell r="H644" t="str">
            <v>Endeavor College Preparatory Charter</v>
          </cell>
          <cell r="I644" t="str">
            <v>UNIFIED</v>
          </cell>
          <cell r="J644">
            <v>870608</v>
          </cell>
        </row>
        <row r="645">
          <cell r="A645">
            <v>12178</v>
          </cell>
          <cell r="B645">
            <v>47</v>
          </cell>
          <cell r="C645" t="str">
            <v>19</v>
          </cell>
          <cell r="D645" t="str">
            <v>64733</v>
          </cell>
          <cell r="E645" t="str">
            <v>120022</v>
          </cell>
          <cell r="F645" t="str">
            <v>1095</v>
          </cell>
          <cell r="G645" t="str">
            <v>D</v>
          </cell>
          <cell r="H645" t="str">
            <v>Valor Academy Middle</v>
          </cell>
          <cell r="I645" t="str">
            <v>UNIFIED</v>
          </cell>
          <cell r="J645">
            <v>709424</v>
          </cell>
        </row>
        <row r="646">
          <cell r="A646">
            <v>12179</v>
          </cell>
          <cell r="B646">
            <v>47</v>
          </cell>
          <cell r="C646" t="str">
            <v>19</v>
          </cell>
          <cell r="D646" t="str">
            <v>64733</v>
          </cell>
          <cell r="E646" t="str">
            <v>120030</v>
          </cell>
          <cell r="F646" t="str">
            <v>1096</v>
          </cell>
          <cell r="G646" t="str">
            <v>D</v>
          </cell>
          <cell r="H646" t="str">
            <v>Alliance College-Ready Middle Academy 4</v>
          </cell>
          <cell r="I646" t="str">
            <v>UNIFIED</v>
          </cell>
          <cell r="J646">
            <v>654555</v>
          </cell>
        </row>
        <row r="647">
          <cell r="A647">
            <v>12180</v>
          </cell>
          <cell r="B647">
            <v>47</v>
          </cell>
          <cell r="C647" t="str">
            <v>19</v>
          </cell>
          <cell r="D647" t="str">
            <v>64733</v>
          </cell>
          <cell r="E647" t="str">
            <v>120048</v>
          </cell>
          <cell r="F647" t="str">
            <v>1097</v>
          </cell>
          <cell r="G647" t="str">
            <v>D</v>
          </cell>
          <cell r="H647" t="str">
            <v>Alliance College-Ready Middle Academy No. 5</v>
          </cell>
          <cell r="I647" t="str">
            <v>UNIFIED</v>
          </cell>
          <cell r="J647">
            <v>426240</v>
          </cell>
        </row>
        <row r="648">
          <cell r="A648">
            <v>12182</v>
          </cell>
          <cell r="B648">
            <v>47</v>
          </cell>
          <cell r="C648" t="str">
            <v>19</v>
          </cell>
          <cell r="D648" t="str">
            <v>64733</v>
          </cell>
          <cell r="E648" t="str">
            <v>120071</v>
          </cell>
          <cell r="F648" t="str">
            <v>1120</v>
          </cell>
          <cell r="G648" t="str">
            <v>D</v>
          </cell>
          <cell r="H648" t="str">
            <v>New Designs Charter School-Watts</v>
          </cell>
          <cell r="I648" t="str">
            <v>UNIFIED</v>
          </cell>
          <cell r="J648">
            <v>651621</v>
          </cell>
        </row>
        <row r="649">
          <cell r="A649">
            <v>12183</v>
          </cell>
          <cell r="B649">
            <v>47</v>
          </cell>
          <cell r="C649" t="str">
            <v>19</v>
          </cell>
          <cell r="D649" t="str">
            <v>64733</v>
          </cell>
          <cell r="E649" t="str">
            <v>120097</v>
          </cell>
          <cell r="F649" t="str">
            <v>1101</v>
          </cell>
          <cell r="G649" t="str">
            <v>D</v>
          </cell>
          <cell r="H649" t="str">
            <v>Academia Moderna</v>
          </cell>
          <cell r="I649" t="str">
            <v>UNIFIED</v>
          </cell>
          <cell r="J649">
            <v>635825</v>
          </cell>
        </row>
        <row r="650">
          <cell r="A650">
            <v>12224</v>
          </cell>
          <cell r="B650">
            <v>47</v>
          </cell>
          <cell r="C650" t="str">
            <v>19</v>
          </cell>
          <cell r="D650" t="str">
            <v>64733</v>
          </cell>
          <cell r="E650" t="str">
            <v>120477</v>
          </cell>
          <cell r="F650" t="str">
            <v>1550</v>
          </cell>
          <cell r="G650" t="str">
            <v>D</v>
          </cell>
          <cell r="H650" t="str">
            <v>Aspire Titan Academy</v>
          </cell>
          <cell r="I650" t="str">
            <v>UNIFIED</v>
          </cell>
          <cell r="J650">
            <v>462176</v>
          </cell>
        </row>
        <row r="651">
          <cell r="A651">
            <v>12230</v>
          </cell>
          <cell r="B651">
            <v>47</v>
          </cell>
          <cell r="C651" t="str">
            <v>19</v>
          </cell>
          <cell r="D651" t="str">
            <v>64733</v>
          </cell>
          <cell r="E651" t="str">
            <v>120527</v>
          </cell>
          <cell r="F651" t="str">
            <v>1141</v>
          </cell>
          <cell r="G651" t="str">
            <v>D</v>
          </cell>
          <cell r="H651" t="str">
            <v>Watts Learning Center Charter Middle</v>
          </cell>
          <cell r="I651" t="str">
            <v>UNIFIED</v>
          </cell>
          <cell r="J651">
            <v>571770</v>
          </cell>
        </row>
        <row r="652">
          <cell r="A652">
            <v>12345</v>
          </cell>
          <cell r="B652">
            <v>47</v>
          </cell>
          <cell r="C652" t="str">
            <v>19</v>
          </cell>
          <cell r="D652" t="str">
            <v>64733</v>
          </cell>
          <cell r="E652" t="str">
            <v>121079</v>
          </cell>
          <cell r="F652" t="str">
            <v>1156</v>
          </cell>
          <cell r="G652" t="str">
            <v>D</v>
          </cell>
          <cell r="H652" t="str">
            <v>Ararat Charter</v>
          </cell>
          <cell r="I652" t="str">
            <v>UNIFIED</v>
          </cell>
          <cell r="J652">
            <v>458379</v>
          </cell>
        </row>
        <row r="653">
          <cell r="A653">
            <v>12368</v>
          </cell>
          <cell r="B653">
            <v>47</v>
          </cell>
          <cell r="C653" t="str">
            <v>19</v>
          </cell>
          <cell r="D653" t="str">
            <v>64733</v>
          </cell>
          <cell r="E653" t="str">
            <v>121137</v>
          </cell>
          <cell r="F653" t="str">
            <v>1157</v>
          </cell>
          <cell r="G653" t="str">
            <v>D</v>
          </cell>
          <cell r="H653" t="str">
            <v>Ingenium Charter</v>
          </cell>
          <cell r="I653" t="str">
            <v>UNIFIED</v>
          </cell>
          <cell r="J653">
            <v>663783</v>
          </cell>
        </row>
        <row r="654">
          <cell r="A654">
            <v>12347</v>
          </cell>
          <cell r="B654">
            <v>47</v>
          </cell>
          <cell r="C654" t="str">
            <v>19</v>
          </cell>
          <cell r="D654" t="str">
            <v>64733</v>
          </cell>
          <cell r="E654" t="str">
            <v>121285</v>
          </cell>
          <cell r="F654" t="str">
            <v>1161</v>
          </cell>
          <cell r="G654" t="str">
            <v>D</v>
          </cell>
          <cell r="H654" t="str">
            <v>Alliance Cindy and Bill Simon Technology Academy High</v>
          </cell>
          <cell r="I654" t="str">
            <v>UNIFIED</v>
          </cell>
          <cell r="J654">
            <v>831604</v>
          </cell>
        </row>
        <row r="655">
          <cell r="A655">
            <v>12544</v>
          </cell>
          <cell r="B655">
            <v>47</v>
          </cell>
          <cell r="C655" t="str">
            <v>19</v>
          </cell>
          <cell r="D655" t="str">
            <v>64733</v>
          </cell>
          <cell r="E655" t="str">
            <v>121293</v>
          </cell>
          <cell r="F655" t="str">
            <v>1162</v>
          </cell>
          <cell r="G655" t="str">
            <v>D</v>
          </cell>
          <cell r="H655" t="str">
            <v>Alliance Tennenbaum Family Technology High</v>
          </cell>
          <cell r="I655" t="str">
            <v>UNIFIED</v>
          </cell>
          <cell r="J655">
            <v>523474</v>
          </cell>
        </row>
        <row r="656">
          <cell r="A656">
            <v>12348</v>
          </cell>
          <cell r="B656">
            <v>47</v>
          </cell>
          <cell r="C656" t="str">
            <v>19</v>
          </cell>
          <cell r="D656" t="str">
            <v>64733</v>
          </cell>
          <cell r="E656" t="str">
            <v>121699</v>
          </cell>
          <cell r="F656" t="str">
            <v>1195</v>
          </cell>
          <cell r="G656" t="str">
            <v>D</v>
          </cell>
          <cell r="H656" t="str">
            <v>KIPP Empower Academy</v>
          </cell>
          <cell r="I656" t="str">
            <v>UNIFIED</v>
          </cell>
          <cell r="J656">
            <v>768001</v>
          </cell>
        </row>
        <row r="657">
          <cell r="A657">
            <v>12349</v>
          </cell>
          <cell r="B657">
            <v>47</v>
          </cell>
          <cell r="C657" t="str">
            <v>19</v>
          </cell>
          <cell r="D657" t="str">
            <v>64733</v>
          </cell>
          <cell r="E657" t="str">
            <v>121707</v>
          </cell>
          <cell r="F657" t="str">
            <v>1196</v>
          </cell>
          <cell r="G657" t="str">
            <v>D</v>
          </cell>
          <cell r="H657" t="str">
            <v>KIPP Comienza Community Prep</v>
          </cell>
          <cell r="I657" t="str">
            <v>UNIFIED</v>
          </cell>
          <cell r="J657">
            <v>1134242</v>
          </cell>
        </row>
        <row r="658">
          <cell r="A658">
            <v>12350</v>
          </cell>
          <cell r="B658">
            <v>47</v>
          </cell>
          <cell r="C658" t="str">
            <v>19</v>
          </cell>
          <cell r="D658" t="str">
            <v>64733</v>
          </cell>
          <cell r="E658" t="str">
            <v>121848</v>
          </cell>
          <cell r="F658" t="str">
            <v>1187</v>
          </cell>
          <cell r="G658" t="str">
            <v>D</v>
          </cell>
          <cell r="H658" t="str">
            <v>Crown Preparatory Academy</v>
          </cell>
          <cell r="I658" t="str">
            <v>UNIFIED</v>
          </cell>
          <cell r="J658">
            <v>669071</v>
          </cell>
        </row>
        <row r="659">
          <cell r="A659">
            <v>12351</v>
          </cell>
          <cell r="B659">
            <v>47</v>
          </cell>
          <cell r="C659" t="str">
            <v>19</v>
          </cell>
          <cell r="D659" t="str">
            <v>64733</v>
          </cell>
          <cell r="E659" t="str">
            <v>122242</v>
          </cell>
          <cell r="F659" t="str">
            <v>1206</v>
          </cell>
          <cell r="G659" t="str">
            <v>D</v>
          </cell>
          <cell r="H659" t="str">
            <v>TEACH Academy of Technologies</v>
          </cell>
          <cell r="I659" t="str">
            <v>UNIFIED</v>
          </cell>
          <cell r="J659">
            <v>494437</v>
          </cell>
        </row>
        <row r="660">
          <cell r="A660">
            <v>12352</v>
          </cell>
          <cell r="B660">
            <v>47</v>
          </cell>
          <cell r="C660" t="str">
            <v>19</v>
          </cell>
          <cell r="D660" t="str">
            <v>64733</v>
          </cell>
          <cell r="E660" t="str">
            <v>122481</v>
          </cell>
          <cell r="F660" t="str">
            <v>1216</v>
          </cell>
          <cell r="G660" t="str">
            <v>D</v>
          </cell>
          <cell r="H660" t="str">
            <v>Animo Jefferson Charter Middle</v>
          </cell>
          <cell r="I660" t="str">
            <v>UNIFIED</v>
          </cell>
          <cell r="J660">
            <v>793359</v>
          </cell>
        </row>
        <row r="661">
          <cell r="A661">
            <v>12545</v>
          </cell>
          <cell r="B661">
            <v>47</v>
          </cell>
          <cell r="C661" t="str">
            <v>19</v>
          </cell>
          <cell r="D661" t="str">
            <v>64733</v>
          </cell>
          <cell r="E661" t="str">
            <v>122499</v>
          </cell>
          <cell r="F661" t="str">
            <v>1217</v>
          </cell>
          <cell r="G661" t="str">
            <v>D</v>
          </cell>
          <cell r="H661" t="str">
            <v>Animo Westside Charter Middle</v>
          </cell>
          <cell r="I661" t="str">
            <v>UNIFIED</v>
          </cell>
          <cell r="J661">
            <v>599993</v>
          </cell>
        </row>
        <row r="662">
          <cell r="A662">
            <v>12353</v>
          </cell>
          <cell r="B662">
            <v>47</v>
          </cell>
          <cell r="C662" t="str">
            <v>19</v>
          </cell>
          <cell r="D662" t="str">
            <v>64733</v>
          </cell>
          <cell r="E662" t="str">
            <v>122556</v>
          </cell>
          <cell r="F662" t="str">
            <v>1200</v>
          </cell>
          <cell r="G662" t="str">
            <v>D</v>
          </cell>
          <cell r="H662" t="str">
            <v>Citizens of the World Charter Hollywood</v>
          </cell>
          <cell r="I662" t="str">
            <v>UNIFIED</v>
          </cell>
          <cell r="J662">
            <v>665326</v>
          </cell>
        </row>
        <row r="663">
          <cell r="A663">
            <v>12354</v>
          </cell>
          <cell r="B663">
            <v>47</v>
          </cell>
          <cell r="C663" t="str">
            <v>19</v>
          </cell>
          <cell r="D663" t="str">
            <v>64733</v>
          </cell>
          <cell r="E663" t="str">
            <v>122564</v>
          </cell>
          <cell r="F663" t="str">
            <v>1212</v>
          </cell>
          <cell r="G663" t="str">
            <v>D</v>
          </cell>
          <cell r="H663" t="str">
            <v>Camino Nuevo Elementary No. 3</v>
          </cell>
          <cell r="I663" t="str">
            <v>UNIFIED</v>
          </cell>
          <cell r="J663">
            <v>1087244</v>
          </cell>
        </row>
        <row r="664">
          <cell r="A664">
            <v>12356</v>
          </cell>
          <cell r="B664">
            <v>47</v>
          </cell>
          <cell r="C664" t="str">
            <v>19</v>
          </cell>
          <cell r="D664" t="str">
            <v>64733</v>
          </cell>
          <cell r="E664" t="str">
            <v>122606</v>
          </cell>
          <cell r="F664" t="str">
            <v>1241</v>
          </cell>
          <cell r="G664" t="str">
            <v>D</v>
          </cell>
          <cell r="H664" t="str">
            <v>PUC Lakeview Charter High</v>
          </cell>
          <cell r="I664" t="str">
            <v>UNIFIED</v>
          </cell>
          <cell r="J664">
            <v>754149</v>
          </cell>
        </row>
        <row r="665">
          <cell r="A665">
            <v>12357</v>
          </cell>
          <cell r="B665">
            <v>47</v>
          </cell>
          <cell r="C665" t="str">
            <v>19</v>
          </cell>
          <cell r="D665" t="str">
            <v>64733</v>
          </cell>
          <cell r="E665" t="str">
            <v>122614</v>
          </cell>
          <cell r="F665" t="str">
            <v>1213</v>
          </cell>
          <cell r="G665" t="str">
            <v>D</v>
          </cell>
          <cell r="H665" t="str">
            <v>Aspire Gateway Academy Charter</v>
          </cell>
          <cell r="I665" t="str">
            <v>UNIFIED</v>
          </cell>
          <cell r="J665">
            <v>574113</v>
          </cell>
        </row>
        <row r="666">
          <cell r="A666">
            <v>12358</v>
          </cell>
          <cell r="B666">
            <v>47</v>
          </cell>
          <cell r="C666" t="str">
            <v>19</v>
          </cell>
          <cell r="D666" t="str">
            <v>64733</v>
          </cell>
          <cell r="E666" t="str">
            <v>122622</v>
          </cell>
          <cell r="F666" t="str">
            <v>1214</v>
          </cell>
          <cell r="G666" t="str">
            <v>D</v>
          </cell>
          <cell r="H666" t="str">
            <v>Aspire Firestone Academy Charter</v>
          </cell>
          <cell r="I666" t="str">
            <v>UNIFIED</v>
          </cell>
          <cell r="J666">
            <v>566190</v>
          </cell>
        </row>
        <row r="667">
          <cell r="A667">
            <v>12359</v>
          </cell>
          <cell r="B667">
            <v>47</v>
          </cell>
          <cell r="C667" t="str">
            <v>19</v>
          </cell>
          <cell r="D667" t="str">
            <v>64733</v>
          </cell>
          <cell r="E667" t="str">
            <v>122630</v>
          </cell>
          <cell r="F667" t="str">
            <v>1215</v>
          </cell>
          <cell r="G667" t="str">
            <v>D</v>
          </cell>
          <cell r="H667" t="str">
            <v>Para Los Ninos - Evelyn Thurman Gratts Primary</v>
          </cell>
          <cell r="I667" t="str">
            <v>UNIFIED</v>
          </cell>
          <cell r="J667">
            <v>426728</v>
          </cell>
        </row>
        <row r="668">
          <cell r="A668">
            <v>12360</v>
          </cell>
          <cell r="B668">
            <v>47</v>
          </cell>
          <cell r="C668" t="str">
            <v>19</v>
          </cell>
          <cell r="D668" t="str">
            <v>64733</v>
          </cell>
          <cell r="E668" t="str">
            <v>122655</v>
          </cell>
          <cell r="F668" t="str">
            <v>1232</v>
          </cell>
          <cell r="G668" t="str">
            <v>D</v>
          </cell>
          <cell r="H668" t="str">
            <v>Celerity Octavia Charter</v>
          </cell>
          <cell r="I668" t="str">
            <v>UNIFIED</v>
          </cell>
          <cell r="J668">
            <v>573679</v>
          </cell>
        </row>
        <row r="669">
          <cell r="A669">
            <v>12361</v>
          </cell>
          <cell r="B669">
            <v>47</v>
          </cell>
          <cell r="C669" t="str">
            <v>19</v>
          </cell>
          <cell r="D669" t="str">
            <v>64733</v>
          </cell>
          <cell r="E669" t="str">
            <v>122721</v>
          </cell>
          <cell r="F669" t="str">
            <v>1230</v>
          </cell>
          <cell r="G669" t="str">
            <v>D</v>
          </cell>
          <cell r="H669" t="str">
            <v>Aspire Pacific Academy</v>
          </cell>
          <cell r="I669" t="str">
            <v>UNIFIED</v>
          </cell>
          <cell r="J669">
            <v>872567</v>
          </cell>
        </row>
        <row r="670">
          <cell r="A670">
            <v>12362</v>
          </cell>
          <cell r="B670">
            <v>47</v>
          </cell>
          <cell r="C670" t="str">
            <v>19</v>
          </cell>
          <cell r="D670" t="str">
            <v>64733</v>
          </cell>
          <cell r="E670" t="str">
            <v>122739</v>
          </cell>
          <cell r="F670" t="str">
            <v>1234</v>
          </cell>
          <cell r="G670" t="str">
            <v>D</v>
          </cell>
          <cell r="H670" t="str">
            <v>Vista Charter Middle</v>
          </cell>
          <cell r="I670" t="str">
            <v>UNIFIED</v>
          </cell>
          <cell r="J670">
            <v>603120</v>
          </cell>
        </row>
        <row r="671">
          <cell r="A671">
            <v>12363</v>
          </cell>
          <cell r="B671">
            <v>47</v>
          </cell>
          <cell r="C671" t="str">
            <v>19</v>
          </cell>
          <cell r="D671" t="str">
            <v>64733</v>
          </cell>
          <cell r="E671" t="str">
            <v>122747</v>
          </cell>
          <cell r="F671" t="str">
            <v>1236</v>
          </cell>
          <cell r="G671" t="str">
            <v>D</v>
          </cell>
          <cell r="H671" t="str">
            <v>Magnolia Science Academy Bell</v>
          </cell>
          <cell r="I671" t="str">
            <v>UNIFIED</v>
          </cell>
          <cell r="J671">
            <v>705575</v>
          </cell>
        </row>
        <row r="672">
          <cell r="A672">
            <v>12364</v>
          </cell>
          <cell r="B672">
            <v>47</v>
          </cell>
          <cell r="C672" t="str">
            <v>19</v>
          </cell>
          <cell r="D672" t="str">
            <v>64733</v>
          </cell>
          <cell r="E672" t="str">
            <v>122754</v>
          </cell>
          <cell r="F672" t="str">
            <v>1237</v>
          </cell>
          <cell r="G672" t="str">
            <v>D</v>
          </cell>
          <cell r="H672" t="str">
            <v>Valley Charter Elementary</v>
          </cell>
          <cell r="I672" t="str">
            <v>UNIFIED</v>
          </cell>
          <cell r="J672">
            <v>363326</v>
          </cell>
        </row>
        <row r="673">
          <cell r="A673">
            <v>12546</v>
          </cell>
          <cell r="B673">
            <v>47</v>
          </cell>
          <cell r="C673" t="str">
            <v>19</v>
          </cell>
          <cell r="D673" t="str">
            <v>64733</v>
          </cell>
          <cell r="E673" t="str">
            <v>122838</v>
          </cell>
          <cell r="F673" t="str">
            <v>1238</v>
          </cell>
          <cell r="G673" t="str">
            <v>D</v>
          </cell>
          <cell r="H673" t="str">
            <v>Valley Charter Middle</v>
          </cell>
          <cell r="I673" t="str">
            <v>UNIFIED</v>
          </cell>
          <cell r="J673">
            <v>449684</v>
          </cell>
        </row>
        <row r="674">
          <cell r="A674">
            <v>12366</v>
          </cell>
          <cell r="B674">
            <v>47</v>
          </cell>
          <cell r="C674" t="str">
            <v>19</v>
          </cell>
          <cell r="D674" t="str">
            <v>64733</v>
          </cell>
          <cell r="E674" t="str">
            <v>122861</v>
          </cell>
          <cell r="F674" t="str">
            <v>1231</v>
          </cell>
          <cell r="G674" t="str">
            <v>D</v>
          </cell>
          <cell r="H674" t="str">
            <v>Camino Nuevo Academy #2</v>
          </cell>
          <cell r="I674" t="str">
            <v>UNIFIED</v>
          </cell>
          <cell r="J674">
            <v>949124</v>
          </cell>
        </row>
        <row r="675">
          <cell r="A675">
            <v>12712</v>
          </cell>
          <cell r="B675">
            <v>47</v>
          </cell>
          <cell r="C675" t="str">
            <v>19</v>
          </cell>
          <cell r="D675" t="str">
            <v>64733</v>
          </cell>
          <cell r="E675" t="str">
            <v>123133</v>
          </cell>
          <cell r="F675" t="str">
            <v>1163</v>
          </cell>
          <cell r="G675" t="str">
            <v>D</v>
          </cell>
          <cell r="H675" t="str">
            <v>Alliance Susan and Eric Smidt Technology High</v>
          </cell>
          <cell r="I675" t="str">
            <v>UNIFIED</v>
          </cell>
          <cell r="J675">
            <v>895119</v>
          </cell>
        </row>
        <row r="676">
          <cell r="A676">
            <v>12548</v>
          </cell>
          <cell r="B676">
            <v>47</v>
          </cell>
          <cell r="C676" t="str">
            <v>19</v>
          </cell>
          <cell r="D676" t="str">
            <v>64733</v>
          </cell>
          <cell r="E676" t="str">
            <v>123141</v>
          </cell>
          <cell r="F676" t="str">
            <v>1164</v>
          </cell>
          <cell r="G676" t="str">
            <v>D</v>
          </cell>
          <cell r="H676" t="str">
            <v>Alliance Ted K. Tajima High</v>
          </cell>
          <cell r="I676" t="str">
            <v>UNIFIED</v>
          </cell>
          <cell r="J676">
            <v>573765</v>
          </cell>
        </row>
        <row r="677">
          <cell r="A677">
            <v>12549</v>
          </cell>
          <cell r="B677">
            <v>47</v>
          </cell>
          <cell r="C677" t="str">
            <v>19</v>
          </cell>
          <cell r="D677" t="str">
            <v>64733</v>
          </cell>
          <cell r="E677" t="str">
            <v>123158</v>
          </cell>
          <cell r="F677" t="str">
            <v>1218</v>
          </cell>
          <cell r="G677" t="str">
            <v>D</v>
          </cell>
          <cell r="H677" t="str">
            <v>Arts in Action Community Charter</v>
          </cell>
          <cell r="I677" t="str">
            <v>UNIFIED</v>
          </cell>
          <cell r="J677">
            <v>440328</v>
          </cell>
        </row>
        <row r="678">
          <cell r="A678">
            <v>12550</v>
          </cell>
          <cell r="B678">
            <v>47</v>
          </cell>
          <cell r="C678" t="str">
            <v>19</v>
          </cell>
          <cell r="D678" t="str">
            <v>64733</v>
          </cell>
          <cell r="E678" t="str">
            <v>123166</v>
          </cell>
          <cell r="F678" t="str">
            <v>1246</v>
          </cell>
          <cell r="G678" t="str">
            <v>D</v>
          </cell>
          <cell r="H678" t="str">
            <v>Celerity Palmati Charter</v>
          </cell>
          <cell r="I678" t="str">
            <v>UNIFIED</v>
          </cell>
          <cell r="J678">
            <v>617783</v>
          </cell>
        </row>
        <row r="679">
          <cell r="A679">
            <v>12552</v>
          </cell>
          <cell r="B679">
            <v>47</v>
          </cell>
          <cell r="C679" t="str">
            <v>19</v>
          </cell>
          <cell r="D679" t="str">
            <v>64733</v>
          </cell>
          <cell r="E679" t="str">
            <v>123984</v>
          </cell>
          <cell r="F679" t="str">
            <v>1285</v>
          </cell>
          <cell r="G679" t="str">
            <v>D</v>
          </cell>
          <cell r="H679" t="str">
            <v>Celerity Cardinal Charter</v>
          </cell>
          <cell r="I679" t="str">
            <v>UNIFIED</v>
          </cell>
          <cell r="J679">
            <v>499303</v>
          </cell>
        </row>
        <row r="680">
          <cell r="A680">
            <v>14068</v>
          </cell>
          <cell r="B680">
            <v>47</v>
          </cell>
          <cell r="C680" t="str">
            <v>19</v>
          </cell>
          <cell r="D680" t="str">
            <v>64733</v>
          </cell>
          <cell r="E680" t="str">
            <v>123992</v>
          </cell>
          <cell r="F680" t="str">
            <v>1286</v>
          </cell>
          <cell r="G680" t="str">
            <v>D</v>
          </cell>
          <cell r="H680" t="str">
            <v>Animo Ellen Ochoa Charter Middle</v>
          </cell>
          <cell r="I680" t="str">
            <v>UNIFIED</v>
          </cell>
          <cell r="J680">
            <v>71886</v>
          </cell>
        </row>
        <row r="681">
          <cell r="A681">
            <v>12892</v>
          </cell>
          <cell r="B681">
            <v>47</v>
          </cell>
          <cell r="C681" t="str">
            <v>19</v>
          </cell>
          <cell r="D681" t="str">
            <v>64733</v>
          </cell>
          <cell r="E681" t="str">
            <v>124008</v>
          </cell>
          <cell r="F681" t="str">
            <v>1287</v>
          </cell>
          <cell r="G681" t="str">
            <v>D</v>
          </cell>
          <cell r="H681" t="str">
            <v>Animo James B. Taylor Charter Middle</v>
          </cell>
          <cell r="I681" t="str">
            <v>UNIFIED</v>
          </cell>
          <cell r="J681">
            <v>88926</v>
          </cell>
        </row>
        <row r="682">
          <cell r="A682">
            <v>12553</v>
          </cell>
          <cell r="B682">
            <v>47</v>
          </cell>
          <cell r="C682" t="str">
            <v>19</v>
          </cell>
          <cell r="D682" t="str">
            <v>64733</v>
          </cell>
          <cell r="E682" t="str">
            <v>124016</v>
          </cell>
          <cell r="F682" t="str">
            <v>1288</v>
          </cell>
          <cell r="G682" t="str">
            <v>D</v>
          </cell>
          <cell r="H682" t="str">
            <v>Animo Western Charter Middle</v>
          </cell>
          <cell r="I682" t="str">
            <v>UNIFIED</v>
          </cell>
          <cell r="J682">
            <v>922923</v>
          </cell>
        </row>
        <row r="683">
          <cell r="A683">
            <v>12554</v>
          </cell>
          <cell r="B683">
            <v>47</v>
          </cell>
          <cell r="C683" t="str">
            <v>19</v>
          </cell>
          <cell r="D683" t="str">
            <v>64733</v>
          </cell>
          <cell r="E683" t="str">
            <v>124024</v>
          </cell>
          <cell r="F683" t="str">
            <v>1289</v>
          </cell>
          <cell r="G683" t="str">
            <v>D</v>
          </cell>
          <cell r="H683" t="str">
            <v>Animo Phillis Wheatley Charter Middle</v>
          </cell>
          <cell r="I683" t="str">
            <v>UNIFIED</v>
          </cell>
          <cell r="J683">
            <v>871432</v>
          </cell>
        </row>
        <row r="684">
          <cell r="A684">
            <v>12555</v>
          </cell>
          <cell r="B684">
            <v>47</v>
          </cell>
          <cell r="C684" t="str">
            <v>19</v>
          </cell>
          <cell r="D684" t="str">
            <v>64733</v>
          </cell>
          <cell r="E684" t="str">
            <v>124198</v>
          </cell>
          <cell r="F684" t="str">
            <v>1300</v>
          </cell>
          <cell r="G684" t="str">
            <v>D</v>
          </cell>
          <cell r="H684" t="str">
            <v>Extera Public</v>
          </cell>
          <cell r="I684" t="str">
            <v>UNIFIED</v>
          </cell>
          <cell r="J684">
            <v>731354</v>
          </cell>
        </row>
        <row r="685">
          <cell r="A685">
            <v>12713</v>
          </cell>
          <cell r="B685">
            <v>47</v>
          </cell>
          <cell r="C685" t="str">
            <v>19</v>
          </cell>
          <cell r="D685" t="str">
            <v>64733</v>
          </cell>
          <cell r="E685" t="str">
            <v>124222</v>
          </cell>
          <cell r="F685" t="str">
            <v>1315</v>
          </cell>
          <cell r="G685" t="str">
            <v>D</v>
          </cell>
          <cell r="H685" t="str">
            <v>Rise Kohyang Middle</v>
          </cell>
          <cell r="I685" t="str">
            <v>UNIFIED</v>
          </cell>
          <cell r="J685">
            <v>567702</v>
          </cell>
        </row>
        <row r="686">
          <cell r="A686">
            <v>12556</v>
          </cell>
          <cell r="B686">
            <v>47</v>
          </cell>
          <cell r="C686" t="str">
            <v>19</v>
          </cell>
          <cell r="D686" t="str">
            <v>64733</v>
          </cell>
          <cell r="E686" t="str">
            <v>124560</v>
          </cell>
          <cell r="F686" t="str">
            <v>1299</v>
          </cell>
          <cell r="G686" t="str">
            <v>D</v>
          </cell>
          <cell r="H686" t="str">
            <v>Synergy Quantum Academy</v>
          </cell>
          <cell r="I686" t="str">
            <v>UNIFIED</v>
          </cell>
          <cell r="J686">
            <v>948351</v>
          </cell>
        </row>
        <row r="687">
          <cell r="A687">
            <v>12605</v>
          </cell>
          <cell r="B687">
            <v>47</v>
          </cell>
          <cell r="C687" t="str">
            <v>19</v>
          </cell>
          <cell r="D687" t="str">
            <v>64733</v>
          </cell>
          <cell r="E687" t="str">
            <v>124784</v>
          </cell>
          <cell r="F687" t="str">
            <v>1330</v>
          </cell>
          <cell r="G687" t="str">
            <v>D</v>
          </cell>
          <cell r="H687" t="str">
            <v>Aspire Slauson Academy Charter</v>
          </cell>
          <cell r="I687" t="str">
            <v>UNIFIED</v>
          </cell>
          <cell r="J687">
            <v>472907</v>
          </cell>
        </row>
        <row r="688">
          <cell r="A688">
            <v>12606</v>
          </cell>
          <cell r="B688">
            <v>47</v>
          </cell>
          <cell r="C688" t="str">
            <v>19</v>
          </cell>
          <cell r="D688" t="str">
            <v>64733</v>
          </cell>
          <cell r="E688" t="str">
            <v>124792</v>
          </cell>
          <cell r="F688" t="str">
            <v>1331</v>
          </cell>
          <cell r="G688" t="str">
            <v>D</v>
          </cell>
          <cell r="H688" t="str">
            <v>Aspire Juanita Tate Academy Charter</v>
          </cell>
          <cell r="I688" t="str">
            <v>UNIFIED</v>
          </cell>
          <cell r="J688">
            <v>522949</v>
          </cell>
        </row>
        <row r="689">
          <cell r="A689">
            <v>12607</v>
          </cell>
          <cell r="B689">
            <v>47</v>
          </cell>
          <cell r="C689" t="str">
            <v>19</v>
          </cell>
          <cell r="D689" t="str">
            <v>64733</v>
          </cell>
          <cell r="E689" t="str">
            <v>124800</v>
          </cell>
          <cell r="F689" t="str">
            <v>1332</v>
          </cell>
          <cell r="G689" t="str">
            <v>D</v>
          </cell>
          <cell r="H689" t="str">
            <v>Aspire Inskeep Academy Charter</v>
          </cell>
          <cell r="I689" t="str">
            <v>UNIFIED</v>
          </cell>
          <cell r="J689">
            <v>473817</v>
          </cell>
        </row>
        <row r="690">
          <cell r="A690">
            <v>12608</v>
          </cell>
          <cell r="B690">
            <v>47</v>
          </cell>
          <cell r="C690" t="str">
            <v>19</v>
          </cell>
          <cell r="D690" t="str">
            <v>64733</v>
          </cell>
          <cell r="E690" t="str">
            <v>124818</v>
          </cell>
          <cell r="F690" t="str">
            <v>1333</v>
          </cell>
          <cell r="G690" t="str">
            <v>D</v>
          </cell>
          <cell r="H690" t="str">
            <v>Los Angeles Leadership Primary Academy</v>
          </cell>
          <cell r="I690" t="str">
            <v>UNIFIED</v>
          </cell>
          <cell r="J690">
            <v>523653</v>
          </cell>
        </row>
        <row r="691">
          <cell r="A691">
            <v>12609</v>
          </cell>
          <cell r="B691">
            <v>47</v>
          </cell>
          <cell r="C691" t="str">
            <v>19</v>
          </cell>
          <cell r="D691" t="str">
            <v>64733</v>
          </cell>
          <cell r="E691" t="str">
            <v>124826</v>
          </cell>
          <cell r="F691" t="str">
            <v>1334</v>
          </cell>
          <cell r="G691" t="str">
            <v>D</v>
          </cell>
          <cell r="H691" t="str">
            <v>Camino Nuevo Charter Academy No. 4</v>
          </cell>
          <cell r="I691" t="str">
            <v>UNIFIED</v>
          </cell>
          <cell r="J691">
            <v>900393</v>
          </cell>
        </row>
        <row r="692">
          <cell r="A692">
            <v>12610</v>
          </cell>
          <cell r="B692">
            <v>47</v>
          </cell>
          <cell r="C692" t="str">
            <v>19</v>
          </cell>
          <cell r="D692" t="str">
            <v>64733</v>
          </cell>
          <cell r="E692" t="str">
            <v>124883</v>
          </cell>
          <cell r="F692" t="str">
            <v>1342</v>
          </cell>
          <cell r="G692" t="str">
            <v>D</v>
          </cell>
          <cell r="H692" t="str">
            <v>Animo College Preparatory Academy</v>
          </cell>
          <cell r="I692" t="str">
            <v>UNIFIED</v>
          </cell>
          <cell r="J692">
            <v>824626</v>
          </cell>
        </row>
        <row r="693">
          <cell r="A693">
            <v>12611</v>
          </cell>
          <cell r="B693">
            <v>47</v>
          </cell>
          <cell r="C693" t="str">
            <v>19</v>
          </cell>
          <cell r="D693" t="str">
            <v>64733</v>
          </cell>
          <cell r="E693" t="str">
            <v>124891</v>
          </cell>
          <cell r="F693" t="str">
            <v>1343</v>
          </cell>
          <cell r="G693" t="str">
            <v>D</v>
          </cell>
          <cell r="H693" t="str">
            <v>Alliance Renee and Meyer Luskin Academy High</v>
          </cell>
          <cell r="I693" t="str">
            <v>UNIFIED</v>
          </cell>
          <cell r="J693">
            <v>882956</v>
          </cell>
        </row>
        <row r="694">
          <cell r="A694">
            <v>12612</v>
          </cell>
          <cell r="B694">
            <v>47</v>
          </cell>
          <cell r="C694" t="str">
            <v>19</v>
          </cell>
          <cell r="D694" t="str">
            <v>64733</v>
          </cell>
          <cell r="E694" t="str">
            <v>124933</v>
          </cell>
          <cell r="F694" t="str">
            <v>1354</v>
          </cell>
          <cell r="G694" t="str">
            <v>D</v>
          </cell>
          <cell r="H694" t="str">
            <v>PUC Early College Academy for Leaders and Scholars (ECALS)</v>
          </cell>
          <cell r="I694" t="str">
            <v>UNIFIED</v>
          </cell>
          <cell r="J694">
            <v>600250</v>
          </cell>
        </row>
        <row r="695">
          <cell r="A695">
            <v>12613</v>
          </cell>
          <cell r="B695">
            <v>47</v>
          </cell>
          <cell r="C695" t="str">
            <v>19</v>
          </cell>
          <cell r="D695" t="str">
            <v>64733</v>
          </cell>
          <cell r="E695" t="str">
            <v>124941</v>
          </cell>
          <cell r="F695" t="str">
            <v>1356</v>
          </cell>
          <cell r="G695" t="str">
            <v>D</v>
          </cell>
          <cell r="H695" t="str">
            <v>Alliance Margaret M. Bloomfield Technology Academy High</v>
          </cell>
          <cell r="I695" t="str">
            <v>UNIFIED</v>
          </cell>
          <cell r="J695">
            <v>94560</v>
          </cell>
        </row>
        <row r="696">
          <cell r="A696">
            <v>12714</v>
          </cell>
          <cell r="B696">
            <v>47</v>
          </cell>
          <cell r="C696" t="str">
            <v>19</v>
          </cell>
          <cell r="D696" t="str">
            <v>64733</v>
          </cell>
          <cell r="E696" t="str">
            <v>125609</v>
          </cell>
          <cell r="F696" t="str">
            <v>1378</v>
          </cell>
          <cell r="G696" t="str">
            <v>D</v>
          </cell>
          <cell r="H696" t="str">
            <v>KIPP Philosophers Academy</v>
          </cell>
          <cell r="I696" t="str">
            <v>UNIFIED</v>
          </cell>
          <cell r="J696">
            <v>459015</v>
          </cell>
        </row>
        <row r="697">
          <cell r="A697">
            <v>12715</v>
          </cell>
          <cell r="B697">
            <v>47</v>
          </cell>
          <cell r="C697" t="str">
            <v>19</v>
          </cell>
          <cell r="D697" t="str">
            <v>64733</v>
          </cell>
          <cell r="E697" t="str">
            <v>125625</v>
          </cell>
          <cell r="F697" t="str">
            <v>1377</v>
          </cell>
          <cell r="G697" t="str">
            <v>D</v>
          </cell>
          <cell r="H697" t="str">
            <v>KIPP Scholar Academy</v>
          </cell>
          <cell r="I697" t="str">
            <v>UNIFIED</v>
          </cell>
          <cell r="J697">
            <v>521886</v>
          </cell>
        </row>
        <row r="698">
          <cell r="A698">
            <v>12895</v>
          </cell>
          <cell r="B698">
            <v>47</v>
          </cell>
          <cell r="C698" t="str">
            <v>19</v>
          </cell>
          <cell r="D698" t="str">
            <v>64733</v>
          </cell>
          <cell r="E698" t="str">
            <v>125641</v>
          </cell>
          <cell r="F698" t="str">
            <v>1379</v>
          </cell>
          <cell r="G698" t="str">
            <v>D</v>
          </cell>
          <cell r="H698" t="str">
            <v>KIPP Sol Academy</v>
          </cell>
          <cell r="I698" t="str">
            <v>UNIFIED</v>
          </cell>
          <cell r="J698">
            <v>97408</v>
          </cell>
        </row>
        <row r="699">
          <cell r="A699">
            <v>12716</v>
          </cell>
          <cell r="B699">
            <v>47</v>
          </cell>
          <cell r="C699" t="str">
            <v>19</v>
          </cell>
          <cell r="D699" t="str">
            <v>64733</v>
          </cell>
          <cell r="E699" t="str">
            <v>125864</v>
          </cell>
          <cell r="F699" t="str">
            <v>1401</v>
          </cell>
          <cell r="G699" t="str">
            <v>D</v>
          </cell>
          <cell r="H699" t="str">
            <v>Ednovate - USC Hybrid High</v>
          </cell>
          <cell r="I699" t="str">
            <v>UNIFIED</v>
          </cell>
          <cell r="J699">
            <v>859516</v>
          </cell>
        </row>
        <row r="700">
          <cell r="A700">
            <v>12719</v>
          </cell>
          <cell r="B700">
            <v>47</v>
          </cell>
          <cell r="C700" t="str">
            <v>19</v>
          </cell>
          <cell r="D700" t="str">
            <v>64733</v>
          </cell>
          <cell r="E700" t="str">
            <v>126136</v>
          </cell>
          <cell r="F700" t="str">
            <v>1412</v>
          </cell>
          <cell r="G700" t="str">
            <v>D</v>
          </cell>
          <cell r="H700" t="str">
            <v>Math and Science College Preparatory</v>
          </cell>
          <cell r="I700" t="str">
            <v>UNIFIED</v>
          </cell>
          <cell r="J700">
            <v>101790</v>
          </cell>
        </row>
        <row r="701">
          <cell r="A701">
            <v>12897</v>
          </cell>
          <cell r="B701">
            <v>47</v>
          </cell>
          <cell r="C701" t="str">
            <v>19</v>
          </cell>
          <cell r="D701" t="str">
            <v>64733</v>
          </cell>
          <cell r="E701" t="str">
            <v>126169</v>
          </cell>
          <cell r="F701" t="str">
            <v>1402</v>
          </cell>
          <cell r="G701" t="str">
            <v>D</v>
          </cell>
          <cell r="H701" t="str">
            <v>Equitas Academy #2 Charter</v>
          </cell>
          <cell r="I701" t="str">
            <v>UNIFIED</v>
          </cell>
          <cell r="J701">
            <v>75954</v>
          </cell>
        </row>
        <row r="702">
          <cell r="A702">
            <v>12720</v>
          </cell>
          <cell r="B702">
            <v>47</v>
          </cell>
          <cell r="C702" t="str">
            <v>19</v>
          </cell>
          <cell r="D702" t="str">
            <v>64733</v>
          </cell>
          <cell r="E702" t="str">
            <v>126177</v>
          </cell>
          <cell r="F702" t="str">
            <v>1413</v>
          </cell>
          <cell r="G702" t="str">
            <v>D</v>
          </cell>
          <cell r="H702" t="str">
            <v>Citizens of the World 2</v>
          </cell>
          <cell r="I702" t="str">
            <v>UNIFIED</v>
          </cell>
          <cell r="J702">
            <v>1068077</v>
          </cell>
        </row>
        <row r="703">
          <cell r="A703">
            <v>12899</v>
          </cell>
          <cell r="B703">
            <v>47</v>
          </cell>
          <cell r="C703" t="str">
            <v>19</v>
          </cell>
          <cell r="D703" t="str">
            <v>64733</v>
          </cell>
          <cell r="E703" t="str">
            <v>126193</v>
          </cell>
          <cell r="F703" t="str">
            <v>1414</v>
          </cell>
          <cell r="G703" t="str">
            <v>D</v>
          </cell>
          <cell r="H703" t="str">
            <v>Citizens of the World 3</v>
          </cell>
          <cell r="I703" t="str">
            <v>UNIFIED</v>
          </cell>
          <cell r="J703">
            <v>111914</v>
          </cell>
        </row>
        <row r="704">
          <cell r="A704">
            <v>12771</v>
          </cell>
          <cell r="B704">
            <v>47</v>
          </cell>
          <cell r="C704" t="str">
            <v>19</v>
          </cell>
          <cell r="D704" t="str">
            <v>64733</v>
          </cell>
          <cell r="E704" t="str">
            <v>126797</v>
          </cell>
          <cell r="F704" t="str">
            <v>1436</v>
          </cell>
          <cell r="G704" t="str">
            <v>D</v>
          </cell>
          <cell r="H704" t="str">
            <v>Aspire Centennial College Preparatory Academy</v>
          </cell>
          <cell r="I704" t="str">
            <v>UNIFIED</v>
          </cell>
          <cell r="J704">
            <v>105432</v>
          </cell>
        </row>
        <row r="705">
          <cell r="A705">
            <v>12904</v>
          </cell>
          <cell r="B705">
            <v>47</v>
          </cell>
          <cell r="C705" t="str">
            <v>19</v>
          </cell>
          <cell r="D705" t="str">
            <v>64733</v>
          </cell>
          <cell r="E705" t="str">
            <v>127217</v>
          </cell>
          <cell r="F705" t="str">
            <v>1460</v>
          </cell>
          <cell r="G705" t="str">
            <v>D</v>
          </cell>
          <cell r="H705" t="str">
            <v>Alliance Alice M. Baxter College-Ready High</v>
          </cell>
          <cell r="I705" t="str">
            <v>UNIFIED</v>
          </cell>
          <cell r="J705">
            <v>61900</v>
          </cell>
        </row>
        <row r="706">
          <cell r="A706">
            <v>12918</v>
          </cell>
          <cell r="B706">
            <v>47</v>
          </cell>
          <cell r="C706" t="str">
            <v>19</v>
          </cell>
          <cell r="D706" t="str">
            <v>64733</v>
          </cell>
          <cell r="E706" t="str">
            <v>127670</v>
          </cell>
          <cell r="F706" t="str">
            <v>1508</v>
          </cell>
          <cell r="G706" t="str">
            <v>D</v>
          </cell>
          <cell r="H706" t="str">
            <v>KIPP Iluminar Academy</v>
          </cell>
          <cell r="I706" t="str">
            <v>UNIFIED</v>
          </cell>
          <cell r="J706">
            <v>107616</v>
          </cell>
        </row>
        <row r="707">
          <cell r="A707">
            <v>12927</v>
          </cell>
          <cell r="B707">
            <v>47</v>
          </cell>
          <cell r="C707" t="str">
            <v>19</v>
          </cell>
          <cell r="D707" t="str">
            <v>64733</v>
          </cell>
          <cell r="E707" t="str">
            <v>127852</v>
          </cell>
          <cell r="F707" t="str">
            <v>1525</v>
          </cell>
          <cell r="G707" t="str">
            <v>D</v>
          </cell>
          <cell r="H707" t="str">
            <v>Executive Preparatory Academy of Finance</v>
          </cell>
          <cell r="I707" t="str">
            <v>UNIFIED</v>
          </cell>
          <cell r="J707">
            <v>0</v>
          </cell>
        </row>
        <row r="708">
          <cell r="A708">
            <v>12939</v>
          </cell>
          <cell r="B708">
            <v>47</v>
          </cell>
          <cell r="C708" t="str">
            <v>19</v>
          </cell>
          <cell r="D708" t="str">
            <v>64733</v>
          </cell>
          <cell r="E708" t="str">
            <v>127878</v>
          </cell>
          <cell r="F708" t="str">
            <v>1537</v>
          </cell>
          <cell r="G708" t="str">
            <v>D</v>
          </cell>
          <cell r="H708" t="str">
            <v>Pathways Community</v>
          </cell>
          <cell r="I708" t="str">
            <v>UNIFIED</v>
          </cell>
          <cell r="J708">
            <v>0</v>
          </cell>
        </row>
        <row r="709">
          <cell r="A709">
            <v>12940</v>
          </cell>
          <cell r="B709">
            <v>47</v>
          </cell>
          <cell r="C709" t="str">
            <v>19</v>
          </cell>
          <cell r="D709" t="str">
            <v>64733</v>
          </cell>
          <cell r="E709" t="str">
            <v>127886</v>
          </cell>
          <cell r="F709" t="str">
            <v>1538</v>
          </cell>
          <cell r="G709" t="str">
            <v>D</v>
          </cell>
          <cell r="H709" t="str">
            <v>City Language Immersion Charter</v>
          </cell>
          <cell r="I709" t="str">
            <v>UNIFIED</v>
          </cell>
          <cell r="J709">
            <v>70702</v>
          </cell>
        </row>
        <row r="710">
          <cell r="A710">
            <v>12941</v>
          </cell>
          <cell r="B710">
            <v>47</v>
          </cell>
          <cell r="C710" t="str">
            <v>19</v>
          </cell>
          <cell r="D710" t="str">
            <v>64733</v>
          </cell>
          <cell r="E710" t="str">
            <v>127894</v>
          </cell>
          <cell r="F710" t="str">
            <v>1539</v>
          </cell>
          <cell r="G710" t="str">
            <v>D</v>
          </cell>
          <cell r="H710" t="str">
            <v>Valor Academy Charter High</v>
          </cell>
          <cell r="I710" t="str">
            <v>UNIFIED</v>
          </cell>
          <cell r="J710">
            <v>90748</v>
          </cell>
        </row>
        <row r="711">
          <cell r="A711">
            <v>12942</v>
          </cell>
          <cell r="B711">
            <v>47</v>
          </cell>
          <cell r="C711" t="str">
            <v>19</v>
          </cell>
          <cell r="D711" t="str">
            <v>64733</v>
          </cell>
          <cell r="E711" t="str">
            <v>127910</v>
          </cell>
          <cell r="F711" t="str">
            <v>1540</v>
          </cell>
          <cell r="G711" t="str">
            <v>D</v>
          </cell>
          <cell r="H711" t="str">
            <v>Camino Nuevo High No. 2</v>
          </cell>
          <cell r="I711" t="str">
            <v>UNIFIED</v>
          </cell>
          <cell r="J711">
            <v>84596</v>
          </cell>
        </row>
        <row r="712">
          <cell r="A712">
            <v>12943</v>
          </cell>
          <cell r="B712">
            <v>47</v>
          </cell>
          <cell r="C712" t="str">
            <v>19</v>
          </cell>
          <cell r="D712" t="str">
            <v>64733</v>
          </cell>
          <cell r="E712" t="str">
            <v>127936</v>
          </cell>
          <cell r="F712" t="str">
            <v>1542</v>
          </cell>
          <cell r="G712" t="str">
            <v>D</v>
          </cell>
          <cell r="H712" t="str">
            <v>PREPA TEC - Los Angeles</v>
          </cell>
          <cell r="I712" t="str">
            <v>UNIFIED</v>
          </cell>
          <cell r="J712">
            <v>81040</v>
          </cell>
        </row>
        <row r="713">
          <cell r="A713">
            <v>12937</v>
          </cell>
          <cell r="B713">
            <v>47</v>
          </cell>
          <cell r="C713" t="str">
            <v>19</v>
          </cell>
          <cell r="D713" t="str">
            <v>64733</v>
          </cell>
          <cell r="E713" t="str">
            <v>127977</v>
          </cell>
          <cell r="F713" t="str">
            <v>1535</v>
          </cell>
          <cell r="G713" t="str">
            <v>D</v>
          </cell>
          <cell r="H713" t="str">
            <v>Metro Charter</v>
          </cell>
          <cell r="I713" t="str">
            <v>UNIFIED</v>
          </cell>
          <cell r="J713">
            <v>34846</v>
          </cell>
        </row>
        <row r="714">
          <cell r="A714">
            <v>12938</v>
          </cell>
          <cell r="B714">
            <v>47</v>
          </cell>
          <cell r="C714" t="str">
            <v>19</v>
          </cell>
          <cell r="D714" t="str">
            <v>64733</v>
          </cell>
          <cell r="E714" t="str">
            <v>127985</v>
          </cell>
          <cell r="F714" t="str">
            <v>1536</v>
          </cell>
          <cell r="G714" t="str">
            <v>D</v>
          </cell>
          <cell r="H714" t="str">
            <v>Ingenium Charter Middle</v>
          </cell>
          <cell r="I714" t="str">
            <v>UNIFIED</v>
          </cell>
          <cell r="J714">
            <v>40266</v>
          </cell>
        </row>
        <row r="715">
          <cell r="A715">
            <v>12932</v>
          </cell>
          <cell r="B715">
            <v>47</v>
          </cell>
          <cell r="C715" t="str">
            <v>19</v>
          </cell>
          <cell r="D715" t="str">
            <v>64733</v>
          </cell>
          <cell r="E715" t="str">
            <v>128009</v>
          </cell>
          <cell r="F715" t="str">
            <v>1530</v>
          </cell>
          <cell r="G715" t="str">
            <v>D</v>
          </cell>
          <cell r="H715" t="str">
            <v>Alliance Leadership Middle Academy</v>
          </cell>
          <cell r="I715" t="str">
            <v>UNIFIED</v>
          </cell>
          <cell r="J715">
            <v>79514</v>
          </cell>
        </row>
        <row r="716">
          <cell r="A716">
            <v>12948</v>
          </cell>
          <cell r="B716">
            <v>47</v>
          </cell>
          <cell r="C716" t="str">
            <v>19</v>
          </cell>
          <cell r="D716" t="str">
            <v>64733</v>
          </cell>
          <cell r="E716" t="str">
            <v>128025</v>
          </cell>
          <cell r="F716" t="str">
            <v>1560</v>
          </cell>
          <cell r="G716" t="str">
            <v>D</v>
          </cell>
          <cell r="H716" t="str">
            <v>Lashon Academy</v>
          </cell>
          <cell r="I716" t="str">
            <v>UNIFIED</v>
          </cell>
          <cell r="J716">
            <v>65008</v>
          </cell>
        </row>
        <row r="717">
          <cell r="A717">
            <v>12933</v>
          </cell>
          <cell r="B717">
            <v>47</v>
          </cell>
          <cell r="C717" t="str">
            <v>19</v>
          </cell>
          <cell r="D717" t="str">
            <v>64733</v>
          </cell>
          <cell r="E717" t="str">
            <v>128033</v>
          </cell>
          <cell r="F717" t="str">
            <v>1531</v>
          </cell>
          <cell r="G717" t="str">
            <v>D</v>
          </cell>
          <cell r="H717" t="str">
            <v>Alliance College-Ready Middle Academy 8</v>
          </cell>
          <cell r="I717" t="str">
            <v>UNIFIED</v>
          </cell>
          <cell r="J717">
            <v>84962</v>
          </cell>
        </row>
        <row r="718">
          <cell r="A718">
            <v>12934</v>
          </cell>
          <cell r="B718">
            <v>47</v>
          </cell>
          <cell r="C718" t="str">
            <v>19</v>
          </cell>
          <cell r="D718" t="str">
            <v>64733</v>
          </cell>
          <cell r="E718" t="str">
            <v>128041</v>
          </cell>
          <cell r="F718" t="str">
            <v>1532</v>
          </cell>
          <cell r="G718" t="str">
            <v>D</v>
          </cell>
          <cell r="H718" t="str">
            <v>Alliance Kory Hunter Middle</v>
          </cell>
          <cell r="I718" t="str">
            <v>UNIFIED</v>
          </cell>
          <cell r="J718">
            <v>86956</v>
          </cell>
        </row>
        <row r="719">
          <cell r="A719">
            <v>12935</v>
          </cell>
          <cell r="B719">
            <v>47</v>
          </cell>
          <cell r="C719" t="str">
            <v>19</v>
          </cell>
          <cell r="D719" t="str">
            <v>64733</v>
          </cell>
          <cell r="E719" t="str">
            <v>128058</v>
          </cell>
          <cell r="F719" t="str">
            <v>1533</v>
          </cell>
          <cell r="G719" t="str">
            <v>D</v>
          </cell>
          <cell r="H719" t="str">
            <v>Alliance College-Ready Middle Academy 12</v>
          </cell>
          <cell r="I719" t="str">
            <v>UNIFIED</v>
          </cell>
          <cell r="J719">
            <v>85140</v>
          </cell>
        </row>
        <row r="720">
          <cell r="A720">
            <v>12949</v>
          </cell>
          <cell r="B720">
            <v>47</v>
          </cell>
          <cell r="C720" t="str">
            <v>19</v>
          </cell>
          <cell r="D720" t="str">
            <v>64733</v>
          </cell>
          <cell r="E720" t="str">
            <v>128116</v>
          </cell>
          <cell r="F720" t="str">
            <v>1561</v>
          </cell>
          <cell r="G720" t="str">
            <v>D</v>
          </cell>
          <cell r="H720" t="str">
            <v>Global Education Academy Middle</v>
          </cell>
          <cell r="I720" t="str">
            <v>UNIFIED</v>
          </cell>
          <cell r="J720">
            <v>0</v>
          </cell>
        </row>
        <row r="721">
          <cell r="A721">
            <v>12950</v>
          </cell>
          <cell r="B721">
            <v>47</v>
          </cell>
          <cell r="C721" t="str">
            <v>19</v>
          </cell>
          <cell r="D721" t="str">
            <v>64733</v>
          </cell>
          <cell r="E721" t="str">
            <v>128132</v>
          </cell>
          <cell r="F721" t="str">
            <v>1562</v>
          </cell>
          <cell r="G721" t="str">
            <v>D</v>
          </cell>
          <cell r="H721" t="str">
            <v>Extera Public School No. 2</v>
          </cell>
          <cell r="I721" t="str">
            <v>UNIFIED</v>
          </cell>
          <cell r="J721">
            <v>79688</v>
          </cell>
        </row>
        <row r="722">
          <cell r="A722">
            <v>13955</v>
          </cell>
          <cell r="B722">
            <v>47</v>
          </cell>
          <cell r="C722" t="str">
            <v>19</v>
          </cell>
          <cell r="D722" t="str">
            <v>64733</v>
          </cell>
          <cell r="E722" t="str">
            <v>128371</v>
          </cell>
          <cell r="F722" t="str">
            <v>1567</v>
          </cell>
          <cell r="G722" t="str">
            <v>D</v>
          </cell>
          <cell r="H722" t="str">
            <v>new Horizons Charter Academy</v>
          </cell>
          <cell r="I722" t="str">
            <v>UNIFIED</v>
          </cell>
          <cell r="J722">
            <v>55816</v>
          </cell>
        </row>
        <row r="723">
          <cell r="A723">
            <v>13957</v>
          </cell>
          <cell r="B723">
            <v>47</v>
          </cell>
          <cell r="C723" t="str">
            <v>19</v>
          </cell>
          <cell r="D723" t="str">
            <v>64733</v>
          </cell>
          <cell r="E723" t="str">
            <v>128389</v>
          </cell>
          <cell r="F723" t="str">
            <v>1570</v>
          </cell>
          <cell r="G723" t="str">
            <v>D</v>
          </cell>
          <cell r="H723" t="str">
            <v>Ivy Bound Academy Math, Science, and Technology Charter Middle 2</v>
          </cell>
          <cell r="I723" t="str">
            <v>UNIFIED</v>
          </cell>
          <cell r="J723">
            <v>27966</v>
          </cell>
        </row>
        <row r="724">
          <cell r="A724">
            <v>14066</v>
          </cell>
          <cell r="B724">
            <v>47</v>
          </cell>
          <cell r="C724" t="str">
            <v>19</v>
          </cell>
          <cell r="D724" t="str">
            <v>64733</v>
          </cell>
          <cell r="E724" t="str">
            <v>128512</v>
          </cell>
          <cell r="F724" t="str">
            <v>1586</v>
          </cell>
          <cell r="G724" t="str">
            <v>D</v>
          </cell>
          <cell r="H724" t="str">
            <v>KIPP Academy of Innovation</v>
          </cell>
          <cell r="I724" t="str">
            <v>UNIFIED</v>
          </cell>
          <cell r="J724">
            <v>90384</v>
          </cell>
        </row>
        <row r="725">
          <cell r="A725">
            <v>14069</v>
          </cell>
          <cell r="B725">
            <v>47</v>
          </cell>
          <cell r="C725" t="str">
            <v>19</v>
          </cell>
          <cell r="D725" t="str">
            <v>64733</v>
          </cell>
          <cell r="E725" t="str">
            <v>129270</v>
          </cell>
          <cell r="F725" t="str">
            <v>1624</v>
          </cell>
          <cell r="G725" t="str">
            <v>D</v>
          </cell>
          <cell r="H725" t="str">
            <v>Animo Mae Jemison Charter Middle</v>
          </cell>
          <cell r="I725" t="str">
            <v>UNIFIED</v>
          </cell>
          <cell r="J725">
            <v>95882</v>
          </cell>
        </row>
        <row r="726">
          <cell r="A726">
            <v>14067</v>
          </cell>
          <cell r="B726">
            <v>47</v>
          </cell>
          <cell r="C726" t="str">
            <v>19</v>
          </cell>
          <cell r="D726" t="str">
            <v>64733</v>
          </cell>
          <cell r="E726" t="str">
            <v>129460</v>
          </cell>
          <cell r="F726" t="str">
            <v>1587</v>
          </cell>
          <cell r="G726" t="str">
            <v>D</v>
          </cell>
          <cell r="H726" t="str">
            <v>KIPP Vida Preparatory Academy</v>
          </cell>
          <cell r="I726" t="str">
            <v>UNIFIED</v>
          </cell>
          <cell r="J726">
            <v>102046</v>
          </cell>
        </row>
        <row r="727">
          <cell r="A727">
            <v>14075</v>
          </cell>
          <cell r="B727">
            <v>47</v>
          </cell>
          <cell r="C727" t="str">
            <v>19</v>
          </cell>
          <cell r="D727" t="str">
            <v>64733</v>
          </cell>
          <cell r="E727" t="str">
            <v>129593</v>
          </cell>
          <cell r="F727" t="str">
            <v>1626</v>
          </cell>
          <cell r="G727" t="str">
            <v>D</v>
          </cell>
          <cell r="H727" t="str">
            <v>PUC Inspire Charter Academy</v>
          </cell>
          <cell r="I727" t="str">
            <v>UNIFIED</v>
          </cell>
          <cell r="J727">
            <v>57234</v>
          </cell>
        </row>
        <row r="728">
          <cell r="A728">
            <v>14077</v>
          </cell>
          <cell r="B728">
            <v>47</v>
          </cell>
          <cell r="C728" t="str">
            <v>19</v>
          </cell>
          <cell r="D728" t="str">
            <v>64733</v>
          </cell>
          <cell r="E728" t="str">
            <v>129619</v>
          </cell>
          <cell r="F728" t="str">
            <v>1657</v>
          </cell>
          <cell r="G728" t="str">
            <v>D</v>
          </cell>
          <cell r="H728" t="str">
            <v>PUC Community Charter Elementary</v>
          </cell>
          <cell r="I728" t="str">
            <v>UNIFIED</v>
          </cell>
          <cell r="J728">
            <v>59200</v>
          </cell>
        </row>
        <row r="729">
          <cell r="A729">
            <v>14065</v>
          </cell>
          <cell r="B729">
            <v>47</v>
          </cell>
          <cell r="C729" t="str">
            <v>19</v>
          </cell>
          <cell r="D729" t="str">
            <v>64733</v>
          </cell>
          <cell r="E729" t="str">
            <v>129627</v>
          </cell>
          <cell r="F729" t="str">
            <v>1658</v>
          </cell>
          <cell r="G729" t="str">
            <v>D</v>
          </cell>
          <cell r="H729" t="str">
            <v>TEACH Tech Charter high</v>
          </cell>
          <cell r="I729" t="str">
            <v>UNIFIED</v>
          </cell>
          <cell r="J729">
            <v>51908</v>
          </cell>
        </row>
        <row r="730">
          <cell r="A730">
            <v>14125</v>
          </cell>
          <cell r="B730">
            <v>47</v>
          </cell>
          <cell r="C730" t="str">
            <v>19</v>
          </cell>
          <cell r="D730" t="str">
            <v>64733</v>
          </cell>
          <cell r="E730" t="str">
            <v>129650</v>
          </cell>
          <cell r="F730" t="str">
            <v>1669</v>
          </cell>
          <cell r="G730" t="str">
            <v>D</v>
          </cell>
          <cell r="H730" t="str">
            <v>Equitas Academy #3 Charter</v>
          </cell>
          <cell r="I730" t="str">
            <v>UNIFIED</v>
          </cell>
          <cell r="J730">
            <v>51372</v>
          </cell>
        </row>
        <row r="731">
          <cell r="A731">
            <v>14070</v>
          </cell>
          <cell r="B731">
            <v>47</v>
          </cell>
          <cell r="C731" t="str">
            <v>19</v>
          </cell>
          <cell r="D731" t="str">
            <v>64733</v>
          </cell>
          <cell r="E731" t="str">
            <v>129825</v>
          </cell>
          <cell r="F731" t="str">
            <v>1640</v>
          </cell>
          <cell r="G731" t="str">
            <v>D</v>
          </cell>
          <cell r="H731" t="str">
            <v>Clemente Charter</v>
          </cell>
          <cell r="I731" t="str">
            <v>UNIFIED</v>
          </cell>
          <cell r="J731">
            <v>56988</v>
          </cell>
        </row>
        <row r="732">
          <cell r="A732">
            <v>14076</v>
          </cell>
          <cell r="B732">
            <v>47</v>
          </cell>
          <cell r="C732" t="str">
            <v>19</v>
          </cell>
          <cell r="D732" t="str">
            <v>64733</v>
          </cell>
          <cell r="E732" t="str">
            <v>129833</v>
          </cell>
          <cell r="F732" t="str">
            <v>1641</v>
          </cell>
          <cell r="G732" t="str">
            <v>D</v>
          </cell>
          <cell r="H732" t="str">
            <v>Global Education Academy 2</v>
          </cell>
          <cell r="I732" t="str">
            <v>UNIFIED</v>
          </cell>
          <cell r="J732">
            <v>28970</v>
          </cell>
        </row>
        <row r="733">
          <cell r="A733">
            <v>14071</v>
          </cell>
          <cell r="B733">
            <v>47</v>
          </cell>
          <cell r="C733" t="str">
            <v>19</v>
          </cell>
          <cell r="D733" t="str">
            <v>64733</v>
          </cell>
          <cell r="E733" t="str">
            <v>129858</v>
          </cell>
          <cell r="F733" t="str">
            <v>1638</v>
          </cell>
          <cell r="G733" t="str">
            <v>D</v>
          </cell>
          <cell r="H733" t="str">
            <v>Everest Value</v>
          </cell>
          <cell r="I733" t="str">
            <v>UNIFIED</v>
          </cell>
          <cell r="J733">
            <v>47788</v>
          </cell>
        </row>
        <row r="734">
          <cell r="A734">
            <v>14072</v>
          </cell>
          <cell r="B734">
            <v>47</v>
          </cell>
          <cell r="C734" t="str">
            <v>19</v>
          </cell>
          <cell r="D734" t="str">
            <v>64733</v>
          </cell>
          <cell r="E734" t="str">
            <v>129866</v>
          </cell>
          <cell r="F734" t="str">
            <v>1639</v>
          </cell>
          <cell r="G734" t="str">
            <v>D</v>
          </cell>
          <cell r="H734" t="str">
            <v>Village Charter Academy</v>
          </cell>
          <cell r="I734" t="str">
            <v>UNIFIED</v>
          </cell>
          <cell r="J734">
            <v>51792</v>
          </cell>
        </row>
        <row r="735">
          <cell r="A735">
            <v>14073</v>
          </cell>
          <cell r="B735">
            <v>47</v>
          </cell>
          <cell r="C735" t="str">
            <v>19</v>
          </cell>
          <cell r="D735" t="str">
            <v>64733</v>
          </cell>
          <cell r="E735" t="str">
            <v>129874</v>
          </cell>
          <cell r="F735" t="str">
            <v>1656</v>
          </cell>
          <cell r="G735" t="str">
            <v>D</v>
          </cell>
          <cell r="H735" t="str">
            <v>Community Preparatory Academy</v>
          </cell>
          <cell r="I735" t="str">
            <v>UNIFIED</v>
          </cell>
          <cell r="J735">
            <v>59398</v>
          </cell>
        </row>
        <row r="736">
          <cell r="A736">
            <v>14202</v>
          </cell>
          <cell r="B736">
            <v>47</v>
          </cell>
          <cell r="C736" t="str">
            <v>19</v>
          </cell>
          <cell r="D736" t="str">
            <v>64733</v>
          </cell>
          <cell r="E736" t="str">
            <v>131466</v>
          </cell>
          <cell r="F736" t="str">
            <v>1605</v>
          </cell>
          <cell r="G736" t="str">
            <v>D</v>
          </cell>
          <cell r="H736" t="str">
            <v>Fenton STEM Academy: Elementary Center for Science, Technology, Engineering, and Math</v>
          </cell>
          <cell r="I736" t="str">
            <v>UNIFIED</v>
          </cell>
          <cell r="J736">
            <v>58454</v>
          </cell>
        </row>
        <row r="737">
          <cell r="A737">
            <v>14204</v>
          </cell>
          <cell r="B737">
            <v>47</v>
          </cell>
          <cell r="C737" t="str">
            <v>19</v>
          </cell>
          <cell r="D737" t="str">
            <v>64733</v>
          </cell>
          <cell r="E737" t="str">
            <v>131722</v>
          </cell>
          <cell r="F737" t="str">
            <v>1613</v>
          </cell>
          <cell r="G737" t="str">
            <v>D</v>
          </cell>
          <cell r="H737" t="str">
            <v>Fenton Academy for Social and Emotional Learning (FASEL)</v>
          </cell>
          <cell r="I737" t="str">
            <v>UNIFIED</v>
          </cell>
          <cell r="J737">
            <v>55372</v>
          </cell>
        </row>
        <row r="738">
          <cell r="A738">
            <v>14205</v>
          </cell>
          <cell r="B738">
            <v>47</v>
          </cell>
          <cell r="C738" t="str">
            <v>19</v>
          </cell>
          <cell r="D738" t="str">
            <v>64733</v>
          </cell>
          <cell r="E738" t="str">
            <v>131771</v>
          </cell>
          <cell r="F738" t="str">
            <v>1720</v>
          </cell>
          <cell r="G738" t="str">
            <v>D</v>
          </cell>
          <cell r="H738" t="str">
            <v>KIPP Ignite Academy</v>
          </cell>
          <cell r="I738" t="str">
            <v>UNIFIED</v>
          </cell>
          <cell r="J738">
            <v>62824</v>
          </cell>
        </row>
        <row r="739">
          <cell r="A739">
            <v>14206</v>
          </cell>
          <cell r="B739">
            <v>47</v>
          </cell>
          <cell r="C739" t="str">
            <v>19</v>
          </cell>
          <cell r="D739" t="str">
            <v>64733</v>
          </cell>
          <cell r="E739" t="str">
            <v>131797</v>
          </cell>
          <cell r="F739" t="str">
            <v>1721</v>
          </cell>
          <cell r="G739" t="str">
            <v>D</v>
          </cell>
          <cell r="H739" t="str">
            <v>KIPP Promesa Prep</v>
          </cell>
          <cell r="I739" t="str">
            <v>UNIFIED</v>
          </cell>
          <cell r="J739">
            <v>62962</v>
          </cell>
        </row>
        <row r="740">
          <cell r="A740">
            <v>14207</v>
          </cell>
          <cell r="B740">
            <v>47</v>
          </cell>
          <cell r="C740" t="str">
            <v>19</v>
          </cell>
          <cell r="D740" t="str">
            <v>64733</v>
          </cell>
          <cell r="E740" t="str">
            <v>131821</v>
          </cell>
          <cell r="F740" t="str">
            <v>1722</v>
          </cell>
          <cell r="G740" t="str">
            <v>D</v>
          </cell>
          <cell r="H740" t="str">
            <v>Collegiate Charter High School of Los Angeles</v>
          </cell>
          <cell r="I740" t="str">
            <v>UNIFIED</v>
          </cell>
          <cell r="J740">
            <v>26586</v>
          </cell>
        </row>
        <row r="741">
          <cell r="A741">
            <v>14208</v>
          </cell>
          <cell r="B741">
            <v>47</v>
          </cell>
          <cell r="C741" t="str">
            <v>19</v>
          </cell>
          <cell r="D741" t="str">
            <v>64733</v>
          </cell>
          <cell r="E741" t="str">
            <v>131839</v>
          </cell>
          <cell r="F741" t="str">
            <v>1615</v>
          </cell>
          <cell r="G741" t="str">
            <v>D</v>
          </cell>
          <cell r="H741" t="str">
            <v>Summit Preparatory Charter</v>
          </cell>
          <cell r="I741" t="str">
            <v>UNIFIED</v>
          </cell>
          <cell r="J741">
            <v>35068</v>
          </cell>
        </row>
        <row r="742">
          <cell r="A742">
            <v>14209</v>
          </cell>
          <cell r="B742">
            <v>47</v>
          </cell>
          <cell r="C742" t="str">
            <v>19</v>
          </cell>
          <cell r="D742" t="str">
            <v>64733</v>
          </cell>
          <cell r="E742" t="str">
            <v>131847</v>
          </cell>
          <cell r="F742" t="str">
            <v>1703</v>
          </cell>
          <cell r="G742" t="str">
            <v>D</v>
          </cell>
          <cell r="H742" t="str">
            <v>Public Policy Charter School</v>
          </cell>
          <cell r="I742" t="str">
            <v>UNIFIED</v>
          </cell>
          <cell r="J742">
            <v>26284</v>
          </cell>
        </row>
        <row r="743">
          <cell r="A743">
            <v>14210</v>
          </cell>
          <cell r="B743">
            <v>47</v>
          </cell>
          <cell r="C743" t="str">
            <v>19</v>
          </cell>
          <cell r="D743" t="str">
            <v>64733</v>
          </cell>
          <cell r="E743" t="str">
            <v>131870</v>
          </cell>
          <cell r="F743" t="str">
            <v>1642</v>
          </cell>
          <cell r="G743" t="str">
            <v>D</v>
          </cell>
          <cell r="H743" t="str">
            <v>Resolute Academy Charter</v>
          </cell>
          <cell r="I743" t="str">
            <v>UNIFIED</v>
          </cell>
          <cell r="J743">
            <v>45670</v>
          </cell>
        </row>
        <row r="744">
          <cell r="A744">
            <v>14211</v>
          </cell>
          <cell r="B744">
            <v>47</v>
          </cell>
          <cell r="C744" t="str">
            <v>19</v>
          </cell>
          <cell r="D744" t="str">
            <v>64733</v>
          </cell>
          <cell r="E744" t="str">
            <v>131904</v>
          </cell>
          <cell r="F744" t="str">
            <v>1711</v>
          </cell>
          <cell r="G744" t="str">
            <v>D</v>
          </cell>
          <cell r="H744" t="str">
            <v>Libertas College Preparatory Charter School</v>
          </cell>
          <cell r="I744" t="str">
            <v>UNIFIED</v>
          </cell>
          <cell r="J744">
            <v>41208</v>
          </cell>
        </row>
        <row r="745">
          <cell r="A745">
            <v>14212</v>
          </cell>
          <cell r="B745">
            <v>47</v>
          </cell>
          <cell r="C745" t="str">
            <v>19</v>
          </cell>
          <cell r="D745" t="str">
            <v>64733</v>
          </cell>
          <cell r="E745" t="str">
            <v>132027</v>
          </cell>
          <cell r="F745" t="str">
            <v>1723</v>
          </cell>
          <cell r="G745" t="str">
            <v>D</v>
          </cell>
          <cell r="H745" t="str">
            <v>University Preparatory Value High</v>
          </cell>
          <cell r="I745" t="str">
            <v>UNIFIED</v>
          </cell>
          <cell r="J745">
            <v>66008</v>
          </cell>
        </row>
        <row r="746">
          <cell r="A746">
            <v>14213</v>
          </cell>
          <cell r="B746">
            <v>47</v>
          </cell>
          <cell r="C746" t="str">
            <v>19</v>
          </cell>
          <cell r="D746" t="str">
            <v>64733</v>
          </cell>
          <cell r="E746" t="str">
            <v>132084</v>
          </cell>
          <cell r="F746" t="str">
            <v>1738</v>
          </cell>
          <cell r="G746" t="str">
            <v>D</v>
          </cell>
          <cell r="H746" t="str">
            <v>Alliance 6-12 College-Ready Academy #21</v>
          </cell>
          <cell r="I746" t="str">
            <v>UNIFIED</v>
          </cell>
          <cell r="J746">
            <v>105494</v>
          </cell>
        </row>
        <row r="747">
          <cell r="A747">
            <v>14214</v>
          </cell>
          <cell r="B747">
            <v>47</v>
          </cell>
          <cell r="C747" t="str">
            <v>19</v>
          </cell>
          <cell r="D747" t="str">
            <v>64733</v>
          </cell>
          <cell r="E747" t="str">
            <v>132126</v>
          </cell>
          <cell r="F747" t="str">
            <v>1724</v>
          </cell>
          <cell r="G747" t="str">
            <v>D</v>
          </cell>
          <cell r="H747" t="str">
            <v>Bert Corona Charter High</v>
          </cell>
          <cell r="I747" t="str">
            <v>UNIFIED</v>
          </cell>
          <cell r="J747">
            <v>38892</v>
          </cell>
        </row>
        <row r="748">
          <cell r="A748">
            <v>14215</v>
          </cell>
          <cell r="B748">
            <v>47</v>
          </cell>
          <cell r="C748" t="str">
            <v>19</v>
          </cell>
          <cell r="D748" t="str">
            <v>64733</v>
          </cell>
          <cell r="E748" t="str">
            <v>132282</v>
          </cell>
          <cell r="F748" t="str">
            <v>1702</v>
          </cell>
          <cell r="G748" t="str">
            <v>D</v>
          </cell>
          <cell r="H748" t="str">
            <v>Ednovate - USC East College Prep</v>
          </cell>
          <cell r="I748" t="str">
            <v>UNIFIED</v>
          </cell>
          <cell r="J748">
            <v>54052</v>
          </cell>
        </row>
        <row r="749">
          <cell r="A749">
            <v>11366</v>
          </cell>
          <cell r="B749">
            <v>47</v>
          </cell>
          <cell r="C749" t="str">
            <v>19</v>
          </cell>
          <cell r="D749" t="str">
            <v>64733</v>
          </cell>
          <cell r="E749" t="str">
            <v>133272</v>
          </cell>
          <cell r="F749" t="str">
            <v>0797</v>
          </cell>
          <cell r="G749" t="str">
            <v>D</v>
          </cell>
          <cell r="H749" t="str">
            <v>PUC Triumph Charter Academy and PUC Triumph Charter High</v>
          </cell>
          <cell r="I749" t="str">
            <v>UNIFIED</v>
          </cell>
          <cell r="J749">
            <v>1110992</v>
          </cell>
        </row>
        <row r="750">
          <cell r="A750">
            <v>12181</v>
          </cell>
          <cell r="B750">
            <v>47</v>
          </cell>
          <cell r="C750" t="str">
            <v>19</v>
          </cell>
          <cell r="D750" t="str">
            <v>64733</v>
          </cell>
          <cell r="E750" t="str">
            <v>133280</v>
          </cell>
          <cell r="F750" t="str">
            <v>1092</v>
          </cell>
          <cell r="G750" t="str">
            <v>D</v>
          </cell>
          <cell r="H750" t="str">
            <v>PUC Nueva Esperanza Charter Academy</v>
          </cell>
          <cell r="I750" t="str">
            <v>UNIFIED</v>
          </cell>
          <cell r="J750">
            <v>762486</v>
          </cell>
        </row>
        <row r="751">
          <cell r="A751">
            <v>1198</v>
          </cell>
          <cell r="B751">
            <v>47</v>
          </cell>
          <cell r="C751" t="str">
            <v>19</v>
          </cell>
          <cell r="D751" t="str">
            <v>64733</v>
          </cell>
          <cell r="E751" t="str">
            <v>133298</v>
          </cell>
          <cell r="F751" t="str">
            <v>0331</v>
          </cell>
          <cell r="G751" t="str">
            <v>D</v>
          </cell>
          <cell r="H751" t="str">
            <v>PUC CALS Middle and Early College High</v>
          </cell>
          <cell r="I751" t="str">
            <v>UNIFIED</v>
          </cell>
          <cell r="J751">
            <v>797174</v>
          </cell>
        </row>
        <row r="752">
          <cell r="A752">
            <v>14433</v>
          </cell>
          <cell r="B752">
            <v>47</v>
          </cell>
          <cell r="C752" t="str">
            <v>19</v>
          </cell>
          <cell r="D752" t="str">
            <v>64733</v>
          </cell>
          <cell r="E752" t="str">
            <v>133686</v>
          </cell>
          <cell r="F752" t="str">
            <v>1785</v>
          </cell>
          <cell r="G752" t="str">
            <v>D</v>
          </cell>
          <cell r="H752" t="str">
            <v>Equitas Academy 4</v>
          </cell>
          <cell r="I752" t="str">
            <v>UNIFIED</v>
          </cell>
          <cell r="J752">
            <v>14520</v>
          </cell>
        </row>
        <row r="753">
          <cell r="A753">
            <v>14331</v>
          </cell>
          <cell r="B753">
            <v>47</v>
          </cell>
          <cell r="C753" t="str">
            <v>19</v>
          </cell>
          <cell r="D753" t="str">
            <v>64733</v>
          </cell>
          <cell r="E753" t="str">
            <v>133694</v>
          </cell>
          <cell r="F753" t="str">
            <v>1787</v>
          </cell>
          <cell r="G753" t="str">
            <v>D</v>
          </cell>
          <cell r="H753" t="str">
            <v>Valor Academy Elementary</v>
          </cell>
          <cell r="I753" t="str">
            <v>UNIFIED</v>
          </cell>
          <cell r="J753">
            <v>39630</v>
          </cell>
        </row>
        <row r="754">
          <cell r="A754">
            <v>14332</v>
          </cell>
          <cell r="B754">
            <v>47</v>
          </cell>
          <cell r="C754" t="str">
            <v>19</v>
          </cell>
          <cell r="D754" t="str">
            <v>64733</v>
          </cell>
          <cell r="E754" t="str">
            <v>133702</v>
          </cell>
          <cell r="F754" t="str">
            <v>1788</v>
          </cell>
          <cell r="G754" t="str">
            <v>D</v>
          </cell>
          <cell r="H754" t="str">
            <v>New Los Angeles Elementary Charter</v>
          </cell>
          <cell r="I754" t="str">
            <v>UNIFIED</v>
          </cell>
          <cell r="J754">
            <v>30076</v>
          </cell>
        </row>
        <row r="755">
          <cell r="A755">
            <v>14333</v>
          </cell>
          <cell r="B755">
            <v>47</v>
          </cell>
          <cell r="C755" t="str">
            <v>19</v>
          </cell>
          <cell r="D755" t="str">
            <v>64733</v>
          </cell>
          <cell r="E755" t="str">
            <v>133710</v>
          </cell>
          <cell r="F755" t="str">
            <v>1791</v>
          </cell>
          <cell r="G755" t="str">
            <v>D</v>
          </cell>
          <cell r="H755" t="str">
            <v>Girls Athletic Leadership School Los Angeles</v>
          </cell>
          <cell r="I755" t="str">
            <v>UNIFIED</v>
          </cell>
          <cell r="J755">
            <v>37910</v>
          </cell>
        </row>
        <row r="756">
          <cell r="A756">
            <v>14334</v>
          </cell>
          <cell r="B756">
            <v>47</v>
          </cell>
          <cell r="C756" t="str">
            <v>19</v>
          </cell>
          <cell r="D756" t="str">
            <v>64733</v>
          </cell>
          <cell r="E756" t="str">
            <v>133868</v>
          </cell>
          <cell r="F756" t="str">
            <v>1786</v>
          </cell>
          <cell r="G756" t="str">
            <v>D</v>
          </cell>
          <cell r="H756" t="str">
            <v>Rise Kohyang High</v>
          </cell>
          <cell r="I756" t="str">
            <v>UNIFIED</v>
          </cell>
          <cell r="J756">
            <v>34248</v>
          </cell>
        </row>
        <row r="757">
          <cell r="A757">
            <v>14335</v>
          </cell>
          <cell r="B757">
            <v>47</v>
          </cell>
          <cell r="C757" t="str">
            <v>19</v>
          </cell>
          <cell r="D757" t="str">
            <v>64733</v>
          </cell>
          <cell r="E757" t="str">
            <v>133884</v>
          </cell>
          <cell r="F757" t="str">
            <v>1771</v>
          </cell>
          <cell r="G757" t="str">
            <v>D</v>
          </cell>
          <cell r="H757" t="str">
            <v>California Collegiate Charter</v>
          </cell>
          <cell r="I757" t="str">
            <v>UNIFIED</v>
          </cell>
          <cell r="J757">
            <v>30468</v>
          </cell>
        </row>
        <row r="758">
          <cell r="A758">
            <v>14336</v>
          </cell>
          <cell r="B758">
            <v>47</v>
          </cell>
          <cell r="C758" t="str">
            <v>19</v>
          </cell>
          <cell r="D758" t="str">
            <v>64733</v>
          </cell>
          <cell r="E758" t="str">
            <v>134023</v>
          </cell>
          <cell r="F758" t="str">
            <v>1794</v>
          </cell>
          <cell r="G758" t="str">
            <v>D</v>
          </cell>
          <cell r="H758" t="str">
            <v>Animo Florence-Firestone Charter Middle</v>
          </cell>
          <cell r="I758" t="str">
            <v>UNIFIED</v>
          </cell>
          <cell r="J758">
            <v>52514</v>
          </cell>
        </row>
        <row r="759">
          <cell r="A759">
            <v>14216</v>
          </cell>
          <cell r="B759">
            <v>47</v>
          </cell>
          <cell r="C759" t="str">
            <v>19</v>
          </cell>
          <cell r="D759" t="str">
            <v>64733</v>
          </cell>
          <cell r="E759" t="str">
            <v>134148</v>
          </cell>
          <cell r="F759" t="str">
            <v>1710</v>
          </cell>
          <cell r="G759" t="str">
            <v>D</v>
          </cell>
          <cell r="H759" t="str">
            <v>City Charter High</v>
          </cell>
          <cell r="I759" t="str">
            <v>UNIFIED</v>
          </cell>
          <cell r="J759">
            <v>66652</v>
          </cell>
        </row>
        <row r="760">
          <cell r="A760">
            <v>14358</v>
          </cell>
          <cell r="B760">
            <v>47</v>
          </cell>
          <cell r="C760" t="str">
            <v>19</v>
          </cell>
          <cell r="D760" t="str">
            <v>64733</v>
          </cell>
          <cell r="E760" t="str">
            <v>134205</v>
          </cell>
          <cell r="F760" t="str">
            <v>1806</v>
          </cell>
          <cell r="G760" t="str">
            <v>D</v>
          </cell>
          <cell r="H760" t="str">
            <v>Arts in Action Community Middle</v>
          </cell>
          <cell r="I760" t="str">
            <v>UNIFIED</v>
          </cell>
          <cell r="J760">
            <v>23632</v>
          </cell>
        </row>
        <row r="761">
          <cell r="A761">
            <v>14434</v>
          </cell>
          <cell r="B761">
            <v>47</v>
          </cell>
          <cell r="C761" t="str">
            <v>19</v>
          </cell>
          <cell r="D761" t="str">
            <v>64733</v>
          </cell>
          <cell r="E761" t="str">
            <v>135129</v>
          </cell>
          <cell r="F761" t="str">
            <v>1820</v>
          </cell>
          <cell r="G761" t="str">
            <v>D</v>
          </cell>
          <cell r="H761" t="str">
            <v>PUC International Preparatory Academy</v>
          </cell>
          <cell r="I761" t="str">
            <v>UNIFIED</v>
          </cell>
          <cell r="J761">
            <v>15654</v>
          </cell>
        </row>
        <row r="762">
          <cell r="A762">
            <v>14435</v>
          </cell>
          <cell r="B762">
            <v>47</v>
          </cell>
          <cell r="C762" t="str">
            <v>19</v>
          </cell>
          <cell r="D762" t="str">
            <v>64733</v>
          </cell>
          <cell r="E762" t="str">
            <v>135509</v>
          </cell>
          <cell r="F762" t="str">
            <v>1853</v>
          </cell>
          <cell r="G762" t="str">
            <v>D</v>
          </cell>
          <cell r="H762" t="str">
            <v>Gabriella Charter 2</v>
          </cell>
          <cell r="I762" t="str">
            <v>UNIFIED</v>
          </cell>
          <cell r="J762">
            <v>24400</v>
          </cell>
        </row>
        <row r="763">
          <cell r="A763">
            <v>14436</v>
          </cell>
          <cell r="B763">
            <v>47</v>
          </cell>
          <cell r="C763" t="str">
            <v>19</v>
          </cell>
          <cell r="D763" t="str">
            <v>64733</v>
          </cell>
          <cell r="E763" t="str">
            <v>135517</v>
          </cell>
          <cell r="F763" t="str">
            <v>1855</v>
          </cell>
          <cell r="G763" t="str">
            <v>D</v>
          </cell>
          <cell r="H763" t="str">
            <v>KIPP Corazon Academy</v>
          </cell>
          <cell r="I763" t="str">
            <v>UNIFIED</v>
          </cell>
          <cell r="J763">
            <v>40894</v>
          </cell>
        </row>
        <row r="764">
          <cell r="A764">
            <v>14437</v>
          </cell>
          <cell r="B764">
            <v>47</v>
          </cell>
          <cell r="C764" t="str">
            <v>19</v>
          </cell>
          <cell r="D764" t="str">
            <v>64733</v>
          </cell>
          <cell r="E764" t="str">
            <v>135616</v>
          </cell>
          <cell r="F764" t="str">
            <v>1854</v>
          </cell>
          <cell r="G764" t="str">
            <v>D</v>
          </cell>
          <cell r="H764" t="str">
            <v>Crete Academy</v>
          </cell>
          <cell r="I764" t="str">
            <v>UNIFIED</v>
          </cell>
          <cell r="J764">
            <v>22616</v>
          </cell>
        </row>
        <row r="765">
          <cell r="A765">
            <v>14438</v>
          </cell>
          <cell r="B765">
            <v>47</v>
          </cell>
          <cell r="C765" t="str">
            <v>19</v>
          </cell>
          <cell r="D765" t="str">
            <v>64733</v>
          </cell>
          <cell r="E765" t="str">
            <v>135632</v>
          </cell>
          <cell r="F765" t="str">
            <v>1863</v>
          </cell>
          <cell r="G765" t="str">
            <v>D</v>
          </cell>
          <cell r="H765" t="str">
            <v>WISH Academy High School</v>
          </cell>
          <cell r="I765" t="str">
            <v>UNIFIED</v>
          </cell>
          <cell r="J765">
            <v>14374</v>
          </cell>
        </row>
        <row r="766">
          <cell r="A766">
            <v>14439</v>
          </cell>
          <cell r="B766">
            <v>47</v>
          </cell>
          <cell r="C766" t="str">
            <v>19</v>
          </cell>
          <cell r="D766" t="str">
            <v>64733</v>
          </cell>
          <cell r="E766" t="str">
            <v>135715</v>
          </cell>
          <cell r="F766" t="str">
            <v>1842</v>
          </cell>
          <cell r="G766" t="str">
            <v>D</v>
          </cell>
          <cell r="H766" t="str">
            <v>Ednovate - USC Esperanza College Prep</v>
          </cell>
          <cell r="I766" t="str">
            <v>UNIFIED</v>
          </cell>
          <cell r="J766">
            <v>14590</v>
          </cell>
        </row>
        <row r="767">
          <cell r="A767">
            <v>14440</v>
          </cell>
          <cell r="B767">
            <v>47</v>
          </cell>
          <cell r="C767" t="str">
            <v>19</v>
          </cell>
          <cell r="D767" t="str">
            <v>64733</v>
          </cell>
          <cell r="E767" t="str">
            <v>135723</v>
          </cell>
          <cell r="F767" t="str">
            <v>1843</v>
          </cell>
          <cell r="G767" t="str">
            <v>D</v>
          </cell>
          <cell r="H767" t="str">
            <v>Ednovate - USC College Prep, Pico-Union/Westlake Campus</v>
          </cell>
          <cell r="I767" t="str">
            <v>UNIFIED</v>
          </cell>
          <cell r="J767">
            <v>20554</v>
          </cell>
        </row>
        <row r="768">
          <cell r="A768">
            <v>14074</v>
          </cell>
          <cell r="B768">
            <v>47</v>
          </cell>
          <cell r="C768" t="str">
            <v>19</v>
          </cell>
          <cell r="D768" t="str">
            <v>64733</v>
          </cell>
          <cell r="E768" t="str">
            <v>135921</v>
          </cell>
          <cell r="F768" t="str">
            <v>1627</v>
          </cell>
          <cell r="G768" t="str">
            <v>D</v>
          </cell>
          <cell r="H768" t="str">
            <v>WISH Community School</v>
          </cell>
          <cell r="I768" t="str">
            <v>UNIFIED</v>
          </cell>
          <cell r="J768">
            <v>141380</v>
          </cell>
        </row>
        <row r="769">
          <cell r="A769">
            <v>3504</v>
          </cell>
          <cell r="B769">
            <v>47</v>
          </cell>
          <cell r="C769" t="str">
            <v>19</v>
          </cell>
          <cell r="D769" t="str">
            <v>64733</v>
          </cell>
          <cell r="E769" t="str">
            <v>1931047</v>
          </cell>
          <cell r="F769" t="str">
            <v>1119</v>
          </cell>
          <cell r="G769" t="str">
            <v>D</v>
          </cell>
          <cell r="H769" t="str">
            <v>Birmingham Community Charter High</v>
          </cell>
          <cell r="I769" t="str">
            <v>UNIFIED</v>
          </cell>
          <cell r="J769">
            <v>4905735</v>
          </cell>
        </row>
        <row r="770">
          <cell r="A770">
            <v>3525</v>
          </cell>
          <cell r="B770">
            <v>47</v>
          </cell>
          <cell r="C770" t="str">
            <v>19</v>
          </cell>
          <cell r="D770" t="str">
            <v>64733</v>
          </cell>
          <cell r="E770" t="str">
            <v>1931708</v>
          </cell>
          <cell r="F770" t="str">
            <v>1581</v>
          </cell>
          <cell r="G770" t="str">
            <v>L</v>
          </cell>
          <cell r="H770" t="str">
            <v>Chatsworth Charter High</v>
          </cell>
          <cell r="I770" t="str">
            <v>UNIFIED</v>
          </cell>
          <cell r="J770">
            <v>350690</v>
          </cell>
        </row>
        <row r="771">
          <cell r="A771">
            <v>3527</v>
          </cell>
          <cell r="B771">
            <v>47</v>
          </cell>
          <cell r="C771" t="str">
            <v>19</v>
          </cell>
          <cell r="D771" t="str">
            <v>64733</v>
          </cell>
          <cell r="E771" t="str">
            <v>1931864</v>
          </cell>
          <cell r="F771" t="str">
            <v>1571</v>
          </cell>
          <cell r="G771" t="str">
            <v>L</v>
          </cell>
          <cell r="H771" t="str">
            <v>Grover Cleveland Charter High</v>
          </cell>
          <cell r="I771" t="str">
            <v>UNIFIED</v>
          </cell>
          <cell r="J771">
            <v>602068</v>
          </cell>
        </row>
        <row r="772">
          <cell r="A772">
            <v>3541</v>
          </cell>
          <cell r="B772">
            <v>47</v>
          </cell>
          <cell r="C772" t="str">
            <v>19</v>
          </cell>
          <cell r="D772" t="str">
            <v>64733</v>
          </cell>
          <cell r="E772" t="str">
            <v>1932623</v>
          </cell>
          <cell r="F772" t="str">
            <v>1314</v>
          </cell>
          <cell r="G772" t="str">
            <v>D</v>
          </cell>
          <cell r="H772" t="str">
            <v>El Camino Real Charter High</v>
          </cell>
          <cell r="I772" t="str">
            <v>UNIFIED</v>
          </cell>
          <cell r="J772">
            <v>5772084</v>
          </cell>
        </row>
        <row r="773">
          <cell r="A773">
            <v>3556</v>
          </cell>
          <cell r="B773">
            <v>47</v>
          </cell>
          <cell r="C773" t="str">
            <v>19</v>
          </cell>
          <cell r="D773" t="str">
            <v>64733</v>
          </cell>
          <cell r="E773" t="str">
            <v>1933746</v>
          </cell>
          <cell r="F773" t="str">
            <v>0572</v>
          </cell>
          <cell r="G773" t="str">
            <v>D</v>
          </cell>
          <cell r="H773" t="str">
            <v>Granada Hills Charter High</v>
          </cell>
          <cell r="I773" t="str">
            <v>UNIFIED</v>
          </cell>
          <cell r="J773">
            <v>8000738</v>
          </cell>
        </row>
        <row r="774">
          <cell r="A774">
            <v>3577</v>
          </cell>
          <cell r="B774">
            <v>47</v>
          </cell>
          <cell r="C774" t="str">
            <v>19</v>
          </cell>
          <cell r="D774" t="str">
            <v>64733</v>
          </cell>
          <cell r="E774" t="str">
            <v>1938554</v>
          </cell>
          <cell r="F774" t="str">
            <v>1834</v>
          </cell>
          <cell r="G774" t="str">
            <v>L</v>
          </cell>
          <cell r="H774" t="str">
            <v>Sylmar Charter High</v>
          </cell>
          <cell r="I774" t="str">
            <v>UNIFIED</v>
          </cell>
          <cell r="J774">
            <v>314202</v>
          </cell>
        </row>
        <row r="775">
          <cell r="A775">
            <v>3578</v>
          </cell>
          <cell r="B775">
            <v>47</v>
          </cell>
          <cell r="C775" t="str">
            <v>19</v>
          </cell>
          <cell r="D775" t="str">
            <v>64733</v>
          </cell>
          <cell r="E775" t="str">
            <v>1938612</v>
          </cell>
          <cell r="F775" t="str">
            <v>1580</v>
          </cell>
          <cell r="G775" t="str">
            <v>L</v>
          </cell>
          <cell r="H775" t="str">
            <v>Taft Charter High</v>
          </cell>
          <cell r="I775" t="str">
            <v>UNIFIED</v>
          </cell>
          <cell r="J775">
            <v>447912</v>
          </cell>
        </row>
        <row r="776">
          <cell r="A776">
            <v>1163</v>
          </cell>
          <cell r="B776">
            <v>47</v>
          </cell>
          <cell r="C776" t="str">
            <v>19</v>
          </cell>
          <cell r="D776" t="str">
            <v>64733</v>
          </cell>
          <cell r="E776" t="str">
            <v>1995836</v>
          </cell>
          <cell r="F776" t="str">
            <v>0037</v>
          </cell>
          <cell r="G776" t="str">
            <v>D</v>
          </cell>
          <cell r="H776" t="str">
            <v>Palisades Charter High</v>
          </cell>
          <cell r="I776" t="str">
            <v>UNIFIED</v>
          </cell>
          <cell r="J776">
            <v>5061334</v>
          </cell>
        </row>
        <row r="777">
          <cell r="A777">
            <v>1165</v>
          </cell>
          <cell r="B777">
            <v>47</v>
          </cell>
          <cell r="C777" t="str">
            <v>19</v>
          </cell>
          <cell r="D777" t="str">
            <v>64733</v>
          </cell>
          <cell r="E777" t="str">
            <v>1996610</v>
          </cell>
          <cell r="F777" t="str">
            <v>0461</v>
          </cell>
          <cell r="G777" t="str">
            <v>D</v>
          </cell>
          <cell r="H777" t="str">
            <v>Los Angeles Leadership Academy</v>
          </cell>
          <cell r="I777" t="str">
            <v>UNIFIED</v>
          </cell>
          <cell r="J777">
            <v>776510</v>
          </cell>
        </row>
        <row r="778">
          <cell r="A778">
            <v>3612</v>
          </cell>
          <cell r="B778">
            <v>47</v>
          </cell>
          <cell r="C778" t="str">
            <v>19</v>
          </cell>
          <cell r="D778" t="str">
            <v>64733</v>
          </cell>
          <cell r="E778" t="str">
            <v>6015986</v>
          </cell>
          <cell r="F778" t="str">
            <v>1344</v>
          </cell>
          <cell r="G778" t="str">
            <v>L</v>
          </cell>
          <cell r="H778" t="str">
            <v>Beckford Charter for Enriched Studies</v>
          </cell>
          <cell r="I778" t="str">
            <v>UNIFIED</v>
          </cell>
          <cell r="J778">
            <v>850390</v>
          </cell>
        </row>
        <row r="779">
          <cell r="A779">
            <v>3637</v>
          </cell>
          <cell r="B779">
            <v>47</v>
          </cell>
          <cell r="C779" t="str">
            <v>19</v>
          </cell>
          <cell r="D779" t="str">
            <v>64733</v>
          </cell>
          <cell r="E779" t="str">
            <v>6016240</v>
          </cell>
          <cell r="F779" t="str">
            <v>1345</v>
          </cell>
          <cell r="G779" t="str">
            <v>L</v>
          </cell>
          <cell r="H779" t="str">
            <v>Calabash Charter Academy</v>
          </cell>
          <cell r="I779" t="str">
            <v>UNIFIED</v>
          </cell>
          <cell r="J779">
            <v>593237</v>
          </cell>
        </row>
        <row r="780">
          <cell r="A780">
            <v>3638</v>
          </cell>
          <cell r="B780">
            <v>47</v>
          </cell>
          <cell r="C780" t="str">
            <v>19</v>
          </cell>
          <cell r="D780" t="str">
            <v>64733</v>
          </cell>
          <cell r="E780" t="str">
            <v>6016257</v>
          </cell>
          <cell r="F780" t="str">
            <v>1588</v>
          </cell>
          <cell r="G780" t="str">
            <v>L</v>
          </cell>
          <cell r="H780" t="str">
            <v>Calahan Community Charter</v>
          </cell>
          <cell r="I780" t="str">
            <v>UNIFIED</v>
          </cell>
          <cell r="J780">
            <v>0</v>
          </cell>
        </row>
        <row r="781">
          <cell r="A781">
            <v>3639</v>
          </cell>
          <cell r="B781">
            <v>47</v>
          </cell>
          <cell r="C781" t="str">
            <v>19</v>
          </cell>
          <cell r="D781" t="str">
            <v>64733</v>
          </cell>
          <cell r="E781" t="str">
            <v>6016265</v>
          </cell>
          <cell r="F781" t="str">
            <v>1585</v>
          </cell>
          <cell r="G781" t="str">
            <v>L</v>
          </cell>
          <cell r="H781" t="str">
            <v>Calvert Charter For Enriched Studies</v>
          </cell>
          <cell r="I781" t="str">
            <v>UNIFIED</v>
          </cell>
          <cell r="J781">
            <v>76968</v>
          </cell>
        </row>
        <row r="782">
          <cell r="A782">
            <v>1168</v>
          </cell>
          <cell r="B782">
            <v>47</v>
          </cell>
          <cell r="C782" t="str">
            <v>19</v>
          </cell>
          <cell r="D782" t="str">
            <v>64733</v>
          </cell>
          <cell r="E782" t="str">
            <v>6016323</v>
          </cell>
          <cell r="F782" t="str">
            <v>0226</v>
          </cell>
          <cell r="G782" t="str">
            <v>L</v>
          </cell>
          <cell r="H782" t="str">
            <v>Canyon Charter Elementary</v>
          </cell>
          <cell r="I782" t="str">
            <v>UNIFIED</v>
          </cell>
          <cell r="J782">
            <v>541881</v>
          </cell>
        </row>
        <row r="783">
          <cell r="A783">
            <v>3647</v>
          </cell>
          <cell r="B783">
            <v>47</v>
          </cell>
          <cell r="C783" t="str">
            <v>19</v>
          </cell>
          <cell r="D783" t="str">
            <v>64733</v>
          </cell>
          <cell r="E783" t="str">
            <v>6016356</v>
          </cell>
          <cell r="F783" t="str">
            <v>1235</v>
          </cell>
          <cell r="G783" t="str">
            <v>L</v>
          </cell>
          <cell r="H783" t="str">
            <v>Carpenter Community Charter</v>
          </cell>
          <cell r="I783" t="str">
            <v>UNIFIED</v>
          </cell>
          <cell r="J783">
            <v>1408488</v>
          </cell>
        </row>
        <row r="784">
          <cell r="A784">
            <v>3654</v>
          </cell>
          <cell r="B784">
            <v>47</v>
          </cell>
          <cell r="C784" t="str">
            <v>19</v>
          </cell>
          <cell r="D784" t="str">
            <v>64733</v>
          </cell>
          <cell r="E784" t="str">
            <v>6016422</v>
          </cell>
          <cell r="F784" t="str">
            <v>1584</v>
          </cell>
          <cell r="G784" t="str">
            <v>L</v>
          </cell>
          <cell r="H784" t="str">
            <v>Chandler Learning Academy</v>
          </cell>
          <cell r="I784" t="str">
            <v>UNIFIED</v>
          </cell>
          <cell r="J784">
            <v>0</v>
          </cell>
        </row>
        <row r="785">
          <cell r="A785">
            <v>3668</v>
          </cell>
          <cell r="B785">
            <v>47</v>
          </cell>
          <cell r="C785" t="str">
            <v>19</v>
          </cell>
          <cell r="D785" t="str">
            <v>64733</v>
          </cell>
          <cell r="E785" t="str">
            <v>6016562</v>
          </cell>
          <cell r="F785" t="str">
            <v>1041</v>
          </cell>
          <cell r="G785" t="str">
            <v>L</v>
          </cell>
          <cell r="H785" t="str">
            <v>Colfax Charter Elementary</v>
          </cell>
          <cell r="I785" t="str">
            <v>UNIFIED</v>
          </cell>
          <cell r="J785">
            <v>1099654</v>
          </cell>
        </row>
        <row r="786">
          <cell r="A786">
            <v>3679</v>
          </cell>
          <cell r="B786">
            <v>47</v>
          </cell>
          <cell r="C786" t="str">
            <v>19</v>
          </cell>
          <cell r="D786" t="str">
            <v>64733</v>
          </cell>
          <cell r="E786" t="str">
            <v>6016703</v>
          </cell>
          <cell r="F786" t="str">
            <v>1569</v>
          </cell>
          <cell r="G786" t="str">
            <v>L</v>
          </cell>
          <cell r="H786" t="str">
            <v>Darby Avenue Charter</v>
          </cell>
          <cell r="I786" t="str">
            <v>UNIFIED</v>
          </cell>
          <cell r="J786">
            <v>0</v>
          </cell>
        </row>
        <row r="787">
          <cell r="A787">
            <v>3681</v>
          </cell>
          <cell r="B787">
            <v>47</v>
          </cell>
          <cell r="C787" t="str">
            <v>19</v>
          </cell>
          <cell r="D787" t="str">
            <v>64733</v>
          </cell>
          <cell r="E787" t="str">
            <v>6016729</v>
          </cell>
          <cell r="F787" t="str">
            <v>1481</v>
          </cell>
          <cell r="G787" t="str">
            <v>L</v>
          </cell>
          <cell r="H787" t="str">
            <v>Dearborn Elementary Charter Academy</v>
          </cell>
          <cell r="I787" t="str">
            <v>UNIFIED</v>
          </cell>
          <cell r="J787">
            <v>780194</v>
          </cell>
        </row>
        <row r="788">
          <cell r="A788">
            <v>3685</v>
          </cell>
          <cell r="B788">
            <v>47</v>
          </cell>
          <cell r="C788" t="str">
            <v>19</v>
          </cell>
          <cell r="D788" t="str">
            <v>64733</v>
          </cell>
          <cell r="E788" t="str">
            <v>6016778</v>
          </cell>
          <cell r="F788" t="str">
            <v>1469</v>
          </cell>
          <cell r="G788" t="str">
            <v>L</v>
          </cell>
          <cell r="H788" t="str">
            <v>Dixie Canyon Community Charter</v>
          </cell>
          <cell r="I788" t="str">
            <v>UNIFIED</v>
          </cell>
          <cell r="J788">
            <v>1026945</v>
          </cell>
        </row>
        <row r="789">
          <cell r="A789">
            <v>3693</v>
          </cell>
          <cell r="B789">
            <v>47</v>
          </cell>
          <cell r="C789" t="str">
            <v>19</v>
          </cell>
          <cell r="D789" t="str">
            <v>64733</v>
          </cell>
          <cell r="E789" t="str">
            <v>6016869</v>
          </cell>
          <cell r="F789" t="str">
            <v>1466</v>
          </cell>
          <cell r="G789" t="str">
            <v>L</v>
          </cell>
          <cell r="H789" t="str">
            <v>El Oro Way Charter For Enriched Studies</v>
          </cell>
          <cell r="I789" t="str">
            <v>UNIFIED</v>
          </cell>
          <cell r="J789">
            <v>651885</v>
          </cell>
        </row>
        <row r="790">
          <cell r="A790">
            <v>3696</v>
          </cell>
          <cell r="B790">
            <v>47</v>
          </cell>
          <cell r="C790" t="str">
            <v>19</v>
          </cell>
          <cell r="D790" t="str">
            <v>64733</v>
          </cell>
          <cell r="E790" t="str">
            <v>6016901</v>
          </cell>
          <cell r="F790" t="str">
            <v>1572</v>
          </cell>
          <cell r="G790" t="str">
            <v>L</v>
          </cell>
          <cell r="H790" t="str">
            <v>Emelita Academy Charter</v>
          </cell>
          <cell r="I790" t="str">
            <v>UNIFIED</v>
          </cell>
          <cell r="J790">
            <v>0</v>
          </cell>
        </row>
        <row r="791">
          <cell r="A791">
            <v>3697</v>
          </cell>
          <cell r="B791">
            <v>47</v>
          </cell>
          <cell r="C791" t="str">
            <v>19</v>
          </cell>
          <cell r="D791" t="str">
            <v>64733</v>
          </cell>
          <cell r="E791" t="str">
            <v>6016935</v>
          </cell>
          <cell r="F791" t="str">
            <v>1471</v>
          </cell>
          <cell r="G791" t="str">
            <v>L</v>
          </cell>
          <cell r="H791" t="str">
            <v>Encino Charter Elementary</v>
          </cell>
          <cell r="I791" t="str">
            <v>UNIFIED</v>
          </cell>
          <cell r="J791">
            <v>798555</v>
          </cell>
        </row>
        <row r="792">
          <cell r="A792">
            <v>1171</v>
          </cell>
          <cell r="B792">
            <v>47</v>
          </cell>
          <cell r="C792" t="str">
            <v>19</v>
          </cell>
          <cell r="D792" t="str">
            <v>64733</v>
          </cell>
          <cell r="E792" t="str">
            <v>6017016</v>
          </cell>
          <cell r="F792" t="str">
            <v>0030</v>
          </cell>
          <cell r="G792" t="str">
            <v>D</v>
          </cell>
          <cell r="H792" t="str">
            <v>Fenton Avenue Charter</v>
          </cell>
          <cell r="I792" t="str">
            <v>UNIFIED</v>
          </cell>
          <cell r="J792">
            <v>1090882</v>
          </cell>
        </row>
        <row r="793">
          <cell r="A793">
            <v>3732</v>
          </cell>
          <cell r="B793">
            <v>47</v>
          </cell>
          <cell r="C793" t="str">
            <v>19</v>
          </cell>
          <cell r="D793" t="str">
            <v>64733</v>
          </cell>
          <cell r="E793" t="str">
            <v>6017339</v>
          </cell>
          <cell r="F793" t="str">
            <v>1583</v>
          </cell>
          <cell r="G793" t="str">
            <v>L</v>
          </cell>
          <cell r="H793" t="str">
            <v>Granada Community Charter</v>
          </cell>
          <cell r="I793" t="str">
            <v>UNIFIED</v>
          </cell>
          <cell r="J793">
            <v>0</v>
          </cell>
        </row>
        <row r="794">
          <cell r="A794">
            <v>3741</v>
          </cell>
          <cell r="B794">
            <v>47</v>
          </cell>
          <cell r="C794" t="str">
            <v>19</v>
          </cell>
          <cell r="D794" t="str">
            <v>64733</v>
          </cell>
          <cell r="E794" t="str">
            <v>6017438</v>
          </cell>
          <cell r="F794" t="str">
            <v>1472</v>
          </cell>
          <cell r="G794" t="str">
            <v>L</v>
          </cell>
          <cell r="H794" t="str">
            <v>Hamlin Charter Academy</v>
          </cell>
          <cell r="I794" t="str">
            <v>UNIFIED</v>
          </cell>
          <cell r="J794">
            <v>453458</v>
          </cell>
        </row>
        <row r="795">
          <cell r="A795">
            <v>3750</v>
          </cell>
          <cell r="B795">
            <v>47</v>
          </cell>
          <cell r="C795" t="str">
            <v>19</v>
          </cell>
          <cell r="D795" t="str">
            <v>64733</v>
          </cell>
          <cell r="E795" t="str">
            <v>6017529</v>
          </cell>
          <cell r="F795" t="str">
            <v>1470</v>
          </cell>
          <cell r="G795" t="str">
            <v>L</v>
          </cell>
          <cell r="H795" t="str">
            <v>Haynes Charter For Enriched Studies</v>
          </cell>
          <cell r="I795" t="str">
            <v>UNIFIED</v>
          </cell>
          <cell r="J795">
            <v>581654</v>
          </cell>
        </row>
        <row r="796">
          <cell r="A796">
            <v>3764</v>
          </cell>
          <cell r="B796">
            <v>47</v>
          </cell>
          <cell r="C796" t="str">
            <v>19</v>
          </cell>
          <cell r="D796" t="str">
            <v>64733</v>
          </cell>
          <cell r="E796" t="str">
            <v>6017693</v>
          </cell>
          <cell r="F796" t="str">
            <v>1487</v>
          </cell>
          <cell r="G796" t="str">
            <v>L</v>
          </cell>
          <cell r="H796" t="str">
            <v>Justice Street Academy Charter</v>
          </cell>
          <cell r="I796" t="str">
            <v>UNIFIED</v>
          </cell>
          <cell r="J796">
            <v>535698</v>
          </cell>
        </row>
        <row r="797">
          <cell r="A797">
            <v>1176</v>
          </cell>
          <cell r="B797">
            <v>47</v>
          </cell>
          <cell r="C797" t="str">
            <v>19</v>
          </cell>
          <cell r="D797" t="str">
            <v>64733</v>
          </cell>
          <cell r="E797" t="str">
            <v>6017701</v>
          </cell>
          <cell r="F797" t="str">
            <v>0227</v>
          </cell>
          <cell r="G797" t="str">
            <v>L</v>
          </cell>
          <cell r="H797" t="str">
            <v>Kenter Canyon Elementary Charter</v>
          </cell>
          <cell r="I797" t="str">
            <v>UNIFIED</v>
          </cell>
          <cell r="J797">
            <v>774490</v>
          </cell>
        </row>
        <row r="798">
          <cell r="A798">
            <v>3768</v>
          </cell>
          <cell r="B798">
            <v>47</v>
          </cell>
          <cell r="C798" t="str">
            <v>19</v>
          </cell>
          <cell r="D798" t="str">
            <v>64733</v>
          </cell>
          <cell r="E798" t="str">
            <v>6017743</v>
          </cell>
          <cell r="F798" t="str">
            <v>1486</v>
          </cell>
          <cell r="G798" t="str">
            <v>L</v>
          </cell>
          <cell r="H798" t="str">
            <v>Knollwood Preparatory Academy</v>
          </cell>
          <cell r="I798" t="str">
            <v>UNIFIED</v>
          </cell>
          <cell r="J798">
            <v>588002</v>
          </cell>
        </row>
        <row r="799">
          <cell r="A799">
            <v>3783</v>
          </cell>
          <cell r="B799">
            <v>47</v>
          </cell>
          <cell r="C799" t="str">
            <v>19</v>
          </cell>
          <cell r="D799" t="str">
            <v>64733</v>
          </cell>
          <cell r="E799" t="str">
            <v>6017891</v>
          </cell>
          <cell r="F799" t="str">
            <v>1478</v>
          </cell>
          <cell r="G799" t="str">
            <v>L</v>
          </cell>
          <cell r="H799" t="str">
            <v>Lockhurst Drive Charter Elementary</v>
          </cell>
          <cell r="I799" t="str">
            <v>UNIFIED</v>
          </cell>
          <cell r="J799">
            <v>665648</v>
          </cell>
        </row>
        <row r="800">
          <cell r="A800">
            <v>1177</v>
          </cell>
          <cell r="B800">
            <v>47</v>
          </cell>
          <cell r="C800" t="str">
            <v>19</v>
          </cell>
          <cell r="D800" t="str">
            <v>64733</v>
          </cell>
          <cell r="E800" t="str">
            <v>6018063</v>
          </cell>
          <cell r="F800" t="str">
            <v>0228</v>
          </cell>
          <cell r="G800" t="str">
            <v>L</v>
          </cell>
          <cell r="H800" t="str">
            <v>Marquez Charter</v>
          </cell>
          <cell r="I800" t="str">
            <v>UNIFIED</v>
          </cell>
          <cell r="J800">
            <v>738301</v>
          </cell>
        </row>
        <row r="801">
          <cell r="A801">
            <v>1178</v>
          </cell>
          <cell r="B801">
            <v>47</v>
          </cell>
          <cell r="C801" t="str">
            <v>19</v>
          </cell>
          <cell r="D801" t="str">
            <v>64733</v>
          </cell>
          <cell r="E801" t="str">
            <v>6018204</v>
          </cell>
          <cell r="F801" t="str">
            <v>0115</v>
          </cell>
          <cell r="G801" t="str">
            <v>D</v>
          </cell>
          <cell r="H801" t="str">
            <v>Montague Charter Academy</v>
          </cell>
          <cell r="I801" t="str">
            <v>UNIFIED</v>
          </cell>
          <cell r="J801">
            <v>1126594</v>
          </cell>
        </row>
        <row r="802">
          <cell r="A802">
            <v>3820</v>
          </cell>
          <cell r="B802">
            <v>47</v>
          </cell>
          <cell r="C802" t="str">
            <v>19</v>
          </cell>
          <cell r="D802" t="str">
            <v>64733</v>
          </cell>
          <cell r="E802" t="str">
            <v>6018287</v>
          </cell>
          <cell r="F802" t="str">
            <v>1465</v>
          </cell>
          <cell r="G802" t="str">
            <v>L</v>
          </cell>
          <cell r="H802" t="str">
            <v>Nestle Avenue Charter</v>
          </cell>
          <cell r="I802" t="str">
            <v>UNIFIED</v>
          </cell>
          <cell r="J802">
            <v>718841</v>
          </cell>
        </row>
        <row r="803">
          <cell r="A803">
            <v>1179</v>
          </cell>
          <cell r="B803">
            <v>47</v>
          </cell>
          <cell r="C803" t="str">
            <v>19</v>
          </cell>
          <cell r="D803" t="str">
            <v>64733</v>
          </cell>
          <cell r="E803" t="str">
            <v>6018634</v>
          </cell>
          <cell r="F803" t="str">
            <v>0229</v>
          </cell>
          <cell r="G803" t="str">
            <v>L</v>
          </cell>
          <cell r="H803" t="str">
            <v>Palisades Charter Elementary</v>
          </cell>
          <cell r="I803" t="str">
            <v>UNIFIED</v>
          </cell>
          <cell r="J803">
            <v>690652</v>
          </cell>
        </row>
        <row r="804">
          <cell r="A804">
            <v>3852</v>
          </cell>
          <cell r="B804">
            <v>47</v>
          </cell>
          <cell r="C804" t="str">
            <v>19</v>
          </cell>
          <cell r="D804" t="str">
            <v>64733</v>
          </cell>
          <cell r="E804" t="str">
            <v>6018642</v>
          </cell>
          <cell r="F804" t="str">
            <v>0583</v>
          </cell>
          <cell r="G804" t="str">
            <v>D</v>
          </cell>
          <cell r="H804" t="str">
            <v>Pacoima Charter Elementary</v>
          </cell>
          <cell r="I804" t="str">
            <v>UNIFIED</v>
          </cell>
          <cell r="J804">
            <v>1769542</v>
          </cell>
        </row>
        <row r="805">
          <cell r="A805">
            <v>3860</v>
          </cell>
          <cell r="B805">
            <v>47</v>
          </cell>
          <cell r="C805" t="str">
            <v>19</v>
          </cell>
          <cell r="D805" t="str">
            <v>64733</v>
          </cell>
          <cell r="E805" t="str">
            <v>6018725</v>
          </cell>
          <cell r="F805" t="str">
            <v>1435</v>
          </cell>
          <cell r="G805" t="str">
            <v>L</v>
          </cell>
          <cell r="H805" t="str">
            <v>Plainview Academic Charter Academy</v>
          </cell>
          <cell r="I805" t="str">
            <v>UNIFIED</v>
          </cell>
          <cell r="J805">
            <v>403864</v>
          </cell>
        </row>
        <row r="806">
          <cell r="A806">
            <v>3864</v>
          </cell>
          <cell r="B806">
            <v>47</v>
          </cell>
          <cell r="C806" t="str">
            <v>19</v>
          </cell>
          <cell r="D806" t="str">
            <v>64733</v>
          </cell>
          <cell r="E806" t="str">
            <v>6018774</v>
          </cell>
          <cell r="F806" t="str">
            <v>1347</v>
          </cell>
          <cell r="G806" t="str">
            <v>L</v>
          </cell>
          <cell r="H806" t="str">
            <v>Pomelo Community Charter</v>
          </cell>
          <cell r="I806" t="str">
            <v>UNIFIED</v>
          </cell>
          <cell r="J806">
            <v>889249</v>
          </cell>
        </row>
        <row r="807">
          <cell r="A807">
            <v>3876</v>
          </cell>
          <cell r="B807">
            <v>47</v>
          </cell>
          <cell r="C807" t="str">
            <v>19</v>
          </cell>
          <cell r="D807" t="str">
            <v>64733</v>
          </cell>
          <cell r="E807" t="str">
            <v>6018923</v>
          </cell>
          <cell r="F807" t="str">
            <v>1362</v>
          </cell>
          <cell r="G807" t="str">
            <v>L</v>
          </cell>
          <cell r="H807" t="str">
            <v>Riverside Drive Charter</v>
          </cell>
          <cell r="I807" t="str">
            <v>UNIFIED</v>
          </cell>
          <cell r="J807">
            <v>826769</v>
          </cell>
        </row>
        <row r="808">
          <cell r="A808">
            <v>1180</v>
          </cell>
          <cell r="B808">
            <v>47</v>
          </cell>
          <cell r="C808" t="str">
            <v>19</v>
          </cell>
          <cell r="D808" t="str">
            <v>64733</v>
          </cell>
          <cell r="E808" t="str">
            <v>6019079</v>
          </cell>
          <cell r="F808" t="str">
            <v>0446</v>
          </cell>
          <cell r="G808" t="str">
            <v>D</v>
          </cell>
          <cell r="H808" t="str">
            <v>Santa Monica Boulevard Community Charter</v>
          </cell>
          <cell r="I808" t="str">
            <v>UNIFIED</v>
          </cell>
          <cell r="J808">
            <v>1298286</v>
          </cell>
        </row>
        <row r="809">
          <cell r="A809">
            <v>3894</v>
          </cell>
          <cell r="B809">
            <v>47</v>
          </cell>
          <cell r="C809" t="str">
            <v>19</v>
          </cell>
          <cell r="D809" t="str">
            <v>64733</v>
          </cell>
          <cell r="E809" t="str">
            <v>6019111</v>
          </cell>
          <cell r="F809" t="str">
            <v>1484</v>
          </cell>
          <cell r="G809" t="str">
            <v>L</v>
          </cell>
          <cell r="H809" t="str">
            <v>Serrania Avenue Charter For Enriched Studies</v>
          </cell>
          <cell r="I809" t="str">
            <v>UNIFIED</v>
          </cell>
          <cell r="J809">
            <v>924789</v>
          </cell>
        </row>
        <row r="810">
          <cell r="A810">
            <v>3900</v>
          </cell>
          <cell r="B810">
            <v>47</v>
          </cell>
          <cell r="C810" t="str">
            <v>19</v>
          </cell>
          <cell r="D810" t="str">
            <v>64733</v>
          </cell>
          <cell r="E810" t="str">
            <v>6019186</v>
          </cell>
          <cell r="F810" t="str">
            <v>1348</v>
          </cell>
          <cell r="G810" t="str">
            <v>L</v>
          </cell>
          <cell r="H810" t="str">
            <v>Sherman Oaks Elementary Charter</v>
          </cell>
          <cell r="I810" t="str">
            <v>UNIFIED</v>
          </cell>
          <cell r="J810">
            <v>1158314</v>
          </cell>
        </row>
        <row r="811">
          <cell r="A811">
            <v>3920</v>
          </cell>
          <cell r="B811">
            <v>47</v>
          </cell>
          <cell r="C811" t="str">
            <v>19</v>
          </cell>
          <cell r="D811" t="str">
            <v>64733</v>
          </cell>
          <cell r="E811" t="str">
            <v>6019392</v>
          </cell>
          <cell r="F811" t="str">
            <v>1476</v>
          </cell>
          <cell r="G811" t="str">
            <v>L</v>
          </cell>
          <cell r="H811" t="str">
            <v>Superior Street Elementary</v>
          </cell>
          <cell r="I811" t="str">
            <v>UNIFIED</v>
          </cell>
          <cell r="J811">
            <v>706818</v>
          </cell>
        </row>
        <row r="812">
          <cell r="A812">
            <v>1183</v>
          </cell>
          <cell r="B812">
            <v>47</v>
          </cell>
          <cell r="C812" t="str">
            <v>19</v>
          </cell>
          <cell r="D812" t="str">
            <v>64733</v>
          </cell>
          <cell r="E812" t="str">
            <v>6019525</v>
          </cell>
          <cell r="F812" t="str">
            <v>0230</v>
          </cell>
          <cell r="G812" t="str">
            <v>L</v>
          </cell>
          <cell r="H812" t="str">
            <v>Topanga Elementary Charter</v>
          </cell>
          <cell r="I812" t="str">
            <v>UNIFIED</v>
          </cell>
          <cell r="J812">
            <v>403992</v>
          </cell>
        </row>
        <row r="813">
          <cell r="A813">
            <v>3932</v>
          </cell>
          <cell r="B813">
            <v>47</v>
          </cell>
          <cell r="C813" t="str">
            <v>19</v>
          </cell>
          <cell r="D813" t="str">
            <v>64733</v>
          </cell>
          <cell r="E813" t="str">
            <v>6019533</v>
          </cell>
          <cell r="F813" t="str">
            <v>1475</v>
          </cell>
          <cell r="G813" t="str">
            <v>L</v>
          </cell>
          <cell r="H813" t="str">
            <v>Topeka Charter School For Advanced Studies</v>
          </cell>
          <cell r="I813" t="str">
            <v>UNIFIED</v>
          </cell>
          <cell r="J813">
            <v>848498</v>
          </cell>
        </row>
        <row r="814">
          <cell r="A814">
            <v>3946</v>
          </cell>
          <cell r="B814">
            <v>47</v>
          </cell>
          <cell r="C814" t="str">
            <v>19</v>
          </cell>
          <cell r="D814" t="str">
            <v>64733</v>
          </cell>
          <cell r="E814" t="str">
            <v>6019673</v>
          </cell>
          <cell r="F814" t="str">
            <v>1479</v>
          </cell>
          <cell r="G814" t="str">
            <v>L</v>
          </cell>
          <cell r="H814" t="str">
            <v>Van Gogh Charter</v>
          </cell>
          <cell r="I814" t="str">
            <v>UNIFIED</v>
          </cell>
          <cell r="J814">
            <v>653229</v>
          </cell>
        </row>
        <row r="815">
          <cell r="A815">
            <v>1184</v>
          </cell>
          <cell r="B815">
            <v>47</v>
          </cell>
          <cell r="C815" t="str">
            <v>19</v>
          </cell>
          <cell r="D815" t="str">
            <v>64733</v>
          </cell>
          <cell r="E815" t="str">
            <v>6019715</v>
          </cell>
          <cell r="F815" t="str">
            <v>0016</v>
          </cell>
          <cell r="G815" t="str">
            <v>D</v>
          </cell>
          <cell r="H815" t="str">
            <v>Vaughn Next Century Learning Center</v>
          </cell>
          <cell r="I815" t="str">
            <v>UNIFIED</v>
          </cell>
          <cell r="J815">
            <v>4400727</v>
          </cell>
        </row>
        <row r="816">
          <cell r="A816">
            <v>3961</v>
          </cell>
          <cell r="B816">
            <v>47</v>
          </cell>
          <cell r="C816" t="str">
            <v>19</v>
          </cell>
          <cell r="D816" t="str">
            <v>64733</v>
          </cell>
          <cell r="E816" t="str">
            <v>6019855</v>
          </cell>
          <cell r="F816" t="str">
            <v>1349</v>
          </cell>
          <cell r="G816" t="str">
            <v>L</v>
          </cell>
          <cell r="H816" t="str">
            <v>Welby Way Charter Elementary School And Gifted-High Ability Magnet</v>
          </cell>
          <cell r="I816" t="str">
            <v>UNIFIED</v>
          </cell>
          <cell r="J816">
            <v>1148151</v>
          </cell>
        </row>
        <row r="817">
          <cell r="A817">
            <v>1187</v>
          </cell>
          <cell r="B817">
            <v>47</v>
          </cell>
          <cell r="C817" t="str">
            <v>19</v>
          </cell>
          <cell r="D817" t="str">
            <v>64733</v>
          </cell>
          <cell r="E817" t="str">
            <v>6019939</v>
          </cell>
          <cell r="F817" t="str">
            <v>0031</v>
          </cell>
          <cell r="G817" t="str">
            <v>L</v>
          </cell>
          <cell r="H817" t="str">
            <v>Westwood Charter Elementary</v>
          </cell>
          <cell r="I817" t="str">
            <v>UNIFIED</v>
          </cell>
          <cell r="J817">
            <v>1148524</v>
          </cell>
        </row>
        <row r="818">
          <cell r="A818">
            <v>3968</v>
          </cell>
          <cell r="B818">
            <v>47</v>
          </cell>
          <cell r="C818" t="str">
            <v>19</v>
          </cell>
          <cell r="D818" t="str">
            <v>64733</v>
          </cell>
          <cell r="E818" t="str">
            <v>6019954</v>
          </cell>
          <cell r="F818" t="str">
            <v>1482</v>
          </cell>
          <cell r="G818" t="str">
            <v>L</v>
          </cell>
          <cell r="H818" t="str">
            <v>Wilbur Charter For Enriched Academics</v>
          </cell>
          <cell r="I818" t="str">
            <v>UNIFIED</v>
          </cell>
          <cell r="J818">
            <v>881969</v>
          </cell>
        </row>
        <row r="819">
          <cell r="A819">
            <v>3976</v>
          </cell>
          <cell r="B819">
            <v>47</v>
          </cell>
          <cell r="C819" t="str">
            <v>19</v>
          </cell>
          <cell r="D819" t="str">
            <v>64733</v>
          </cell>
          <cell r="E819" t="str">
            <v>6020036</v>
          </cell>
          <cell r="F819" t="str">
            <v>1483</v>
          </cell>
          <cell r="G819" t="str">
            <v>L</v>
          </cell>
          <cell r="H819" t="str">
            <v>Woodlake Elementary Community Charter</v>
          </cell>
          <cell r="I819" t="str">
            <v>UNIFIED</v>
          </cell>
          <cell r="J819">
            <v>741739</v>
          </cell>
        </row>
        <row r="820">
          <cell r="A820">
            <v>3977</v>
          </cell>
          <cell r="B820">
            <v>47</v>
          </cell>
          <cell r="C820" t="str">
            <v>19</v>
          </cell>
          <cell r="D820" t="str">
            <v>64733</v>
          </cell>
          <cell r="E820" t="str">
            <v>6020044</v>
          </cell>
          <cell r="F820" t="str">
            <v>1485</v>
          </cell>
          <cell r="G820" t="str">
            <v>L</v>
          </cell>
          <cell r="H820" t="str">
            <v>Woodland Hills Elementary Charter For Enriched Studies</v>
          </cell>
          <cell r="I820" t="str">
            <v>UNIFIED</v>
          </cell>
          <cell r="J820">
            <v>961516</v>
          </cell>
        </row>
        <row r="821">
          <cell r="A821">
            <v>3991</v>
          </cell>
          <cell r="B821">
            <v>47</v>
          </cell>
          <cell r="C821" t="str">
            <v>19</v>
          </cell>
          <cell r="D821" t="str">
            <v>64733</v>
          </cell>
          <cell r="E821" t="str">
            <v>6057988</v>
          </cell>
          <cell r="F821" t="str">
            <v>1688</v>
          </cell>
          <cell r="G821" t="str">
            <v>L</v>
          </cell>
          <cell r="H821" t="str">
            <v>Emerson Community Charter School</v>
          </cell>
          <cell r="I821" t="str">
            <v>UNIFIED</v>
          </cell>
          <cell r="J821">
            <v>117108</v>
          </cell>
        </row>
        <row r="822">
          <cell r="A822">
            <v>4007</v>
          </cell>
          <cell r="B822">
            <v>47</v>
          </cell>
          <cell r="C822" t="str">
            <v>19</v>
          </cell>
          <cell r="D822" t="str">
            <v>64733</v>
          </cell>
          <cell r="E822" t="str">
            <v>6058150</v>
          </cell>
          <cell r="F822" t="str">
            <v>1473</v>
          </cell>
          <cell r="G822" t="str">
            <v>L</v>
          </cell>
          <cell r="H822" t="str">
            <v>Robert A. Millikan Affiliated Charter &amp; Performing Arts Magnet Middle</v>
          </cell>
          <cell r="I822" t="str">
            <v>UNIFIED</v>
          </cell>
          <cell r="J822">
            <v>2588339</v>
          </cell>
        </row>
        <row r="823">
          <cell r="A823">
            <v>1188</v>
          </cell>
          <cell r="B823">
            <v>47</v>
          </cell>
          <cell r="C823" t="str">
            <v>19</v>
          </cell>
          <cell r="D823" t="str">
            <v>64733</v>
          </cell>
          <cell r="E823" t="str">
            <v>6058267</v>
          </cell>
          <cell r="F823" t="str">
            <v>0225</v>
          </cell>
          <cell r="G823" t="str">
            <v>L</v>
          </cell>
          <cell r="H823" t="str">
            <v>Paul Revere Charter Middle</v>
          </cell>
          <cell r="I823" t="str">
            <v>UNIFIED</v>
          </cell>
          <cell r="J823">
            <v>3018588</v>
          </cell>
        </row>
        <row r="824">
          <cell r="A824">
            <v>4034</v>
          </cell>
          <cell r="B824">
            <v>47</v>
          </cell>
          <cell r="C824" t="str">
            <v>19</v>
          </cell>
          <cell r="D824" t="str">
            <v>64733</v>
          </cell>
          <cell r="E824" t="str">
            <v>6061477</v>
          </cell>
          <cell r="F824" t="str">
            <v>1346</v>
          </cell>
          <cell r="G824" t="str">
            <v>L</v>
          </cell>
          <cell r="H824" t="str">
            <v>George Ellery Hale Charter Academy</v>
          </cell>
          <cell r="I824" t="str">
            <v>UNIFIED</v>
          </cell>
          <cell r="J824">
            <v>3144098</v>
          </cell>
        </row>
        <row r="825">
          <cell r="A825">
            <v>4040</v>
          </cell>
          <cell r="B825">
            <v>47</v>
          </cell>
          <cell r="C825" t="str">
            <v>19</v>
          </cell>
          <cell r="D825" t="str">
            <v>64733</v>
          </cell>
          <cell r="E825" t="str">
            <v>6061543</v>
          </cell>
          <cell r="F825" t="str">
            <v>1480</v>
          </cell>
          <cell r="G825" t="str">
            <v>L</v>
          </cell>
          <cell r="H825" t="str">
            <v>Alfred B. Nobel Charter Middle</v>
          </cell>
          <cell r="I825" t="str">
            <v>UNIFIED</v>
          </cell>
          <cell r="J825">
            <v>3489564</v>
          </cell>
        </row>
        <row r="826">
          <cell r="A826">
            <v>4051</v>
          </cell>
          <cell r="B826">
            <v>47</v>
          </cell>
          <cell r="C826" t="str">
            <v>19</v>
          </cell>
          <cell r="D826" t="str">
            <v>64733</v>
          </cell>
          <cell r="E826" t="str">
            <v>6071435</v>
          </cell>
          <cell r="F826" t="str">
            <v>1477</v>
          </cell>
          <cell r="G826" t="str">
            <v>L</v>
          </cell>
          <cell r="H826" t="str">
            <v>Castlebay Lane Charter</v>
          </cell>
          <cell r="I826" t="str">
            <v>UNIFIED</v>
          </cell>
          <cell r="J826">
            <v>1032865</v>
          </cell>
        </row>
        <row r="827">
          <cell r="A827">
            <v>4054</v>
          </cell>
          <cell r="B827">
            <v>47</v>
          </cell>
          <cell r="C827" t="str">
            <v>19</v>
          </cell>
          <cell r="D827" t="str">
            <v>64733</v>
          </cell>
          <cell r="E827" t="str">
            <v>6094726</v>
          </cell>
          <cell r="F827" t="str">
            <v>0957</v>
          </cell>
          <cell r="G827" t="str">
            <v>L</v>
          </cell>
          <cell r="H827" t="str">
            <v>Community Magnet Charter Elementary</v>
          </cell>
          <cell r="I827" t="str">
            <v>UNIFIED</v>
          </cell>
          <cell r="J827">
            <v>771373</v>
          </cell>
        </row>
        <row r="828">
          <cell r="A828">
            <v>1191</v>
          </cell>
          <cell r="B828">
            <v>47</v>
          </cell>
          <cell r="C828" t="str">
            <v>19</v>
          </cell>
          <cell r="D828" t="str">
            <v>64733</v>
          </cell>
          <cell r="E828" t="str">
            <v>6097927</v>
          </cell>
          <cell r="F828" t="str">
            <v>0012</v>
          </cell>
          <cell r="G828" t="str">
            <v>L</v>
          </cell>
          <cell r="H828" t="str">
            <v>Open Charter Magnet</v>
          </cell>
          <cell r="I828" t="str">
            <v>UNIFIED</v>
          </cell>
          <cell r="J828">
            <v>562217</v>
          </cell>
        </row>
        <row r="829">
          <cell r="A829">
            <v>1192</v>
          </cell>
          <cell r="B829">
            <v>47</v>
          </cell>
          <cell r="C829" t="str">
            <v>19</v>
          </cell>
          <cell r="D829" t="str">
            <v>64733</v>
          </cell>
          <cell r="E829" t="str">
            <v>6112536</v>
          </cell>
          <cell r="F829" t="str">
            <v>0045</v>
          </cell>
          <cell r="G829" t="str">
            <v>D</v>
          </cell>
          <cell r="H829" t="str">
            <v>The Accelerated</v>
          </cell>
          <cell r="I829" t="str">
            <v>UNIFIED</v>
          </cell>
          <cell r="J829">
            <v>1101611</v>
          </cell>
        </row>
        <row r="830">
          <cell r="A830">
            <v>1193</v>
          </cell>
          <cell r="B830">
            <v>47</v>
          </cell>
          <cell r="C830" t="str">
            <v>19</v>
          </cell>
          <cell r="D830" t="str">
            <v>64733</v>
          </cell>
          <cell r="E830" t="str">
            <v>6114912</v>
          </cell>
          <cell r="F830" t="str">
            <v>0131</v>
          </cell>
          <cell r="G830" t="str">
            <v>D</v>
          </cell>
          <cell r="H830" t="str">
            <v>Watts Learning Center</v>
          </cell>
          <cell r="I830" t="str">
            <v>UNIFIED</v>
          </cell>
          <cell r="J830">
            <v>559402</v>
          </cell>
        </row>
        <row r="831">
          <cell r="A831">
            <v>1194</v>
          </cell>
          <cell r="B831">
            <v>47</v>
          </cell>
          <cell r="C831" t="str">
            <v>19</v>
          </cell>
          <cell r="D831" t="str">
            <v>64733</v>
          </cell>
          <cell r="E831" t="str">
            <v>6116750</v>
          </cell>
          <cell r="F831" t="str">
            <v>0213</v>
          </cell>
          <cell r="G831" t="str">
            <v>D</v>
          </cell>
          <cell r="H831" t="str">
            <v>PUC Community Charter Middle and PUC Community Charter Early College High</v>
          </cell>
          <cell r="I831" t="str">
            <v>UNIFIED</v>
          </cell>
          <cell r="J831">
            <v>1146110</v>
          </cell>
        </row>
        <row r="832">
          <cell r="A832">
            <v>1195</v>
          </cell>
          <cell r="B832">
            <v>47</v>
          </cell>
          <cell r="C832" t="str">
            <v>19</v>
          </cell>
          <cell r="D832" t="str">
            <v>64733</v>
          </cell>
          <cell r="E832" t="str">
            <v>6117048</v>
          </cell>
          <cell r="F832" t="str">
            <v>0190</v>
          </cell>
          <cell r="G832" t="str">
            <v>D</v>
          </cell>
          <cell r="H832" t="str">
            <v>View Park Preparatory Accelerated Charter</v>
          </cell>
          <cell r="I832" t="str">
            <v>UNIFIED</v>
          </cell>
          <cell r="J832">
            <v>651026</v>
          </cell>
        </row>
        <row r="833">
          <cell r="A833">
            <v>1196</v>
          </cell>
          <cell r="B833">
            <v>47</v>
          </cell>
          <cell r="C833" t="str">
            <v>19</v>
          </cell>
          <cell r="D833" t="str">
            <v>64733</v>
          </cell>
          <cell r="E833" t="str">
            <v>6117667</v>
          </cell>
          <cell r="F833" t="str">
            <v>0293</v>
          </cell>
          <cell r="G833" t="str">
            <v>D</v>
          </cell>
          <cell r="H833" t="str">
            <v>Camino Nuevo Charter Academy</v>
          </cell>
          <cell r="I833" t="str">
            <v>UNIFIED</v>
          </cell>
          <cell r="J833">
            <v>794912</v>
          </cell>
        </row>
        <row r="834">
          <cell r="A834">
            <v>1199</v>
          </cell>
          <cell r="B834">
            <v>47</v>
          </cell>
          <cell r="C834" t="str">
            <v>19</v>
          </cell>
          <cell r="D834" t="str">
            <v>64733</v>
          </cell>
          <cell r="E834" t="str">
            <v>6119044</v>
          </cell>
          <cell r="F834" t="str">
            <v>0388</v>
          </cell>
          <cell r="G834" t="str">
            <v>D</v>
          </cell>
          <cell r="H834" t="str">
            <v>Multicultural Learning Center</v>
          </cell>
          <cell r="I834" t="str">
            <v>UNIFIED</v>
          </cell>
          <cell r="J834">
            <v>647451</v>
          </cell>
        </row>
        <row r="835">
          <cell r="A835">
            <v>1201</v>
          </cell>
          <cell r="B835">
            <v>47</v>
          </cell>
          <cell r="C835" t="str">
            <v>19</v>
          </cell>
          <cell r="D835" t="str">
            <v>64733</v>
          </cell>
          <cell r="E835" t="str">
            <v>6119531</v>
          </cell>
          <cell r="F835" t="str">
            <v>0417</v>
          </cell>
          <cell r="G835" t="str">
            <v>D</v>
          </cell>
          <cell r="H835" t="str">
            <v>CHIME Institute's Schwarzenegger Community</v>
          </cell>
          <cell r="I835" t="str">
            <v>UNIFIED</v>
          </cell>
          <cell r="J835">
            <v>1064832</v>
          </cell>
        </row>
        <row r="836">
          <cell r="A836">
            <v>1203</v>
          </cell>
          <cell r="B836">
            <v>47</v>
          </cell>
          <cell r="C836" t="str">
            <v>19</v>
          </cell>
          <cell r="D836" t="str">
            <v>64733</v>
          </cell>
          <cell r="E836" t="str">
            <v>6119903</v>
          </cell>
          <cell r="F836" t="str">
            <v>0448</v>
          </cell>
          <cell r="G836" t="str">
            <v>D</v>
          </cell>
          <cell r="H836" t="str">
            <v>Downtown Value</v>
          </cell>
          <cell r="I836" t="str">
            <v>UNIFIED</v>
          </cell>
          <cell r="J836">
            <v>643947</v>
          </cell>
        </row>
        <row r="837">
          <cell r="A837">
            <v>1206</v>
          </cell>
          <cell r="B837">
            <v>47</v>
          </cell>
          <cell r="C837" t="str">
            <v>19</v>
          </cell>
          <cell r="D837" t="str">
            <v>64733</v>
          </cell>
          <cell r="E837" t="str">
            <v>6120471</v>
          </cell>
          <cell r="F837" t="str">
            <v>0473</v>
          </cell>
          <cell r="G837" t="str">
            <v>D</v>
          </cell>
          <cell r="H837" t="str">
            <v>Puente Charter</v>
          </cell>
          <cell r="I837" t="str">
            <v>UNIFIED</v>
          </cell>
          <cell r="J837">
            <v>126234</v>
          </cell>
        </row>
        <row r="838">
          <cell r="A838">
            <v>1207</v>
          </cell>
          <cell r="B838">
            <v>47</v>
          </cell>
          <cell r="C838" t="str">
            <v>19</v>
          </cell>
          <cell r="D838" t="str">
            <v>64733</v>
          </cell>
          <cell r="E838" t="str">
            <v>6120489</v>
          </cell>
          <cell r="F838" t="str">
            <v>0475</v>
          </cell>
          <cell r="G838" t="str">
            <v>D</v>
          </cell>
          <cell r="H838" t="str">
            <v>Para Los Ninos Charter</v>
          </cell>
          <cell r="I838" t="str">
            <v>UNIFIED</v>
          </cell>
          <cell r="J838">
            <v>516855</v>
          </cell>
        </row>
        <row r="839">
          <cell r="A839">
            <v>1208</v>
          </cell>
          <cell r="B839">
            <v>47</v>
          </cell>
          <cell r="C839" t="str">
            <v>19</v>
          </cell>
          <cell r="D839" t="str">
            <v>64733</v>
          </cell>
          <cell r="E839" t="str">
            <v>6121081</v>
          </cell>
          <cell r="F839" t="str">
            <v>0506</v>
          </cell>
          <cell r="G839" t="str">
            <v>D</v>
          </cell>
          <cell r="H839" t="str">
            <v>View Park Preparatory Accelerated Charter Middle</v>
          </cell>
          <cell r="I839" t="str">
            <v>UNIFIED</v>
          </cell>
          <cell r="J839">
            <v>516034</v>
          </cell>
        </row>
        <row r="840">
          <cell r="A840">
            <v>355</v>
          </cell>
          <cell r="B840">
            <v>47</v>
          </cell>
          <cell r="C840" t="str">
            <v>19</v>
          </cell>
          <cell r="D840" t="str">
            <v>64758</v>
          </cell>
          <cell r="E840" t="str">
            <v>0</v>
          </cell>
          <cell r="H840" t="str">
            <v>Los Nietos</v>
          </cell>
          <cell r="I840" t="str">
            <v>ELEMENTARY</v>
          </cell>
          <cell r="J840">
            <v>2291508</v>
          </cell>
        </row>
        <row r="841">
          <cell r="A841">
            <v>356</v>
          </cell>
          <cell r="B841">
            <v>47</v>
          </cell>
          <cell r="C841" t="str">
            <v>19</v>
          </cell>
          <cell r="D841" t="str">
            <v>64766</v>
          </cell>
          <cell r="E841" t="str">
            <v>0</v>
          </cell>
          <cell r="H841" t="str">
            <v>Lowell Joint</v>
          </cell>
          <cell r="I841" t="str">
            <v>ELEMENTARY</v>
          </cell>
          <cell r="J841">
            <v>4364838</v>
          </cell>
        </row>
        <row r="842">
          <cell r="A842">
            <v>357</v>
          </cell>
          <cell r="B842">
            <v>47</v>
          </cell>
          <cell r="C842" t="str">
            <v>19</v>
          </cell>
          <cell r="D842" t="str">
            <v>64774</v>
          </cell>
          <cell r="E842" t="str">
            <v>0</v>
          </cell>
          <cell r="H842" t="str">
            <v>Lynwood Unified</v>
          </cell>
          <cell r="I842" t="str">
            <v>UNIFIED</v>
          </cell>
          <cell r="J842">
            <v>20632768</v>
          </cell>
        </row>
        <row r="843">
          <cell r="A843">
            <v>358</v>
          </cell>
          <cell r="B843">
            <v>47</v>
          </cell>
          <cell r="C843" t="str">
            <v>19</v>
          </cell>
          <cell r="D843" t="str">
            <v>64790</v>
          </cell>
          <cell r="E843" t="str">
            <v>0</v>
          </cell>
          <cell r="H843" t="str">
            <v>Monrovia Unified</v>
          </cell>
          <cell r="I843" t="str">
            <v>UNIFIED</v>
          </cell>
          <cell r="J843">
            <v>7982346</v>
          </cell>
        </row>
        <row r="844">
          <cell r="A844">
            <v>359</v>
          </cell>
          <cell r="B844">
            <v>47</v>
          </cell>
          <cell r="C844" t="str">
            <v>19</v>
          </cell>
          <cell r="D844" t="str">
            <v>64808</v>
          </cell>
          <cell r="E844" t="str">
            <v>0</v>
          </cell>
          <cell r="H844" t="str">
            <v>Montebello Unified</v>
          </cell>
          <cell r="I844" t="str">
            <v>UNIFIED</v>
          </cell>
          <cell r="J844">
            <v>38685059</v>
          </cell>
        </row>
        <row r="845">
          <cell r="A845">
            <v>360</v>
          </cell>
          <cell r="B845">
            <v>47</v>
          </cell>
          <cell r="C845" t="str">
            <v>19</v>
          </cell>
          <cell r="D845" t="str">
            <v>64816</v>
          </cell>
          <cell r="E845" t="str">
            <v>0</v>
          </cell>
          <cell r="H845" t="str">
            <v>Mountain View Elementary</v>
          </cell>
          <cell r="I845" t="str">
            <v>ELEMENTARY</v>
          </cell>
          <cell r="J845">
            <v>9569990</v>
          </cell>
        </row>
        <row r="846">
          <cell r="A846">
            <v>361</v>
          </cell>
          <cell r="B846">
            <v>47</v>
          </cell>
          <cell r="C846" t="str">
            <v>19</v>
          </cell>
          <cell r="D846" t="str">
            <v>64832</v>
          </cell>
          <cell r="E846" t="str">
            <v>0</v>
          </cell>
          <cell r="H846" t="str">
            <v>Newhall</v>
          </cell>
          <cell r="I846" t="str">
            <v>ELEMENTARY</v>
          </cell>
          <cell r="J846">
            <v>9222792</v>
          </cell>
        </row>
        <row r="847">
          <cell r="A847">
            <v>362</v>
          </cell>
          <cell r="B847">
            <v>47</v>
          </cell>
          <cell r="C847" t="str">
            <v>19</v>
          </cell>
          <cell r="D847" t="str">
            <v>64840</v>
          </cell>
          <cell r="E847" t="str">
            <v>0</v>
          </cell>
          <cell r="H847" t="str">
            <v>Norwalk-La Mirada Unified</v>
          </cell>
          <cell r="I847" t="str">
            <v>UNIFIED</v>
          </cell>
          <cell r="J847">
            <v>26254641</v>
          </cell>
        </row>
        <row r="848">
          <cell r="A848">
            <v>363</v>
          </cell>
          <cell r="B848">
            <v>47</v>
          </cell>
          <cell r="C848" t="str">
            <v>19</v>
          </cell>
          <cell r="D848" t="str">
            <v>64857</v>
          </cell>
          <cell r="E848" t="str">
            <v>0</v>
          </cell>
          <cell r="H848" t="str">
            <v>Palmdale Elementary</v>
          </cell>
          <cell r="I848" t="str">
            <v>ELEMENTARY</v>
          </cell>
          <cell r="J848">
            <v>25563202</v>
          </cell>
        </row>
        <row r="849">
          <cell r="A849">
            <v>10303</v>
          </cell>
          <cell r="B849">
            <v>47</v>
          </cell>
          <cell r="C849" t="str">
            <v>19</v>
          </cell>
          <cell r="D849" t="str">
            <v>64857</v>
          </cell>
          <cell r="E849" t="str">
            <v>112714</v>
          </cell>
          <cell r="F849" t="str">
            <v>0841</v>
          </cell>
          <cell r="G849" t="str">
            <v>D</v>
          </cell>
          <cell r="H849" t="str">
            <v>Antelope Valley Learning Academy</v>
          </cell>
          <cell r="I849" t="str">
            <v>ELEMENTARY</v>
          </cell>
          <cell r="J849">
            <v>4084318</v>
          </cell>
        </row>
        <row r="850">
          <cell r="A850">
            <v>12722</v>
          </cell>
          <cell r="B850">
            <v>47</v>
          </cell>
          <cell r="C850" t="str">
            <v>19</v>
          </cell>
          <cell r="D850" t="str">
            <v>64857</v>
          </cell>
          <cell r="E850" t="str">
            <v>125377</v>
          </cell>
          <cell r="F850" t="str">
            <v>1367</v>
          </cell>
          <cell r="G850" t="str">
            <v>D</v>
          </cell>
          <cell r="H850" t="str">
            <v>Palmdale Aerospace Academy</v>
          </cell>
          <cell r="I850" t="str">
            <v>ELEMENTARY</v>
          </cell>
          <cell r="J850">
            <v>2414368</v>
          </cell>
        </row>
        <row r="851">
          <cell r="A851">
            <v>1209</v>
          </cell>
          <cell r="B851">
            <v>47</v>
          </cell>
          <cell r="C851" t="str">
            <v>19</v>
          </cell>
          <cell r="D851" t="str">
            <v>64857</v>
          </cell>
          <cell r="E851" t="str">
            <v>6119580</v>
          </cell>
          <cell r="F851" t="str">
            <v>0427</v>
          </cell>
          <cell r="G851" t="str">
            <v>D</v>
          </cell>
          <cell r="H851" t="str">
            <v>Guidance Charter</v>
          </cell>
          <cell r="I851" t="str">
            <v>ELEMENTARY</v>
          </cell>
          <cell r="J851">
            <v>0</v>
          </cell>
        </row>
        <row r="852">
          <cell r="A852">
            <v>364</v>
          </cell>
          <cell r="B852">
            <v>47</v>
          </cell>
          <cell r="C852" t="str">
            <v>19</v>
          </cell>
          <cell r="D852" t="str">
            <v>64865</v>
          </cell>
          <cell r="E852" t="str">
            <v>0</v>
          </cell>
          <cell r="H852" t="str">
            <v>Palos Verdes Peninsula Unified</v>
          </cell>
          <cell r="I852" t="str">
            <v>UNIFIED</v>
          </cell>
          <cell r="J852">
            <v>6184334</v>
          </cell>
        </row>
        <row r="853">
          <cell r="A853">
            <v>365</v>
          </cell>
          <cell r="B853">
            <v>47</v>
          </cell>
          <cell r="C853" t="str">
            <v>19</v>
          </cell>
          <cell r="D853" t="str">
            <v>64873</v>
          </cell>
          <cell r="E853" t="str">
            <v>0</v>
          </cell>
          <cell r="H853" t="str">
            <v>Paramount Unified</v>
          </cell>
          <cell r="I853" t="str">
            <v>UNIFIED</v>
          </cell>
          <cell r="J853">
            <v>22002075</v>
          </cell>
        </row>
        <row r="854">
          <cell r="A854">
            <v>366</v>
          </cell>
          <cell r="B854">
            <v>47</v>
          </cell>
          <cell r="C854" t="str">
            <v>19</v>
          </cell>
          <cell r="D854" t="str">
            <v>64881</v>
          </cell>
          <cell r="E854" t="str">
            <v>0</v>
          </cell>
          <cell r="H854" t="str">
            <v>Pasadena Unified</v>
          </cell>
          <cell r="I854" t="str">
            <v>UNIFIED</v>
          </cell>
          <cell r="J854">
            <v>10099485</v>
          </cell>
        </row>
        <row r="855">
          <cell r="A855">
            <v>11382</v>
          </cell>
          <cell r="B855">
            <v>47</v>
          </cell>
          <cell r="C855" t="str">
            <v>19</v>
          </cell>
          <cell r="D855" t="str">
            <v>64881</v>
          </cell>
          <cell r="E855" t="str">
            <v>113464</v>
          </cell>
          <cell r="F855" t="str">
            <v>0847</v>
          </cell>
          <cell r="G855" t="str">
            <v>D</v>
          </cell>
          <cell r="H855" t="str">
            <v>Aveson Global Leadership Academy</v>
          </cell>
          <cell r="I855" t="str">
            <v>UNIFIED</v>
          </cell>
          <cell r="J855">
            <v>466885</v>
          </cell>
        </row>
        <row r="856">
          <cell r="A856">
            <v>11383</v>
          </cell>
          <cell r="B856">
            <v>47</v>
          </cell>
          <cell r="C856" t="str">
            <v>19</v>
          </cell>
          <cell r="D856" t="str">
            <v>64881</v>
          </cell>
          <cell r="E856" t="str">
            <v>113472</v>
          </cell>
          <cell r="F856" t="str">
            <v>0848</v>
          </cell>
          <cell r="G856" t="str">
            <v>D</v>
          </cell>
          <cell r="H856" t="str">
            <v>Aveson School of Leaders</v>
          </cell>
          <cell r="I856" t="str">
            <v>UNIFIED</v>
          </cell>
          <cell r="J856">
            <v>273549</v>
          </cell>
        </row>
        <row r="857">
          <cell r="A857">
            <v>11384</v>
          </cell>
          <cell r="B857">
            <v>47</v>
          </cell>
          <cell r="C857" t="str">
            <v>19</v>
          </cell>
          <cell r="D857" t="str">
            <v>64881</v>
          </cell>
          <cell r="E857" t="str">
            <v>113894</v>
          </cell>
          <cell r="F857" t="str">
            <v>0857</v>
          </cell>
          <cell r="G857" t="str">
            <v>D</v>
          </cell>
          <cell r="H857" t="str">
            <v>Pasadena Rosebud Academy</v>
          </cell>
          <cell r="I857" t="str">
            <v>UNIFIED</v>
          </cell>
          <cell r="J857">
            <v>118441</v>
          </cell>
        </row>
        <row r="858">
          <cell r="A858">
            <v>11994</v>
          </cell>
          <cell r="B858">
            <v>47</v>
          </cell>
          <cell r="C858" t="str">
            <v>19</v>
          </cell>
          <cell r="D858" t="str">
            <v>64881</v>
          </cell>
          <cell r="E858" t="str">
            <v>118075</v>
          </cell>
          <cell r="F858" t="str">
            <v>1031</v>
          </cell>
          <cell r="G858" t="str">
            <v>D</v>
          </cell>
          <cell r="H858" t="str">
            <v>Learning Works</v>
          </cell>
          <cell r="I858" t="str">
            <v>UNIFIED</v>
          </cell>
          <cell r="J858">
            <v>365941</v>
          </cell>
        </row>
        <row r="859">
          <cell r="A859">
            <v>367</v>
          </cell>
          <cell r="B859">
            <v>47</v>
          </cell>
          <cell r="C859" t="str">
            <v>19</v>
          </cell>
          <cell r="D859" t="str">
            <v>64907</v>
          </cell>
          <cell r="E859" t="str">
            <v>0</v>
          </cell>
          <cell r="H859" t="str">
            <v>Pomona Unified</v>
          </cell>
          <cell r="I859" t="str">
            <v>UNIFIED</v>
          </cell>
          <cell r="J859">
            <v>34179269</v>
          </cell>
        </row>
        <row r="860">
          <cell r="A860">
            <v>11386</v>
          </cell>
          <cell r="B860">
            <v>47</v>
          </cell>
          <cell r="C860" t="str">
            <v>19</v>
          </cell>
          <cell r="D860" t="str">
            <v>64907</v>
          </cell>
          <cell r="E860" t="str">
            <v>115170</v>
          </cell>
          <cell r="F860" t="str">
            <v>0914</v>
          </cell>
          <cell r="G860" t="str">
            <v>L</v>
          </cell>
          <cell r="H860" t="str">
            <v>School of Extended Educational Options</v>
          </cell>
          <cell r="I860" t="str">
            <v>UNIFIED</v>
          </cell>
          <cell r="J860">
            <v>527906</v>
          </cell>
        </row>
        <row r="861">
          <cell r="A861">
            <v>4306</v>
          </cell>
          <cell r="B861">
            <v>47</v>
          </cell>
          <cell r="C861" t="str">
            <v>19</v>
          </cell>
          <cell r="D861" t="str">
            <v>64907</v>
          </cell>
          <cell r="E861" t="str">
            <v>6021984</v>
          </cell>
          <cell r="F861" t="str">
            <v>1578</v>
          </cell>
          <cell r="G861" t="str">
            <v>L</v>
          </cell>
          <cell r="H861" t="str">
            <v>La Verne Science and Technology Charter</v>
          </cell>
          <cell r="I861" t="str">
            <v>UNIFIED</v>
          </cell>
          <cell r="J861">
            <v>51518</v>
          </cell>
        </row>
        <row r="862">
          <cell r="A862">
            <v>368</v>
          </cell>
          <cell r="B862">
            <v>47</v>
          </cell>
          <cell r="C862" t="str">
            <v>19</v>
          </cell>
          <cell r="D862" t="str">
            <v>64931</v>
          </cell>
          <cell r="E862" t="str">
            <v>0</v>
          </cell>
          <cell r="H862" t="str">
            <v>Rosemead Elementary</v>
          </cell>
          <cell r="I862" t="str">
            <v>ELEMENTARY</v>
          </cell>
          <cell r="J862">
            <v>3508401</v>
          </cell>
        </row>
        <row r="863">
          <cell r="A863">
            <v>369</v>
          </cell>
          <cell r="B863">
            <v>47</v>
          </cell>
          <cell r="C863" t="str">
            <v>19</v>
          </cell>
          <cell r="D863" t="str">
            <v>64964</v>
          </cell>
          <cell r="E863" t="str">
            <v>0</v>
          </cell>
          <cell r="H863" t="str">
            <v>San Marino Unified</v>
          </cell>
          <cell r="I863" t="str">
            <v>UNIFIED</v>
          </cell>
          <cell r="J863">
            <v>1627260</v>
          </cell>
        </row>
        <row r="864">
          <cell r="A864">
            <v>370</v>
          </cell>
          <cell r="B864">
            <v>47</v>
          </cell>
          <cell r="C864" t="str">
            <v>19</v>
          </cell>
          <cell r="D864" t="str">
            <v>64980</v>
          </cell>
          <cell r="E864" t="str">
            <v>0</v>
          </cell>
          <cell r="H864" t="str">
            <v>Santa Monica-Malibu Unified</v>
          </cell>
          <cell r="I864" t="str">
            <v>UNIFIED</v>
          </cell>
          <cell r="J864">
            <v>2096214</v>
          </cell>
        </row>
        <row r="865">
          <cell r="A865">
            <v>371</v>
          </cell>
          <cell r="B865">
            <v>47</v>
          </cell>
          <cell r="C865" t="str">
            <v>19</v>
          </cell>
          <cell r="D865" t="str">
            <v>64998</v>
          </cell>
          <cell r="E865" t="str">
            <v>0</v>
          </cell>
          <cell r="H865" t="str">
            <v>Saugus Union</v>
          </cell>
          <cell r="I865" t="str">
            <v>ELEMENTARY</v>
          </cell>
          <cell r="J865">
            <v>13661233</v>
          </cell>
        </row>
        <row r="866">
          <cell r="A866">
            <v>372</v>
          </cell>
          <cell r="B866">
            <v>47</v>
          </cell>
          <cell r="C866" t="str">
            <v>19</v>
          </cell>
          <cell r="D866" t="str">
            <v>65029</v>
          </cell>
          <cell r="E866" t="str">
            <v>0</v>
          </cell>
          <cell r="H866" t="str">
            <v>South Pasadena Unified</v>
          </cell>
          <cell r="I866" t="str">
            <v>UNIFIED</v>
          </cell>
          <cell r="J866">
            <v>6919903</v>
          </cell>
        </row>
        <row r="867">
          <cell r="A867">
            <v>373</v>
          </cell>
          <cell r="B867">
            <v>47</v>
          </cell>
          <cell r="C867" t="str">
            <v>19</v>
          </cell>
          <cell r="D867" t="str">
            <v>65037</v>
          </cell>
          <cell r="E867" t="str">
            <v>0</v>
          </cell>
          <cell r="H867" t="str">
            <v>South Whittier Elementary</v>
          </cell>
          <cell r="I867" t="str">
            <v>ELEMENTARY</v>
          </cell>
          <cell r="J867">
            <v>3969710</v>
          </cell>
        </row>
        <row r="868">
          <cell r="A868">
            <v>374</v>
          </cell>
          <cell r="B868">
            <v>47</v>
          </cell>
          <cell r="C868" t="str">
            <v>19</v>
          </cell>
          <cell r="D868" t="str">
            <v>65045</v>
          </cell>
          <cell r="E868" t="str">
            <v>0</v>
          </cell>
          <cell r="H868" t="str">
            <v>Sulphur Springs Union</v>
          </cell>
          <cell r="I868" t="str">
            <v>ELEMENTARY</v>
          </cell>
          <cell r="J868">
            <v>7380538</v>
          </cell>
        </row>
        <row r="869">
          <cell r="A869">
            <v>375</v>
          </cell>
          <cell r="B869">
            <v>47</v>
          </cell>
          <cell r="C869" t="str">
            <v>19</v>
          </cell>
          <cell r="D869" t="str">
            <v>65052</v>
          </cell>
          <cell r="E869" t="str">
            <v>0</v>
          </cell>
          <cell r="H869" t="str">
            <v>Temple City Unified</v>
          </cell>
          <cell r="I869" t="str">
            <v>UNIFIED</v>
          </cell>
          <cell r="J869">
            <v>8525032</v>
          </cell>
        </row>
        <row r="870">
          <cell r="A870">
            <v>376</v>
          </cell>
          <cell r="B870">
            <v>47</v>
          </cell>
          <cell r="C870" t="str">
            <v>19</v>
          </cell>
          <cell r="D870" t="str">
            <v>65060</v>
          </cell>
          <cell r="E870" t="str">
            <v>0</v>
          </cell>
          <cell r="H870" t="str">
            <v>Torrance Unified</v>
          </cell>
          <cell r="I870" t="str">
            <v>UNIFIED</v>
          </cell>
          <cell r="J870">
            <v>34266852</v>
          </cell>
        </row>
        <row r="871">
          <cell r="A871">
            <v>377</v>
          </cell>
          <cell r="B871">
            <v>47</v>
          </cell>
          <cell r="C871" t="str">
            <v>19</v>
          </cell>
          <cell r="D871" t="str">
            <v>65078</v>
          </cell>
          <cell r="E871" t="str">
            <v>0</v>
          </cell>
          <cell r="H871" t="str">
            <v>Valle Lindo Elementary</v>
          </cell>
          <cell r="I871" t="str">
            <v>ELEMENTARY</v>
          </cell>
          <cell r="J871">
            <v>1534846</v>
          </cell>
        </row>
        <row r="872">
          <cell r="A872">
            <v>378</v>
          </cell>
          <cell r="B872">
            <v>47</v>
          </cell>
          <cell r="C872" t="str">
            <v>19</v>
          </cell>
          <cell r="D872" t="str">
            <v>65094</v>
          </cell>
          <cell r="E872" t="str">
            <v>0</v>
          </cell>
          <cell r="H872" t="str">
            <v>West Covina Unified</v>
          </cell>
          <cell r="I872" t="str">
            <v>UNIFIED</v>
          </cell>
          <cell r="J872">
            <v>13045673</v>
          </cell>
        </row>
        <row r="873">
          <cell r="A873">
            <v>10300</v>
          </cell>
          <cell r="B873">
            <v>47</v>
          </cell>
          <cell r="C873" t="str">
            <v>19</v>
          </cell>
          <cell r="D873" t="str">
            <v>65094</v>
          </cell>
          <cell r="E873" t="str">
            <v>112706</v>
          </cell>
          <cell r="F873" t="str">
            <v>0838</v>
          </cell>
          <cell r="G873" t="str">
            <v>D</v>
          </cell>
          <cell r="H873" t="str">
            <v>California Virtual Academy @ Los Angeles</v>
          </cell>
          <cell r="I873" t="str">
            <v>UNIFIED</v>
          </cell>
          <cell r="J873">
            <v>3658850</v>
          </cell>
        </row>
        <row r="874">
          <cell r="A874">
            <v>1210</v>
          </cell>
          <cell r="B874">
            <v>47</v>
          </cell>
          <cell r="C874" t="str">
            <v>19</v>
          </cell>
          <cell r="D874" t="str">
            <v>65094</v>
          </cell>
          <cell r="E874" t="str">
            <v>6023527</v>
          </cell>
          <cell r="F874" t="str">
            <v>0142</v>
          </cell>
          <cell r="G874" t="str">
            <v>D</v>
          </cell>
          <cell r="H874" t="str">
            <v>San Jose Charter Academy</v>
          </cell>
          <cell r="I874" t="str">
            <v>UNIFIED</v>
          </cell>
          <cell r="J874">
            <v>1762262</v>
          </cell>
        </row>
        <row r="875">
          <cell r="A875">
            <v>379</v>
          </cell>
          <cell r="B875">
            <v>47</v>
          </cell>
          <cell r="C875" t="str">
            <v>19</v>
          </cell>
          <cell r="D875" t="str">
            <v>65102</v>
          </cell>
          <cell r="E875" t="str">
            <v>0</v>
          </cell>
          <cell r="H875" t="str">
            <v>Westside Union Elementary</v>
          </cell>
          <cell r="I875" t="str">
            <v>ELEMENTARY</v>
          </cell>
          <cell r="J875">
            <v>12972504</v>
          </cell>
        </row>
        <row r="876">
          <cell r="A876">
            <v>380</v>
          </cell>
          <cell r="B876">
            <v>47</v>
          </cell>
          <cell r="C876" t="str">
            <v>19</v>
          </cell>
          <cell r="D876" t="str">
            <v>65110</v>
          </cell>
          <cell r="E876" t="str">
            <v>0</v>
          </cell>
          <cell r="H876" t="str">
            <v>Whittier City Elementary</v>
          </cell>
          <cell r="I876" t="str">
            <v>ELEMENTARY</v>
          </cell>
          <cell r="J876">
            <v>8379505</v>
          </cell>
        </row>
        <row r="877">
          <cell r="A877">
            <v>381</v>
          </cell>
          <cell r="B877">
            <v>47</v>
          </cell>
          <cell r="C877" t="str">
            <v>19</v>
          </cell>
          <cell r="D877" t="str">
            <v>65128</v>
          </cell>
          <cell r="E877" t="str">
            <v>0</v>
          </cell>
          <cell r="H877" t="str">
            <v>Whittier Union High</v>
          </cell>
          <cell r="I877" t="str">
            <v>HIGH</v>
          </cell>
          <cell r="J877">
            <v>20227781</v>
          </cell>
        </row>
        <row r="878">
          <cell r="A878">
            <v>382</v>
          </cell>
          <cell r="B878">
            <v>47</v>
          </cell>
          <cell r="C878" t="str">
            <v>19</v>
          </cell>
          <cell r="D878" t="str">
            <v>65136</v>
          </cell>
          <cell r="E878" t="str">
            <v>0</v>
          </cell>
          <cell r="H878" t="str">
            <v>William S. Hart Union High</v>
          </cell>
          <cell r="I878" t="str">
            <v>HIGH</v>
          </cell>
          <cell r="J878">
            <v>36824865</v>
          </cell>
        </row>
        <row r="879">
          <cell r="A879">
            <v>11387</v>
          </cell>
          <cell r="B879">
            <v>47</v>
          </cell>
          <cell r="C879" t="str">
            <v>19</v>
          </cell>
          <cell r="D879" t="str">
            <v>65136</v>
          </cell>
          <cell r="E879" t="str">
            <v>114439</v>
          </cell>
          <cell r="F879" t="str">
            <v>0888</v>
          </cell>
          <cell r="G879" t="str">
            <v>D</v>
          </cell>
          <cell r="H879" t="str">
            <v>Mission View Public</v>
          </cell>
          <cell r="I879" t="str">
            <v>HIGH</v>
          </cell>
          <cell r="J879">
            <v>2331600</v>
          </cell>
        </row>
        <row r="880">
          <cell r="A880">
            <v>11995</v>
          </cell>
          <cell r="B880">
            <v>47</v>
          </cell>
          <cell r="C880" t="str">
            <v>19</v>
          </cell>
          <cell r="D880" t="str">
            <v>65136</v>
          </cell>
          <cell r="E880" t="str">
            <v>117234</v>
          </cell>
          <cell r="F880" t="str">
            <v>0981</v>
          </cell>
          <cell r="G880" t="str">
            <v>D</v>
          </cell>
          <cell r="H880" t="str">
            <v>Santa Clarita Valley International</v>
          </cell>
          <cell r="I880" t="str">
            <v>HIGH</v>
          </cell>
          <cell r="J880">
            <v>1274091</v>
          </cell>
        </row>
        <row r="881">
          <cell r="A881">
            <v>12367</v>
          </cell>
          <cell r="B881">
            <v>47</v>
          </cell>
          <cell r="C881" t="str">
            <v>19</v>
          </cell>
          <cell r="D881" t="str">
            <v>65136</v>
          </cell>
          <cell r="E881" t="str">
            <v>121731</v>
          </cell>
          <cell r="F881" t="str">
            <v>1199</v>
          </cell>
          <cell r="G881" t="str">
            <v>D</v>
          </cell>
          <cell r="H881" t="str">
            <v>Albert Einstein Academy for Letters, Arts and Sciences</v>
          </cell>
          <cell r="I881" t="str">
            <v>HIGH</v>
          </cell>
          <cell r="J881">
            <v>0</v>
          </cell>
        </row>
        <row r="882">
          <cell r="A882">
            <v>1211</v>
          </cell>
          <cell r="B882">
            <v>47</v>
          </cell>
          <cell r="C882" t="str">
            <v>19</v>
          </cell>
          <cell r="D882" t="str">
            <v>65136</v>
          </cell>
          <cell r="E882" t="str">
            <v>1996263</v>
          </cell>
          <cell r="F882" t="str">
            <v>0214</v>
          </cell>
          <cell r="G882" t="str">
            <v>D</v>
          </cell>
          <cell r="H882" t="str">
            <v>Opportunities for Learning - Santa Clarita</v>
          </cell>
          <cell r="I882" t="str">
            <v>HIGH</v>
          </cell>
          <cell r="J882">
            <v>2803193</v>
          </cell>
        </row>
        <row r="883">
          <cell r="A883">
            <v>383</v>
          </cell>
          <cell r="B883">
            <v>47</v>
          </cell>
          <cell r="C883" t="str">
            <v>19</v>
          </cell>
          <cell r="D883" t="str">
            <v>65151</v>
          </cell>
          <cell r="E883" t="str">
            <v>0</v>
          </cell>
          <cell r="H883" t="str">
            <v>Wilsona Elementary</v>
          </cell>
          <cell r="I883" t="str">
            <v>ELEMENTARY</v>
          </cell>
          <cell r="J883">
            <v>1898437</v>
          </cell>
        </row>
        <row r="884">
          <cell r="A884">
            <v>385</v>
          </cell>
          <cell r="B884">
            <v>47</v>
          </cell>
          <cell r="C884" t="str">
            <v>19</v>
          </cell>
          <cell r="D884" t="str">
            <v>73437</v>
          </cell>
          <cell r="E884" t="str">
            <v>0</v>
          </cell>
          <cell r="H884" t="str">
            <v>Compton Unified</v>
          </cell>
          <cell r="I884" t="str">
            <v>UNIFIED</v>
          </cell>
          <cell r="J884">
            <v>31667800</v>
          </cell>
        </row>
        <row r="885">
          <cell r="A885">
            <v>11445</v>
          </cell>
          <cell r="B885">
            <v>47</v>
          </cell>
          <cell r="C885" t="str">
            <v>19</v>
          </cell>
          <cell r="D885" t="str">
            <v>73437</v>
          </cell>
          <cell r="E885" t="str">
            <v>115725</v>
          </cell>
          <cell r="F885" t="str">
            <v>0963</v>
          </cell>
          <cell r="G885" t="str">
            <v>D</v>
          </cell>
          <cell r="H885" t="str">
            <v>Lifeline Education Charter</v>
          </cell>
          <cell r="I885" t="str">
            <v>UNIFIED</v>
          </cell>
          <cell r="J885">
            <v>1027362</v>
          </cell>
        </row>
        <row r="886">
          <cell r="A886">
            <v>14269</v>
          </cell>
          <cell r="B886">
            <v>47</v>
          </cell>
          <cell r="C886" t="str">
            <v>19</v>
          </cell>
          <cell r="D886" t="str">
            <v>73437</v>
          </cell>
          <cell r="E886" t="str">
            <v>132845</v>
          </cell>
          <cell r="F886" t="str">
            <v>1772</v>
          </cell>
          <cell r="G886" t="str">
            <v>D</v>
          </cell>
          <cell r="H886" t="str">
            <v>Today's Fresh Start Charter Compton</v>
          </cell>
          <cell r="I886" t="str">
            <v>UNIFIED</v>
          </cell>
          <cell r="J886">
            <v>122130</v>
          </cell>
        </row>
        <row r="887">
          <cell r="A887">
            <v>14359</v>
          </cell>
          <cell r="B887">
            <v>47</v>
          </cell>
          <cell r="C887" t="str">
            <v>19</v>
          </cell>
          <cell r="D887" t="str">
            <v>73437</v>
          </cell>
          <cell r="E887" t="str">
            <v>134338</v>
          </cell>
          <cell r="F887" t="str">
            <v>1827</v>
          </cell>
          <cell r="G887" t="str">
            <v>D</v>
          </cell>
          <cell r="H887" t="str">
            <v>Celerity Achernar Charter</v>
          </cell>
          <cell r="I887" t="str">
            <v>UNIFIED</v>
          </cell>
          <cell r="J887">
            <v>91810</v>
          </cell>
        </row>
        <row r="888">
          <cell r="A888">
            <v>386</v>
          </cell>
          <cell r="B888">
            <v>47</v>
          </cell>
          <cell r="C888" t="str">
            <v>19</v>
          </cell>
          <cell r="D888" t="str">
            <v>73445</v>
          </cell>
          <cell r="E888" t="str">
            <v>0</v>
          </cell>
          <cell r="H888" t="str">
            <v>Hacienda la Puente Unified</v>
          </cell>
          <cell r="I888" t="str">
            <v>UNIFIED</v>
          </cell>
          <cell r="J888">
            <v>27018702</v>
          </cell>
        </row>
        <row r="889">
          <cell r="A889">
            <v>387</v>
          </cell>
          <cell r="B889">
            <v>47</v>
          </cell>
          <cell r="C889" t="str">
            <v>19</v>
          </cell>
          <cell r="D889" t="str">
            <v>73452</v>
          </cell>
          <cell r="E889" t="str">
            <v>0</v>
          </cell>
          <cell r="H889" t="str">
            <v>Rowland Unified</v>
          </cell>
          <cell r="I889" t="str">
            <v>UNIFIED</v>
          </cell>
          <cell r="J889">
            <v>19816998</v>
          </cell>
        </row>
        <row r="890">
          <cell r="A890">
            <v>12413</v>
          </cell>
          <cell r="B890">
            <v>47</v>
          </cell>
          <cell r="C890" t="str">
            <v>19</v>
          </cell>
          <cell r="D890" t="str">
            <v>73452</v>
          </cell>
          <cell r="E890" t="str">
            <v>120600</v>
          </cell>
          <cell r="F890" t="str">
            <v>1135</v>
          </cell>
          <cell r="G890" t="str">
            <v>D</v>
          </cell>
          <cell r="H890" t="str">
            <v>iQ Academy California-Los Angeles</v>
          </cell>
          <cell r="I890" t="str">
            <v>UNIFIED</v>
          </cell>
          <cell r="J890">
            <v>821235</v>
          </cell>
        </row>
        <row r="891">
          <cell r="A891">
            <v>388</v>
          </cell>
          <cell r="B891">
            <v>47</v>
          </cell>
          <cell r="C891" t="str">
            <v>19</v>
          </cell>
          <cell r="D891" t="str">
            <v>73460</v>
          </cell>
          <cell r="E891" t="str">
            <v>0</v>
          </cell>
          <cell r="H891" t="str">
            <v>Walnut Valley Unified</v>
          </cell>
          <cell r="I891" t="str">
            <v>UNIFIED</v>
          </cell>
          <cell r="J891">
            <v>21093778</v>
          </cell>
        </row>
        <row r="892">
          <cell r="A892">
            <v>389</v>
          </cell>
          <cell r="B892">
            <v>47</v>
          </cell>
          <cell r="C892" t="str">
            <v>19</v>
          </cell>
          <cell r="D892" t="str">
            <v>75291</v>
          </cell>
          <cell r="E892" t="str">
            <v>0</v>
          </cell>
          <cell r="H892" t="str">
            <v>San Gabriel Unified</v>
          </cell>
          <cell r="I892" t="str">
            <v>UNIFIED</v>
          </cell>
          <cell r="J892">
            <v>7628346</v>
          </cell>
        </row>
        <row r="893">
          <cell r="A893">
            <v>1214</v>
          </cell>
          <cell r="B893">
            <v>47</v>
          </cell>
          <cell r="C893" t="str">
            <v>19</v>
          </cell>
          <cell r="D893" t="str">
            <v>75291</v>
          </cell>
          <cell r="E893" t="str">
            <v>1996016</v>
          </cell>
          <cell r="F893" t="str">
            <v>0117</v>
          </cell>
          <cell r="G893" t="str">
            <v>D</v>
          </cell>
          <cell r="H893" t="str">
            <v>Options for Youth San Gabriel</v>
          </cell>
          <cell r="I893" t="str">
            <v>UNIFIED</v>
          </cell>
          <cell r="J893">
            <v>4175691</v>
          </cell>
        </row>
        <row r="894">
          <cell r="A894">
            <v>390</v>
          </cell>
          <cell r="B894">
            <v>47</v>
          </cell>
          <cell r="C894" t="str">
            <v>19</v>
          </cell>
          <cell r="D894" t="str">
            <v>75309</v>
          </cell>
          <cell r="E894" t="str">
            <v>0</v>
          </cell>
          <cell r="H894" t="str">
            <v>Acton-Agua Dulce Unified</v>
          </cell>
          <cell r="I894" t="str">
            <v>UNIFIED</v>
          </cell>
          <cell r="J894">
            <v>1558628</v>
          </cell>
        </row>
        <row r="895">
          <cell r="A895">
            <v>12778</v>
          </cell>
          <cell r="B895">
            <v>47</v>
          </cell>
          <cell r="C895" t="str">
            <v>19</v>
          </cell>
          <cell r="D895" t="str">
            <v>75309</v>
          </cell>
          <cell r="E895" t="str">
            <v>127100</v>
          </cell>
          <cell r="F895" t="str">
            <v>1458</v>
          </cell>
          <cell r="G895" t="str">
            <v>D</v>
          </cell>
          <cell r="H895" t="str">
            <v>Assurance Learning Academy</v>
          </cell>
          <cell r="I895" t="str">
            <v>UNIFIED</v>
          </cell>
          <cell r="J895">
            <v>4459832</v>
          </cell>
        </row>
        <row r="896">
          <cell r="A896">
            <v>13975</v>
          </cell>
          <cell r="B896">
            <v>47</v>
          </cell>
          <cell r="C896" t="str">
            <v>19</v>
          </cell>
          <cell r="D896" t="str">
            <v>75309</v>
          </cell>
          <cell r="E896" t="str">
            <v>128603</v>
          </cell>
          <cell r="F896" t="str">
            <v>1595</v>
          </cell>
          <cell r="G896" t="str">
            <v>D</v>
          </cell>
          <cell r="H896" t="str">
            <v>Albert Einstein Academy Elementary</v>
          </cell>
          <cell r="I896" t="str">
            <v>ELEMENTARY</v>
          </cell>
          <cell r="J896">
            <v>0</v>
          </cell>
        </row>
        <row r="897">
          <cell r="A897">
            <v>13975</v>
          </cell>
          <cell r="B897">
            <v>47</v>
          </cell>
          <cell r="C897" t="str">
            <v>19</v>
          </cell>
          <cell r="D897" t="str">
            <v>75309</v>
          </cell>
          <cell r="E897" t="str">
            <v>128603</v>
          </cell>
          <cell r="F897" t="str">
            <v>1595</v>
          </cell>
          <cell r="G897" t="str">
            <v>D</v>
          </cell>
          <cell r="H897" t="str">
            <v>Albert Einstein Academy Elementary</v>
          </cell>
          <cell r="I897" t="str">
            <v>ELEMENTARY</v>
          </cell>
          <cell r="J897">
            <v>0</v>
          </cell>
        </row>
        <row r="898">
          <cell r="A898">
            <v>14079</v>
          </cell>
          <cell r="B898">
            <v>47</v>
          </cell>
          <cell r="C898" t="str">
            <v>19</v>
          </cell>
          <cell r="D898" t="str">
            <v>75309</v>
          </cell>
          <cell r="E898" t="str">
            <v>129411</v>
          </cell>
          <cell r="F898" t="str">
            <v>1636</v>
          </cell>
          <cell r="G898" t="str">
            <v>D</v>
          </cell>
          <cell r="H898" t="str">
            <v>SCALE Leadership Academy</v>
          </cell>
          <cell r="I898" t="str">
            <v>UNIFIED</v>
          </cell>
          <cell r="J898">
            <v>159068</v>
          </cell>
        </row>
        <row r="899">
          <cell r="A899">
            <v>14078</v>
          </cell>
          <cell r="B899">
            <v>47</v>
          </cell>
          <cell r="C899" t="str">
            <v>19</v>
          </cell>
          <cell r="D899" t="str">
            <v>75309</v>
          </cell>
          <cell r="E899" t="str">
            <v>129742</v>
          </cell>
          <cell r="F899" t="str">
            <v>1668</v>
          </cell>
          <cell r="G899" t="str">
            <v>D</v>
          </cell>
          <cell r="H899" t="str">
            <v>Inspire Charter School</v>
          </cell>
          <cell r="I899" t="str">
            <v>UNIFIED</v>
          </cell>
          <cell r="J899">
            <v>681730</v>
          </cell>
        </row>
        <row r="900">
          <cell r="A900">
            <v>14122</v>
          </cell>
          <cell r="B900">
            <v>47</v>
          </cell>
          <cell r="C900" t="str">
            <v>19</v>
          </cell>
          <cell r="D900" t="str">
            <v>75309</v>
          </cell>
          <cell r="E900" t="str">
            <v>130955</v>
          </cell>
          <cell r="F900" t="str">
            <v>1677</v>
          </cell>
          <cell r="G900" t="str">
            <v>D</v>
          </cell>
          <cell r="H900" t="str">
            <v>Valiant Academy of Los Angeles</v>
          </cell>
          <cell r="I900" t="str">
            <v>UNIFIED</v>
          </cell>
          <cell r="J900">
            <v>382314</v>
          </cell>
        </row>
        <row r="901">
          <cell r="A901">
            <v>14131</v>
          </cell>
          <cell r="B901">
            <v>47</v>
          </cell>
          <cell r="C901" t="str">
            <v>19</v>
          </cell>
          <cell r="D901" t="str">
            <v>75309</v>
          </cell>
          <cell r="E901" t="str">
            <v>131201</v>
          </cell>
          <cell r="F901" t="str">
            <v>1694</v>
          </cell>
          <cell r="G901" t="str">
            <v>D</v>
          </cell>
          <cell r="H901" t="str">
            <v>Albert Einstein Academy for Letters, Arts &amp; Sciences - Aqua Dulce Partnership Academy</v>
          </cell>
          <cell r="I901" t="str">
            <v>UNIFIED</v>
          </cell>
          <cell r="J901">
            <v>0</v>
          </cell>
        </row>
        <row r="902">
          <cell r="A902">
            <v>14192</v>
          </cell>
          <cell r="B902">
            <v>47</v>
          </cell>
          <cell r="C902" t="str">
            <v>19</v>
          </cell>
          <cell r="D902" t="str">
            <v>75309</v>
          </cell>
          <cell r="E902" t="str">
            <v>131383</v>
          </cell>
          <cell r="F902" t="str">
            <v>1700</v>
          </cell>
          <cell r="G902" t="str">
            <v>D</v>
          </cell>
          <cell r="H902" t="str">
            <v>SIATech Academy South</v>
          </cell>
          <cell r="I902" t="str">
            <v>UNIFIED</v>
          </cell>
          <cell r="J902">
            <v>19284</v>
          </cell>
        </row>
        <row r="903">
          <cell r="A903">
            <v>14217</v>
          </cell>
          <cell r="B903">
            <v>47</v>
          </cell>
          <cell r="C903" t="str">
            <v>19</v>
          </cell>
          <cell r="D903" t="str">
            <v>75309</v>
          </cell>
          <cell r="E903" t="str">
            <v>131540</v>
          </cell>
          <cell r="F903" t="str">
            <v>1698</v>
          </cell>
          <cell r="G903" t="str">
            <v>D</v>
          </cell>
          <cell r="H903" t="str">
            <v>Method Schools K-8</v>
          </cell>
          <cell r="I903" t="str">
            <v>UNIFIED</v>
          </cell>
          <cell r="J903">
            <v>0</v>
          </cell>
        </row>
        <row r="904">
          <cell r="A904">
            <v>14218</v>
          </cell>
          <cell r="B904">
            <v>47</v>
          </cell>
          <cell r="C904" t="str">
            <v>19</v>
          </cell>
          <cell r="D904" t="str">
            <v>75309</v>
          </cell>
          <cell r="E904" t="str">
            <v>131557</v>
          </cell>
          <cell r="F904" t="str">
            <v>1697</v>
          </cell>
          <cell r="G904" t="str">
            <v>D</v>
          </cell>
          <cell r="H904" t="str">
            <v>Method Schools High School</v>
          </cell>
          <cell r="I904" t="str">
            <v>UNIFIED</v>
          </cell>
          <cell r="J904">
            <v>45176</v>
          </cell>
        </row>
        <row r="905">
          <cell r="A905">
            <v>14219</v>
          </cell>
          <cell r="B905">
            <v>47</v>
          </cell>
          <cell r="C905" t="str">
            <v>19</v>
          </cell>
          <cell r="D905" t="str">
            <v>75309</v>
          </cell>
          <cell r="E905" t="str">
            <v>131987</v>
          </cell>
          <cell r="F905" t="str">
            <v>1699</v>
          </cell>
          <cell r="G905" t="str">
            <v>D</v>
          </cell>
          <cell r="H905" t="str">
            <v>iLEAD Hybrid</v>
          </cell>
          <cell r="I905" t="str">
            <v>UNIFIED</v>
          </cell>
          <cell r="J905">
            <v>583064</v>
          </cell>
        </row>
        <row r="906">
          <cell r="A906">
            <v>14220</v>
          </cell>
          <cell r="B906">
            <v>47</v>
          </cell>
          <cell r="C906" t="str">
            <v>19</v>
          </cell>
          <cell r="D906" t="str">
            <v>75309</v>
          </cell>
          <cell r="E906" t="str">
            <v>132191</v>
          </cell>
          <cell r="F906" t="str">
            <v>1734</v>
          </cell>
          <cell r="G906" t="str">
            <v>D</v>
          </cell>
          <cell r="H906" t="str">
            <v>Albert Einstein Academy for Letters, Arts and Sciences-STEAM</v>
          </cell>
          <cell r="I906" t="str">
            <v>UNIFIED</v>
          </cell>
          <cell r="J906">
            <v>0</v>
          </cell>
        </row>
        <row r="907">
          <cell r="A907">
            <v>14258</v>
          </cell>
          <cell r="B907">
            <v>47</v>
          </cell>
          <cell r="C907" t="str">
            <v>19</v>
          </cell>
          <cell r="D907" t="str">
            <v>75309</v>
          </cell>
          <cell r="E907" t="str">
            <v>132654</v>
          </cell>
          <cell r="F907" t="str">
            <v>1751</v>
          </cell>
          <cell r="G907" t="str">
            <v>D</v>
          </cell>
          <cell r="H907" t="str">
            <v>Community Collaborative Charter School</v>
          </cell>
          <cell r="I907" t="str">
            <v>UNIFIED</v>
          </cell>
          <cell r="J907">
            <v>428668</v>
          </cell>
        </row>
        <row r="908">
          <cell r="A908">
            <v>14080</v>
          </cell>
          <cell r="B908">
            <v>47</v>
          </cell>
          <cell r="C908" t="str">
            <v>19</v>
          </cell>
          <cell r="D908" t="str">
            <v>75309</v>
          </cell>
          <cell r="E908" t="str">
            <v>133231</v>
          </cell>
          <cell r="F908" t="str">
            <v>1596</v>
          </cell>
          <cell r="G908" t="str">
            <v>D</v>
          </cell>
          <cell r="H908" t="str">
            <v>Albert Einstein Academy for Letters, Arts &amp; Sciences - Odyssey</v>
          </cell>
          <cell r="I908" t="str">
            <v>UNIFIED</v>
          </cell>
          <cell r="J908">
            <v>0</v>
          </cell>
        </row>
        <row r="909">
          <cell r="A909">
            <v>14375</v>
          </cell>
          <cell r="B909">
            <v>47</v>
          </cell>
          <cell r="C909" t="str">
            <v>19</v>
          </cell>
          <cell r="D909" t="str">
            <v>75309</v>
          </cell>
          <cell r="E909" t="str">
            <v>134585</v>
          </cell>
          <cell r="F909" t="str">
            <v>1828</v>
          </cell>
          <cell r="G909" t="str">
            <v>D</v>
          </cell>
          <cell r="H909" t="str">
            <v>Pathways Academy Charter School - Adult Education</v>
          </cell>
          <cell r="I909" t="str">
            <v>UNIFIED</v>
          </cell>
          <cell r="J909">
            <v>8174</v>
          </cell>
        </row>
        <row r="910">
          <cell r="A910">
            <v>14376</v>
          </cell>
          <cell r="B910">
            <v>47</v>
          </cell>
          <cell r="C910" t="str">
            <v>19</v>
          </cell>
          <cell r="D910" t="str">
            <v>75309</v>
          </cell>
          <cell r="E910" t="str">
            <v>134619</v>
          </cell>
          <cell r="F910" t="str">
            <v>1836</v>
          </cell>
          <cell r="G910" t="str">
            <v>D</v>
          </cell>
          <cell r="H910" t="str">
            <v>Empower Generations</v>
          </cell>
          <cell r="I910" t="str">
            <v>UNIFIED</v>
          </cell>
          <cell r="J910">
            <v>11010</v>
          </cell>
        </row>
        <row r="911">
          <cell r="A911">
            <v>14107</v>
          </cell>
          <cell r="B911">
            <v>47</v>
          </cell>
          <cell r="C911" t="str">
            <v>19</v>
          </cell>
          <cell r="D911" t="str">
            <v>75309</v>
          </cell>
          <cell r="E911" t="str">
            <v>135145</v>
          </cell>
          <cell r="F911" t="str">
            <v>1651</v>
          </cell>
          <cell r="G911" t="str">
            <v>D</v>
          </cell>
          <cell r="H911" t="str">
            <v>Compass Charter Schools of Los Angeles</v>
          </cell>
          <cell r="I911" t="str">
            <v>UNIFIED</v>
          </cell>
          <cell r="J911">
            <v>85222</v>
          </cell>
        </row>
        <row r="912">
          <cell r="A912">
            <v>14483</v>
          </cell>
          <cell r="B912">
            <v>47</v>
          </cell>
          <cell r="C912" t="str">
            <v>19</v>
          </cell>
          <cell r="D912" t="str">
            <v>75309</v>
          </cell>
          <cell r="E912" t="str">
            <v>136531</v>
          </cell>
          <cell r="F912" t="str">
            <v>1902</v>
          </cell>
          <cell r="G912" t="str">
            <v>D</v>
          </cell>
          <cell r="H912" t="str">
            <v>iLEAD Online</v>
          </cell>
          <cell r="I912" t="str">
            <v>UNIFIED</v>
          </cell>
          <cell r="J912">
            <v>3760</v>
          </cell>
        </row>
        <row r="913">
          <cell r="A913">
            <v>14496</v>
          </cell>
          <cell r="B913">
            <v>47</v>
          </cell>
          <cell r="C913" t="str">
            <v>19</v>
          </cell>
          <cell r="D913" t="str">
            <v>75309</v>
          </cell>
          <cell r="E913" t="str">
            <v>136648</v>
          </cell>
          <cell r="F913" t="str">
            <v>1911</v>
          </cell>
          <cell r="G913" t="str">
            <v>D</v>
          </cell>
          <cell r="H913" t="str">
            <v>Options for Youth-Acton</v>
          </cell>
          <cell r="I913" t="str">
            <v>UNIFIED</v>
          </cell>
          <cell r="J913">
            <v>114196</v>
          </cell>
        </row>
        <row r="914">
          <cell r="A914">
            <v>391</v>
          </cell>
          <cell r="B914">
            <v>47</v>
          </cell>
          <cell r="C914" t="str">
            <v>19</v>
          </cell>
          <cell r="D914" t="str">
            <v>75333</v>
          </cell>
          <cell r="E914" t="str">
            <v>0</v>
          </cell>
          <cell r="H914" t="str">
            <v>Manhattan Beach Unified</v>
          </cell>
          <cell r="I914" t="str">
            <v>UNIFIED</v>
          </cell>
          <cell r="J914">
            <v>1306638</v>
          </cell>
        </row>
        <row r="915">
          <cell r="A915">
            <v>392</v>
          </cell>
          <cell r="B915">
            <v>47</v>
          </cell>
          <cell r="C915" t="str">
            <v>19</v>
          </cell>
          <cell r="D915" t="str">
            <v>75341</v>
          </cell>
          <cell r="E915" t="str">
            <v>0</v>
          </cell>
          <cell r="H915" t="str">
            <v>Redondo Beach Unified</v>
          </cell>
          <cell r="I915" t="str">
            <v>UNIFIED</v>
          </cell>
          <cell r="J915">
            <v>10692706</v>
          </cell>
        </row>
        <row r="916">
          <cell r="A916">
            <v>9612</v>
          </cell>
          <cell r="B916">
            <v>47</v>
          </cell>
          <cell r="C916" t="str">
            <v>19</v>
          </cell>
          <cell r="D916" t="str">
            <v>75663</v>
          </cell>
          <cell r="E916" t="str">
            <v>6120158</v>
          </cell>
          <cell r="F916" t="str">
            <v>0431</v>
          </cell>
          <cell r="G916" t="str">
            <v>D</v>
          </cell>
          <cell r="H916" t="str">
            <v>New West Charter</v>
          </cell>
          <cell r="I916" t="str">
            <v>UNIFIED</v>
          </cell>
          <cell r="J916">
            <v>1223024</v>
          </cell>
        </row>
        <row r="917">
          <cell r="A917">
            <v>9613</v>
          </cell>
          <cell r="B917">
            <v>47</v>
          </cell>
          <cell r="C917" t="str">
            <v>19</v>
          </cell>
          <cell r="D917" t="str">
            <v>75697</v>
          </cell>
          <cell r="E917" t="str">
            <v>1996693</v>
          </cell>
          <cell r="F917" t="str">
            <v>0505</v>
          </cell>
          <cell r="G917" t="str">
            <v>D</v>
          </cell>
          <cell r="H917" t="str">
            <v>School of Arts and Enterprise</v>
          </cell>
          <cell r="I917" t="str">
            <v>UNIFIED</v>
          </cell>
          <cell r="J917">
            <v>1243464</v>
          </cell>
        </row>
        <row r="918">
          <cell r="A918">
            <v>9740</v>
          </cell>
          <cell r="B918">
            <v>47</v>
          </cell>
          <cell r="C918" t="str">
            <v>19</v>
          </cell>
          <cell r="D918" t="str">
            <v>75713</v>
          </cell>
          <cell r="E918" t="str">
            <v>0</v>
          </cell>
          <cell r="H918" t="str">
            <v>Alhambra Unified</v>
          </cell>
          <cell r="I918" t="str">
            <v>UNIFIED</v>
          </cell>
          <cell r="J918">
            <v>27235380</v>
          </cell>
        </row>
        <row r="919">
          <cell r="A919">
            <v>12186</v>
          </cell>
          <cell r="B919">
            <v>47</v>
          </cell>
          <cell r="C919" t="str">
            <v>19</v>
          </cell>
          <cell r="D919" t="str">
            <v>76547</v>
          </cell>
          <cell r="E919" t="str">
            <v>118760</v>
          </cell>
          <cell r="F919" t="str">
            <v>1062</v>
          </cell>
          <cell r="G919" t="str">
            <v>D</v>
          </cell>
          <cell r="H919" t="str">
            <v>Barack Obama Charter</v>
          </cell>
          <cell r="I919" t="str">
            <v>UNIFIED</v>
          </cell>
          <cell r="J919">
            <v>558145</v>
          </cell>
        </row>
        <row r="920">
          <cell r="A920">
            <v>14053</v>
          </cell>
          <cell r="B920">
            <v>47</v>
          </cell>
          <cell r="C920" t="str">
            <v>19</v>
          </cell>
          <cell r="D920" t="str">
            <v>76869</v>
          </cell>
          <cell r="E920" t="str">
            <v>0</v>
          </cell>
          <cell r="H920" t="str">
            <v>Wiseburn Unified</v>
          </cell>
          <cell r="I920" t="str">
            <v>UNIFIED</v>
          </cell>
          <cell r="J920">
            <v>3811819</v>
          </cell>
        </row>
        <row r="921">
          <cell r="A921">
            <v>12184</v>
          </cell>
          <cell r="B921">
            <v>47</v>
          </cell>
          <cell r="C921" t="str">
            <v>19</v>
          </cell>
          <cell r="D921" t="str">
            <v>76869</v>
          </cell>
          <cell r="E921" t="str">
            <v>119016</v>
          </cell>
          <cell r="F921" t="str">
            <v>1060</v>
          </cell>
          <cell r="G921" t="str">
            <v>D</v>
          </cell>
          <cell r="H921" t="str">
            <v>Da Vinci Science</v>
          </cell>
          <cell r="I921" t="str">
            <v>UNIFIED</v>
          </cell>
          <cell r="J921">
            <v>887404</v>
          </cell>
        </row>
        <row r="922">
          <cell r="A922">
            <v>12185</v>
          </cell>
          <cell r="B922">
            <v>47</v>
          </cell>
          <cell r="C922" t="str">
            <v>19</v>
          </cell>
          <cell r="D922" t="str">
            <v>76869</v>
          </cell>
          <cell r="E922" t="str">
            <v>119636</v>
          </cell>
          <cell r="F922" t="str">
            <v>1081</v>
          </cell>
          <cell r="G922" t="str">
            <v>D</v>
          </cell>
          <cell r="H922" t="str">
            <v>Da Vinci Design</v>
          </cell>
          <cell r="I922" t="str">
            <v>UNIFIED</v>
          </cell>
          <cell r="J922">
            <v>934681</v>
          </cell>
        </row>
        <row r="923">
          <cell r="A923">
            <v>13980</v>
          </cell>
          <cell r="B923">
            <v>47</v>
          </cell>
          <cell r="C923" t="str">
            <v>19</v>
          </cell>
          <cell r="D923" t="str">
            <v>76869</v>
          </cell>
          <cell r="E923" t="str">
            <v>128728</v>
          </cell>
          <cell r="F923" t="str">
            <v>1597</v>
          </cell>
          <cell r="G923" t="str">
            <v>D</v>
          </cell>
          <cell r="H923" t="str">
            <v>Da Vinci Innovation Academy</v>
          </cell>
          <cell r="I923" t="str">
            <v>UNIFIED</v>
          </cell>
          <cell r="J923">
            <v>77950</v>
          </cell>
        </row>
        <row r="924">
          <cell r="A924">
            <v>14127</v>
          </cell>
          <cell r="B924">
            <v>47</v>
          </cell>
          <cell r="C924" t="str">
            <v>19</v>
          </cell>
          <cell r="D924" t="str">
            <v>76869</v>
          </cell>
          <cell r="E924" t="str">
            <v>131128</v>
          </cell>
          <cell r="F924" t="str">
            <v>1689</v>
          </cell>
          <cell r="G924" t="str">
            <v>D</v>
          </cell>
          <cell r="H924" t="str">
            <v>Da Vinci Communications High</v>
          </cell>
          <cell r="I924" t="str">
            <v>UNIFIED</v>
          </cell>
          <cell r="J924">
            <v>68982</v>
          </cell>
        </row>
        <row r="925">
          <cell r="A925">
            <v>14471</v>
          </cell>
          <cell r="B925">
            <v>47</v>
          </cell>
          <cell r="C925" t="str">
            <v>19</v>
          </cell>
          <cell r="D925" t="str">
            <v>76869</v>
          </cell>
          <cell r="E925" t="str">
            <v>135988</v>
          </cell>
          <cell r="F925" t="str">
            <v>1865</v>
          </cell>
          <cell r="G925" t="str">
            <v>D</v>
          </cell>
          <cell r="H925" t="str">
            <v>RISE High</v>
          </cell>
          <cell r="I925" t="str">
            <v>UNIFIED</v>
          </cell>
          <cell r="J925">
            <v>12448</v>
          </cell>
        </row>
        <row r="926">
          <cell r="A926">
            <v>11993</v>
          </cell>
          <cell r="B926">
            <v>47</v>
          </cell>
          <cell r="C926" t="str">
            <v>19</v>
          </cell>
          <cell r="D926" t="str">
            <v>76885</v>
          </cell>
          <cell r="E926" t="str">
            <v>132928</v>
          </cell>
          <cell r="F926" t="str">
            <v>1685</v>
          </cell>
          <cell r="G926" t="str">
            <v>D</v>
          </cell>
          <cell r="H926" t="str">
            <v>Anahuacalmecac International University Preparatory of North America</v>
          </cell>
          <cell r="I926" t="str">
            <v>UNIFIED</v>
          </cell>
          <cell r="J926">
            <v>570946</v>
          </cell>
        </row>
        <row r="927">
          <cell r="A927">
            <v>12338</v>
          </cell>
          <cell r="B927">
            <v>47</v>
          </cell>
          <cell r="C927" t="str">
            <v>19</v>
          </cell>
          <cell r="D927" t="str">
            <v>76968</v>
          </cell>
          <cell r="E927" t="str">
            <v>109926</v>
          </cell>
          <cell r="F927" t="str">
            <v>0738</v>
          </cell>
          <cell r="G927" t="str">
            <v>D</v>
          </cell>
          <cell r="H927" t="str">
            <v>Academia Avance Charter</v>
          </cell>
          <cell r="I927" t="str">
            <v>UNIFIED</v>
          </cell>
          <cell r="J927">
            <v>619853</v>
          </cell>
        </row>
        <row r="928">
          <cell r="A928">
            <v>14337</v>
          </cell>
          <cell r="B928">
            <v>47</v>
          </cell>
          <cell r="C928" t="str">
            <v>19</v>
          </cell>
          <cell r="D928" t="str">
            <v>76992</v>
          </cell>
          <cell r="E928" t="str">
            <v>133900</v>
          </cell>
          <cell r="F928" t="str">
            <v>1789</v>
          </cell>
          <cell r="G928" t="str">
            <v>D</v>
          </cell>
          <cell r="H928" t="str">
            <v>Prepa Tec Los Angeles High</v>
          </cell>
          <cell r="I928" t="str">
            <v>UNIFIED</v>
          </cell>
          <cell r="J928">
            <v>41348</v>
          </cell>
        </row>
        <row r="929">
          <cell r="A929">
            <v>14467</v>
          </cell>
          <cell r="B929">
            <v>47</v>
          </cell>
          <cell r="C929" t="str">
            <v>19</v>
          </cell>
          <cell r="D929" t="str">
            <v>77073</v>
          </cell>
          <cell r="E929" t="str">
            <v>135947</v>
          </cell>
          <cell r="F929" t="str">
            <v>1857</v>
          </cell>
          <cell r="G929" t="str">
            <v>D</v>
          </cell>
          <cell r="H929" t="str">
            <v>Celerity Rolas Charter School</v>
          </cell>
          <cell r="I929" t="str">
            <v>UNIFIED</v>
          </cell>
          <cell r="J929">
            <v>57328</v>
          </cell>
        </row>
        <row r="930">
          <cell r="A930">
            <v>14468</v>
          </cell>
          <cell r="B930">
            <v>47</v>
          </cell>
          <cell r="C930" t="str">
            <v>19</v>
          </cell>
          <cell r="D930" t="str">
            <v>77081</v>
          </cell>
          <cell r="E930" t="str">
            <v>135954</v>
          </cell>
          <cell r="F930" t="str">
            <v>1858</v>
          </cell>
          <cell r="G930" t="str">
            <v>D</v>
          </cell>
          <cell r="H930" t="str">
            <v>Celerity Himalia Charter School</v>
          </cell>
          <cell r="I930" t="str">
            <v>UNIFIED</v>
          </cell>
          <cell r="J930">
            <v>115938</v>
          </cell>
        </row>
        <row r="931">
          <cell r="A931">
            <v>21</v>
          </cell>
          <cell r="B931">
            <v>47</v>
          </cell>
          <cell r="C931" t="str">
            <v>20</v>
          </cell>
          <cell r="D931" t="str">
            <v>10207</v>
          </cell>
          <cell r="E931" t="str">
            <v>0</v>
          </cell>
          <cell r="H931" t="str">
            <v>Madera County Superintendent of Schools</v>
          </cell>
          <cell r="I931" t="str">
            <v>CO OFFICE</v>
          </cell>
          <cell r="J931">
            <v>264648</v>
          </cell>
        </row>
        <row r="932">
          <cell r="A932">
            <v>11997</v>
          </cell>
          <cell r="B932">
            <v>47</v>
          </cell>
          <cell r="C932" t="str">
            <v>20</v>
          </cell>
          <cell r="D932" t="str">
            <v>10207</v>
          </cell>
          <cell r="E932" t="str">
            <v>117184</v>
          </cell>
          <cell r="F932" t="str">
            <v>1001</v>
          </cell>
          <cell r="G932" t="str">
            <v>L</v>
          </cell>
          <cell r="H932" t="str">
            <v>Madera County Independent Academy</v>
          </cell>
          <cell r="I932" t="str">
            <v>CO OFFICE</v>
          </cell>
          <cell r="J932">
            <v>421672</v>
          </cell>
        </row>
        <row r="933">
          <cell r="A933">
            <v>1057</v>
          </cell>
          <cell r="B933">
            <v>47</v>
          </cell>
          <cell r="C933" t="str">
            <v>20</v>
          </cell>
          <cell r="D933" t="str">
            <v>10207</v>
          </cell>
          <cell r="E933" t="str">
            <v>2030229</v>
          </cell>
          <cell r="F933" t="str">
            <v>0460</v>
          </cell>
          <cell r="G933" t="str">
            <v>L</v>
          </cell>
          <cell r="H933" t="str">
            <v>Pioneer Technical Center</v>
          </cell>
          <cell r="I933" t="str">
            <v>CO OFFICE</v>
          </cell>
          <cell r="J933">
            <v>196812</v>
          </cell>
        </row>
        <row r="934">
          <cell r="A934">
            <v>393</v>
          </cell>
          <cell r="B934">
            <v>47</v>
          </cell>
          <cell r="C934" t="str">
            <v>20</v>
          </cell>
          <cell r="D934" t="str">
            <v>65177</v>
          </cell>
          <cell r="E934" t="str">
            <v>0</v>
          </cell>
          <cell r="H934" t="str">
            <v>Alview-Dairyland Union Elementary</v>
          </cell>
          <cell r="I934" t="str">
            <v>ELEMENTARY</v>
          </cell>
          <cell r="J934">
            <v>552737</v>
          </cell>
        </row>
        <row r="935">
          <cell r="A935">
            <v>394</v>
          </cell>
          <cell r="B935">
            <v>47</v>
          </cell>
          <cell r="C935" t="str">
            <v>20</v>
          </cell>
          <cell r="D935" t="str">
            <v>65185</v>
          </cell>
          <cell r="E935" t="str">
            <v>0</v>
          </cell>
          <cell r="H935" t="str">
            <v>Bass Lake Joint Union Elementary</v>
          </cell>
          <cell r="I935" t="str">
            <v>ELEMENTARY</v>
          </cell>
          <cell r="J935">
            <v>167260</v>
          </cell>
        </row>
        <row r="936">
          <cell r="A936">
            <v>14081</v>
          </cell>
          <cell r="B936">
            <v>47</v>
          </cell>
          <cell r="C936" t="str">
            <v>20</v>
          </cell>
          <cell r="D936" t="str">
            <v>65185</v>
          </cell>
          <cell r="E936" t="str">
            <v>129015</v>
          </cell>
          <cell r="F936" t="str">
            <v>1610</v>
          </cell>
          <cell r="G936" t="str">
            <v>D</v>
          </cell>
          <cell r="H936" t="str">
            <v>Yosemite-Wawona Elementary Charter</v>
          </cell>
          <cell r="I936" t="str">
            <v>ELEMENTARY</v>
          </cell>
          <cell r="J936">
            <v>4816</v>
          </cell>
        </row>
        <row r="937">
          <cell r="A937">
            <v>395</v>
          </cell>
          <cell r="B937">
            <v>47</v>
          </cell>
          <cell r="C937" t="str">
            <v>20</v>
          </cell>
          <cell r="D937" t="str">
            <v>65193</v>
          </cell>
          <cell r="E937" t="str">
            <v>0</v>
          </cell>
          <cell r="H937" t="str">
            <v>Chowchilla Elementary</v>
          </cell>
          <cell r="I937" t="str">
            <v>ELEMENTARY</v>
          </cell>
          <cell r="J937">
            <v>3161123</v>
          </cell>
        </row>
        <row r="938">
          <cell r="A938">
            <v>396</v>
          </cell>
          <cell r="B938">
            <v>47</v>
          </cell>
          <cell r="C938" t="str">
            <v>20</v>
          </cell>
          <cell r="D938" t="str">
            <v>65201</v>
          </cell>
          <cell r="E938" t="str">
            <v>0</v>
          </cell>
          <cell r="H938" t="str">
            <v>Chowchilla Union High</v>
          </cell>
          <cell r="I938" t="str">
            <v>HIGH</v>
          </cell>
          <cell r="J938">
            <v>1847601</v>
          </cell>
        </row>
        <row r="939">
          <cell r="A939">
            <v>398</v>
          </cell>
          <cell r="B939">
            <v>47</v>
          </cell>
          <cell r="C939" t="str">
            <v>20</v>
          </cell>
          <cell r="D939" t="str">
            <v>65243</v>
          </cell>
          <cell r="E939" t="str">
            <v>0</v>
          </cell>
          <cell r="H939" t="str">
            <v>Madera Unified</v>
          </cell>
          <cell r="I939" t="str">
            <v>UNIFIED</v>
          </cell>
          <cell r="J939">
            <v>28538619</v>
          </cell>
        </row>
        <row r="940">
          <cell r="A940">
            <v>9614</v>
          </cell>
          <cell r="B940">
            <v>47</v>
          </cell>
          <cell r="C940" t="str">
            <v>20</v>
          </cell>
          <cell r="D940" t="str">
            <v>65243</v>
          </cell>
          <cell r="E940" t="str">
            <v>100016</v>
          </cell>
          <cell r="F940" t="str">
            <v>0507</v>
          </cell>
          <cell r="G940" t="str">
            <v>D</v>
          </cell>
          <cell r="H940" t="str">
            <v>Sherman Thomas Charter</v>
          </cell>
          <cell r="I940" t="str">
            <v>UNIFIED</v>
          </cell>
          <cell r="J940">
            <v>311944</v>
          </cell>
        </row>
        <row r="941">
          <cell r="A941">
            <v>10159</v>
          </cell>
          <cell r="B941">
            <v>47</v>
          </cell>
          <cell r="C941" t="str">
            <v>20</v>
          </cell>
          <cell r="D941" t="str">
            <v>65243</v>
          </cell>
          <cell r="E941" t="str">
            <v>107938</v>
          </cell>
          <cell r="F941" t="str">
            <v>0676</v>
          </cell>
          <cell r="G941" t="str">
            <v>D</v>
          </cell>
          <cell r="H941" t="str">
            <v>Ezequiel Tafoya Alvarado Academy</v>
          </cell>
          <cell r="I941" t="str">
            <v>UNIFIED</v>
          </cell>
          <cell r="J941">
            <v>834429</v>
          </cell>
        </row>
        <row r="942">
          <cell r="A942">
            <v>12187</v>
          </cell>
          <cell r="B942">
            <v>47</v>
          </cell>
          <cell r="C942" t="str">
            <v>20</v>
          </cell>
          <cell r="D942" t="str">
            <v>65243</v>
          </cell>
          <cell r="E942" t="str">
            <v>118950</v>
          </cell>
          <cell r="F942" t="str">
            <v>1058</v>
          </cell>
          <cell r="G942" t="str">
            <v>D</v>
          </cell>
          <cell r="H942" t="str">
            <v>Sherman Thomas Charter High</v>
          </cell>
          <cell r="I942" t="str">
            <v>UNIFIED</v>
          </cell>
          <cell r="J942">
            <v>94508</v>
          </cell>
        </row>
        <row r="943">
          <cell r="A943">
            <v>14441</v>
          </cell>
          <cell r="B943">
            <v>47</v>
          </cell>
          <cell r="C943" t="str">
            <v>20</v>
          </cell>
          <cell r="D943" t="str">
            <v>65243</v>
          </cell>
          <cell r="E943" t="str">
            <v>134510</v>
          </cell>
          <cell r="F943" t="str">
            <v>1780</v>
          </cell>
          <cell r="G943" t="str">
            <v>D</v>
          </cell>
          <cell r="H943" t="str">
            <v>Sherman Thomas STEM Academy</v>
          </cell>
          <cell r="I943" t="str">
            <v>UNIFIED</v>
          </cell>
          <cell r="J943">
            <v>14614</v>
          </cell>
        </row>
        <row r="944">
          <cell r="A944">
            <v>399</v>
          </cell>
          <cell r="B944">
            <v>47</v>
          </cell>
          <cell r="C944" t="str">
            <v>20</v>
          </cell>
          <cell r="D944" t="str">
            <v>65276</v>
          </cell>
          <cell r="E944" t="str">
            <v>0</v>
          </cell>
          <cell r="H944" t="str">
            <v>Raymond-Knowles Union Elementary</v>
          </cell>
          <cell r="I944" t="str">
            <v>ELEMENTARY</v>
          </cell>
          <cell r="J944">
            <v>11946</v>
          </cell>
        </row>
        <row r="945">
          <cell r="A945">
            <v>401</v>
          </cell>
          <cell r="B945">
            <v>47</v>
          </cell>
          <cell r="C945" t="str">
            <v>20</v>
          </cell>
          <cell r="D945" t="str">
            <v>75580</v>
          </cell>
          <cell r="E945" t="str">
            <v>0</v>
          </cell>
          <cell r="H945" t="str">
            <v>Golden Valley Unified</v>
          </cell>
          <cell r="I945" t="str">
            <v>UNIFIED</v>
          </cell>
          <cell r="J945">
            <v>3217034</v>
          </cell>
        </row>
        <row r="946">
          <cell r="A946">
            <v>402</v>
          </cell>
          <cell r="B946">
            <v>47</v>
          </cell>
          <cell r="C946" t="str">
            <v>20</v>
          </cell>
          <cell r="D946" t="str">
            <v>75606</v>
          </cell>
          <cell r="E946" t="str">
            <v>0</v>
          </cell>
          <cell r="H946" t="str">
            <v>Chawanakee Unified</v>
          </cell>
          <cell r="I946" t="str">
            <v>UNIFIED</v>
          </cell>
          <cell r="J946">
            <v>1233319</v>
          </cell>
        </row>
        <row r="947">
          <cell r="A947">
            <v>12625</v>
          </cell>
          <cell r="B947">
            <v>47</v>
          </cell>
          <cell r="C947" t="str">
            <v>20</v>
          </cell>
          <cell r="D947" t="str">
            <v>75606</v>
          </cell>
          <cell r="E947" t="str">
            <v>125021</v>
          </cell>
          <cell r="F947" t="str">
            <v>1341</v>
          </cell>
          <cell r="G947" t="str">
            <v>L</v>
          </cell>
          <cell r="H947" t="str">
            <v>Minarets Charter High</v>
          </cell>
          <cell r="I947" t="str">
            <v>UNIFIED</v>
          </cell>
          <cell r="J947">
            <v>454929</v>
          </cell>
        </row>
        <row r="948">
          <cell r="A948">
            <v>14262</v>
          </cell>
          <cell r="B948">
            <v>47</v>
          </cell>
          <cell r="C948" t="str">
            <v>20</v>
          </cell>
          <cell r="D948" t="str">
            <v>75606</v>
          </cell>
          <cell r="E948" t="str">
            <v>132936</v>
          </cell>
          <cell r="F948" t="str">
            <v>1763</v>
          </cell>
          <cell r="G948" t="str">
            <v>L</v>
          </cell>
          <cell r="H948" t="str">
            <v>Chawanakee Academy Charter</v>
          </cell>
          <cell r="I948" t="str">
            <v>UNIFIED</v>
          </cell>
          <cell r="J948">
            <v>35288</v>
          </cell>
        </row>
        <row r="949">
          <cell r="A949">
            <v>10231</v>
          </cell>
          <cell r="B949">
            <v>47</v>
          </cell>
          <cell r="C949" t="str">
            <v>20</v>
          </cell>
          <cell r="D949" t="str">
            <v>76414</v>
          </cell>
          <cell r="E949" t="str">
            <v>0</v>
          </cell>
          <cell r="H949" t="str">
            <v>Yosemite Unified</v>
          </cell>
          <cell r="I949" t="str">
            <v>UNIFIED</v>
          </cell>
          <cell r="J949">
            <v>2792679</v>
          </cell>
        </row>
        <row r="950">
          <cell r="A950">
            <v>1216</v>
          </cell>
          <cell r="B950">
            <v>47</v>
          </cell>
          <cell r="C950" t="str">
            <v>20</v>
          </cell>
          <cell r="D950" t="str">
            <v>76414</v>
          </cell>
          <cell r="E950" t="str">
            <v>2030237</v>
          </cell>
          <cell r="F950" t="str">
            <v>0479</v>
          </cell>
          <cell r="G950" t="str">
            <v>D</v>
          </cell>
          <cell r="H950" t="str">
            <v>Glacier High School Charter</v>
          </cell>
          <cell r="I950" t="str">
            <v>UNIFIED</v>
          </cell>
          <cell r="J950">
            <v>204521</v>
          </cell>
        </row>
        <row r="951">
          <cell r="A951">
            <v>1215</v>
          </cell>
          <cell r="B951">
            <v>47</v>
          </cell>
          <cell r="C951" t="str">
            <v>20</v>
          </cell>
          <cell r="D951" t="str">
            <v>76414</v>
          </cell>
          <cell r="E951" t="str">
            <v>6110076</v>
          </cell>
          <cell r="F951" t="str">
            <v>0063</v>
          </cell>
          <cell r="G951" t="str">
            <v>D</v>
          </cell>
          <cell r="H951" t="str">
            <v>Mountain Home Charter (Alternative)</v>
          </cell>
          <cell r="I951" t="str">
            <v>UNIFIED</v>
          </cell>
          <cell r="J951">
            <v>496799</v>
          </cell>
        </row>
        <row r="952">
          <cell r="A952">
            <v>22</v>
          </cell>
          <cell r="B952">
            <v>47</v>
          </cell>
          <cell r="C952" t="str">
            <v>21</v>
          </cell>
          <cell r="D952" t="str">
            <v>10215</v>
          </cell>
          <cell r="E952" t="str">
            <v>0</v>
          </cell>
          <cell r="H952" t="str">
            <v>Marin Co. Office of Education</v>
          </cell>
          <cell r="I952" t="str">
            <v>CO OFFICE</v>
          </cell>
          <cell r="J952">
            <v>11560</v>
          </cell>
        </row>
        <row r="953">
          <cell r="A953">
            <v>1058</v>
          </cell>
          <cell r="B953">
            <v>47</v>
          </cell>
          <cell r="C953" t="str">
            <v>21</v>
          </cell>
          <cell r="D953" t="str">
            <v>10215</v>
          </cell>
          <cell r="E953" t="str">
            <v>2130102</v>
          </cell>
          <cell r="F953" t="str">
            <v>0087</v>
          </cell>
          <cell r="G953" t="str">
            <v>L</v>
          </cell>
          <cell r="H953" t="str">
            <v>Phoenix Academy</v>
          </cell>
          <cell r="I953" t="str">
            <v>CO OFFICE</v>
          </cell>
          <cell r="J953">
            <v>0</v>
          </cell>
        </row>
        <row r="954">
          <cell r="A954">
            <v>403</v>
          </cell>
          <cell r="B954">
            <v>47</v>
          </cell>
          <cell r="C954" t="str">
            <v>21</v>
          </cell>
          <cell r="D954" t="str">
            <v>65300</v>
          </cell>
          <cell r="E954" t="str">
            <v>0</v>
          </cell>
          <cell r="H954" t="str">
            <v>Bolinas-Stinson Union</v>
          </cell>
          <cell r="I954" t="str">
            <v>ELEMENTARY</v>
          </cell>
          <cell r="J954">
            <v>16616</v>
          </cell>
        </row>
        <row r="955">
          <cell r="A955">
            <v>404</v>
          </cell>
          <cell r="B955">
            <v>47</v>
          </cell>
          <cell r="C955" t="str">
            <v>21</v>
          </cell>
          <cell r="D955" t="str">
            <v>65318</v>
          </cell>
          <cell r="E955" t="str">
            <v>0</v>
          </cell>
          <cell r="H955" t="str">
            <v>Dixie Elementary</v>
          </cell>
          <cell r="I955" t="str">
            <v>ELEMENTARY</v>
          </cell>
          <cell r="J955">
            <v>387912</v>
          </cell>
        </row>
        <row r="956">
          <cell r="A956">
            <v>405</v>
          </cell>
          <cell r="B956">
            <v>47</v>
          </cell>
          <cell r="C956" t="str">
            <v>21</v>
          </cell>
          <cell r="D956" t="str">
            <v>65334</v>
          </cell>
          <cell r="E956" t="str">
            <v>0</v>
          </cell>
          <cell r="H956" t="str">
            <v>Kentfield Elementary</v>
          </cell>
          <cell r="I956" t="str">
            <v>ELEMENTARY</v>
          </cell>
          <cell r="J956">
            <v>243104</v>
          </cell>
        </row>
        <row r="957">
          <cell r="A957">
            <v>406</v>
          </cell>
          <cell r="B957">
            <v>47</v>
          </cell>
          <cell r="C957" t="str">
            <v>21</v>
          </cell>
          <cell r="D957" t="str">
            <v>65342</v>
          </cell>
          <cell r="E957" t="str">
            <v>0</v>
          </cell>
          <cell r="H957" t="str">
            <v>Laguna Joint Elementary</v>
          </cell>
          <cell r="I957" t="str">
            <v>ELEMENTARY</v>
          </cell>
          <cell r="J957">
            <v>27253</v>
          </cell>
        </row>
        <row r="958">
          <cell r="A958">
            <v>407</v>
          </cell>
          <cell r="B958">
            <v>47</v>
          </cell>
          <cell r="C958" t="str">
            <v>21</v>
          </cell>
          <cell r="D958" t="str">
            <v>65359</v>
          </cell>
          <cell r="E958" t="str">
            <v>0</v>
          </cell>
          <cell r="H958" t="str">
            <v>Lagunitas Elementary</v>
          </cell>
          <cell r="I958" t="str">
            <v>ELEMENTARY</v>
          </cell>
          <cell r="J958">
            <v>48724</v>
          </cell>
        </row>
        <row r="959">
          <cell r="A959">
            <v>408</v>
          </cell>
          <cell r="B959">
            <v>47</v>
          </cell>
          <cell r="C959" t="str">
            <v>21</v>
          </cell>
          <cell r="D959" t="str">
            <v>65367</v>
          </cell>
          <cell r="E959" t="str">
            <v>0</v>
          </cell>
          <cell r="H959" t="str">
            <v>Larkspur-Corte Madera</v>
          </cell>
          <cell r="I959" t="str">
            <v>ELEMENTARY</v>
          </cell>
          <cell r="J959">
            <v>299508</v>
          </cell>
        </row>
        <row r="960">
          <cell r="A960">
            <v>409</v>
          </cell>
          <cell r="B960">
            <v>47</v>
          </cell>
          <cell r="C960" t="str">
            <v>21</v>
          </cell>
          <cell r="D960" t="str">
            <v>65375</v>
          </cell>
          <cell r="E960" t="str">
            <v>0</v>
          </cell>
          <cell r="H960" t="str">
            <v>Lincoln Elementary</v>
          </cell>
          <cell r="I960" t="str">
            <v>ELEMENTARY</v>
          </cell>
          <cell r="J960">
            <v>23538</v>
          </cell>
        </row>
        <row r="961">
          <cell r="A961">
            <v>410</v>
          </cell>
          <cell r="B961">
            <v>47</v>
          </cell>
          <cell r="C961" t="str">
            <v>21</v>
          </cell>
          <cell r="D961" t="str">
            <v>65391</v>
          </cell>
          <cell r="E961" t="str">
            <v>0</v>
          </cell>
          <cell r="H961" t="str">
            <v>Mill Valley Elementary</v>
          </cell>
          <cell r="I961" t="str">
            <v>ELEMENTARY</v>
          </cell>
          <cell r="J961">
            <v>606152</v>
          </cell>
        </row>
        <row r="962">
          <cell r="A962">
            <v>411</v>
          </cell>
          <cell r="B962">
            <v>47</v>
          </cell>
          <cell r="C962" t="str">
            <v>21</v>
          </cell>
          <cell r="D962" t="str">
            <v>65409</v>
          </cell>
          <cell r="E962" t="str">
            <v>0</v>
          </cell>
          <cell r="H962" t="str">
            <v>Nicasio</v>
          </cell>
          <cell r="I962" t="str">
            <v>ELEMENTARY</v>
          </cell>
          <cell r="J962">
            <v>8532</v>
          </cell>
        </row>
        <row r="963">
          <cell r="A963">
            <v>412</v>
          </cell>
          <cell r="B963">
            <v>47</v>
          </cell>
          <cell r="C963" t="str">
            <v>21</v>
          </cell>
          <cell r="D963" t="str">
            <v>65417</v>
          </cell>
          <cell r="E963" t="str">
            <v>0</v>
          </cell>
          <cell r="H963" t="str">
            <v>Novato Unified</v>
          </cell>
          <cell r="I963" t="str">
            <v>UNIFIED</v>
          </cell>
          <cell r="J963">
            <v>9206912</v>
          </cell>
        </row>
        <row r="964">
          <cell r="A964">
            <v>1217</v>
          </cell>
          <cell r="B964">
            <v>47</v>
          </cell>
          <cell r="C964" t="str">
            <v>21</v>
          </cell>
          <cell r="D964" t="str">
            <v>65417</v>
          </cell>
          <cell r="E964" t="str">
            <v>6113229</v>
          </cell>
          <cell r="F964" t="str">
            <v>0089</v>
          </cell>
          <cell r="G964" t="str">
            <v>D</v>
          </cell>
          <cell r="H964" t="str">
            <v>Novato Charter</v>
          </cell>
          <cell r="I964" t="str">
            <v>UNIFIED</v>
          </cell>
          <cell r="J964">
            <v>337672</v>
          </cell>
        </row>
        <row r="965">
          <cell r="A965">
            <v>413</v>
          </cell>
          <cell r="B965">
            <v>47</v>
          </cell>
          <cell r="C965" t="str">
            <v>21</v>
          </cell>
          <cell r="D965" t="str">
            <v>65425</v>
          </cell>
          <cell r="E965" t="str">
            <v>0</v>
          </cell>
          <cell r="H965" t="str">
            <v>Reed Union Elementary</v>
          </cell>
          <cell r="I965" t="str">
            <v>ELEMENTARY</v>
          </cell>
          <cell r="J965">
            <v>294198</v>
          </cell>
        </row>
        <row r="966">
          <cell r="A966">
            <v>414</v>
          </cell>
          <cell r="B966">
            <v>47</v>
          </cell>
          <cell r="C966" t="str">
            <v>21</v>
          </cell>
          <cell r="D966" t="str">
            <v>65433</v>
          </cell>
          <cell r="E966" t="str">
            <v>0</v>
          </cell>
          <cell r="H966" t="str">
            <v>Ross Elementary</v>
          </cell>
          <cell r="I966" t="str">
            <v>ELEMENTARY</v>
          </cell>
          <cell r="J966">
            <v>73758</v>
          </cell>
        </row>
        <row r="967">
          <cell r="A967">
            <v>415</v>
          </cell>
          <cell r="B967">
            <v>47</v>
          </cell>
          <cell r="C967" t="str">
            <v>21</v>
          </cell>
          <cell r="D967" t="str">
            <v>65458</v>
          </cell>
          <cell r="E967" t="str">
            <v>0</v>
          </cell>
          <cell r="H967" t="str">
            <v>San Rafael City Elementary</v>
          </cell>
          <cell r="I967" t="str">
            <v>ELEMENTARY</v>
          </cell>
          <cell r="J967">
            <v>4797187</v>
          </cell>
        </row>
        <row r="968">
          <cell r="A968">
            <v>416</v>
          </cell>
          <cell r="B968">
            <v>47</v>
          </cell>
          <cell r="C968" t="str">
            <v>21</v>
          </cell>
          <cell r="D968" t="str">
            <v>65466</v>
          </cell>
          <cell r="E968" t="str">
            <v>0</v>
          </cell>
          <cell r="H968" t="str">
            <v>San Rafael City High</v>
          </cell>
          <cell r="I968" t="str">
            <v>HIGH</v>
          </cell>
          <cell r="J968">
            <v>506726</v>
          </cell>
        </row>
        <row r="969">
          <cell r="A969">
            <v>417</v>
          </cell>
          <cell r="B969">
            <v>47</v>
          </cell>
          <cell r="C969" t="str">
            <v>21</v>
          </cell>
          <cell r="D969" t="str">
            <v>65474</v>
          </cell>
          <cell r="E969" t="str">
            <v>0</v>
          </cell>
          <cell r="H969" t="str">
            <v>Sausalito Marin City</v>
          </cell>
          <cell r="I969" t="str">
            <v>ELEMENTARY</v>
          </cell>
          <cell r="J969">
            <v>30084</v>
          </cell>
        </row>
        <row r="970">
          <cell r="A970">
            <v>1218</v>
          </cell>
          <cell r="B970">
            <v>47</v>
          </cell>
          <cell r="C970" t="str">
            <v>21</v>
          </cell>
          <cell r="D970" t="str">
            <v>65474</v>
          </cell>
          <cell r="E970" t="str">
            <v>6118491</v>
          </cell>
          <cell r="F970" t="str">
            <v>0351</v>
          </cell>
          <cell r="G970" t="str">
            <v>D</v>
          </cell>
          <cell r="H970" t="str">
            <v>Willow Creek Academy</v>
          </cell>
          <cell r="I970" t="str">
            <v>ELEMENTARY</v>
          </cell>
          <cell r="J970">
            <v>76712</v>
          </cell>
        </row>
        <row r="971">
          <cell r="A971">
            <v>418</v>
          </cell>
          <cell r="B971">
            <v>47</v>
          </cell>
          <cell r="C971" t="str">
            <v>21</v>
          </cell>
          <cell r="D971" t="str">
            <v>65482</v>
          </cell>
          <cell r="E971" t="str">
            <v>0</v>
          </cell>
          <cell r="H971" t="str">
            <v>Tamalpais Union High</v>
          </cell>
          <cell r="I971" t="str">
            <v>HIGH</v>
          </cell>
          <cell r="J971">
            <v>917880</v>
          </cell>
        </row>
        <row r="972">
          <cell r="A972">
            <v>420</v>
          </cell>
          <cell r="B972">
            <v>47</v>
          </cell>
          <cell r="C972" t="str">
            <v>21</v>
          </cell>
          <cell r="D972" t="str">
            <v>73361</v>
          </cell>
          <cell r="E972" t="str">
            <v>0</v>
          </cell>
          <cell r="H972" t="str">
            <v>Shoreline Unified</v>
          </cell>
          <cell r="I972" t="str">
            <v>UNIFIED</v>
          </cell>
          <cell r="J972">
            <v>97438</v>
          </cell>
        </row>
        <row r="973">
          <cell r="A973">
            <v>421</v>
          </cell>
          <cell r="B973">
            <v>47</v>
          </cell>
          <cell r="C973" t="str">
            <v>21</v>
          </cell>
          <cell r="D973" t="str">
            <v>75002</v>
          </cell>
          <cell r="E973" t="str">
            <v>0</v>
          </cell>
          <cell r="H973" t="str">
            <v>Ross Valley Elementary</v>
          </cell>
          <cell r="I973" t="str">
            <v>ELEMENTARY</v>
          </cell>
          <cell r="J973">
            <v>2248075</v>
          </cell>
        </row>
        <row r="974">
          <cell r="A974">
            <v>14442</v>
          </cell>
          <cell r="B974">
            <v>47</v>
          </cell>
          <cell r="C974" t="str">
            <v>21</v>
          </cell>
          <cell r="D974" t="str">
            <v>77065</v>
          </cell>
          <cell r="E974" t="str">
            <v>135350</v>
          </cell>
          <cell r="F974" t="str">
            <v>1790</v>
          </cell>
          <cell r="G974" t="str">
            <v>D</v>
          </cell>
          <cell r="H974" t="str">
            <v>Ross Valley Charter</v>
          </cell>
          <cell r="I974" t="str">
            <v>ELEMENTARY</v>
          </cell>
          <cell r="J974">
            <v>25726</v>
          </cell>
        </row>
        <row r="975">
          <cell r="A975">
            <v>23</v>
          </cell>
          <cell r="B975">
            <v>47</v>
          </cell>
          <cell r="C975" t="str">
            <v>22</v>
          </cell>
          <cell r="D975" t="str">
            <v>10223</v>
          </cell>
          <cell r="E975" t="str">
            <v>0</v>
          </cell>
          <cell r="H975" t="str">
            <v>Mariposa Co. Office of Education</v>
          </cell>
          <cell r="I975" t="str">
            <v>CO OFFICE</v>
          </cell>
          <cell r="J975">
            <v>327435</v>
          </cell>
        </row>
        <row r="976">
          <cell r="A976">
            <v>422</v>
          </cell>
          <cell r="B976">
            <v>47</v>
          </cell>
          <cell r="C976" t="str">
            <v>22</v>
          </cell>
          <cell r="D976" t="str">
            <v>65532</v>
          </cell>
          <cell r="E976" t="str">
            <v>0</v>
          </cell>
          <cell r="H976" t="str">
            <v>Mariposa County Unified</v>
          </cell>
          <cell r="I976" t="str">
            <v>UNIFIED</v>
          </cell>
          <cell r="J976">
            <v>327398</v>
          </cell>
        </row>
        <row r="977">
          <cell r="A977">
            <v>12723</v>
          </cell>
          <cell r="B977">
            <v>47</v>
          </cell>
          <cell r="C977" t="str">
            <v>22</v>
          </cell>
          <cell r="D977" t="str">
            <v>65532</v>
          </cell>
          <cell r="E977" t="str">
            <v>125823</v>
          </cell>
          <cell r="F977" t="str">
            <v>1396</v>
          </cell>
          <cell r="G977" t="str">
            <v>D</v>
          </cell>
          <cell r="H977" t="str">
            <v>Sierra Foothill Charter</v>
          </cell>
          <cell r="I977" t="str">
            <v>UNIFIED</v>
          </cell>
          <cell r="J977">
            <v>24990</v>
          </cell>
        </row>
        <row r="978">
          <cell r="A978">
            <v>24</v>
          </cell>
          <cell r="B978">
            <v>47</v>
          </cell>
          <cell r="C978" t="str">
            <v>23</v>
          </cell>
          <cell r="D978" t="str">
            <v>10231</v>
          </cell>
          <cell r="E978" t="str">
            <v>0</v>
          </cell>
          <cell r="H978" t="str">
            <v>Mendocino Co. Office of Education</v>
          </cell>
          <cell r="I978" t="str">
            <v>CO OFFICE</v>
          </cell>
          <cell r="J978">
            <v>11598</v>
          </cell>
        </row>
        <row r="979">
          <cell r="A979">
            <v>423</v>
          </cell>
          <cell r="B979">
            <v>47</v>
          </cell>
          <cell r="C979" t="str">
            <v>23</v>
          </cell>
          <cell r="D979" t="str">
            <v>65540</v>
          </cell>
          <cell r="E979" t="str">
            <v>0</v>
          </cell>
          <cell r="H979" t="str">
            <v>Anderson Valley Unified</v>
          </cell>
          <cell r="I979" t="str">
            <v>UNIFIED</v>
          </cell>
          <cell r="J979">
            <v>812435</v>
          </cell>
        </row>
        <row r="980">
          <cell r="A980">
            <v>424</v>
          </cell>
          <cell r="B980">
            <v>47</v>
          </cell>
          <cell r="C980" t="str">
            <v>23</v>
          </cell>
          <cell r="D980" t="str">
            <v>65557</v>
          </cell>
          <cell r="E980" t="str">
            <v>0</v>
          </cell>
          <cell r="H980" t="str">
            <v>Arena Union Elementary</v>
          </cell>
          <cell r="I980" t="str">
            <v>ELEMENTARY</v>
          </cell>
          <cell r="J980">
            <v>45628</v>
          </cell>
        </row>
        <row r="981">
          <cell r="A981">
            <v>1220</v>
          </cell>
          <cell r="B981">
            <v>47</v>
          </cell>
          <cell r="C981" t="str">
            <v>23</v>
          </cell>
          <cell r="D981" t="str">
            <v>65557</v>
          </cell>
          <cell r="E981" t="str">
            <v>6116669</v>
          </cell>
          <cell r="F981" t="str">
            <v>0192</v>
          </cell>
          <cell r="G981" t="str">
            <v>D</v>
          </cell>
          <cell r="H981" t="str">
            <v>Pacific Community Charter</v>
          </cell>
          <cell r="I981" t="str">
            <v>ELEMENTARY</v>
          </cell>
          <cell r="J981">
            <v>13400</v>
          </cell>
        </row>
        <row r="982">
          <cell r="A982">
            <v>425</v>
          </cell>
          <cell r="B982">
            <v>47</v>
          </cell>
          <cell r="C982" t="str">
            <v>23</v>
          </cell>
          <cell r="D982" t="str">
            <v>65565</v>
          </cell>
          <cell r="E982" t="str">
            <v>0</v>
          </cell>
          <cell r="H982" t="str">
            <v>Fort Bragg Unified</v>
          </cell>
          <cell r="I982" t="str">
            <v>UNIFIED</v>
          </cell>
          <cell r="J982">
            <v>2595845</v>
          </cell>
        </row>
        <row r="983">
          <cell r="A983">
            <v>12557</v>
          </cell>
          <cell r="B983">
            <v>47</v>
          </cell>
          <cell r="C983" t="str">
            <v>23</v>
          </cell>
          <cell r="D983" t="str">
            <v>65565</v>
          </cell>
          <cell r="E983" t="str">
            <v>123737</v>
          </cell>
          <cell r="F983" t="str">
            <v>1275</v>
          </cell>
          <cell r="G983" t="str">
            <v>D</v>
          </cell>
          <cell r="H983" t="str">
            <v>Three Rivers Charter</v>
          </cell>
          <cell r="I983" t="str">
            <v>UNIFIED</v>
          </cell>
          <cell r="J983">
            <v>163652</v>
          </cell>
        </row>
        <row r="984">
          <cell r="A984">
            <v>426</v>
          </cell>
          <cell r="B984">
            <v>47</v>
          </cell>
          <cell r="C984" t="str">
            <v>23</v>
          </cell>
          <cell r="D984" t="str">
            <v>65573</v>
          </cell>
          <cell r="E984" t="str">
            <v>0</v>
          </cell>
          <cell r="H984" t="str">
            <v>Manchester Union Elementary</v>
          </cell>
          <cell r="I984" t="str">
            <v>ELEMENTARY</v>
          </cell>
          <cell r="J984">
            <v>8206</v>
          </cell>
        </row>
        <row r="985">
          <cell r="A985">
            <v>427</v>
          </cell>
          <cell r="B985">
            <v>47</v>
          </cell>
          <cell r="C985" t="str">
            <v>23</v>
          </cell>
          <cell r="D985" t="str">
            <v>65581</v>
          </cell>
          <cell r="E985" t="str">
            <v>0</v>
          </cell>
          <cell r="H985" t="str">
            <v>Mendocino Unified</v>
          </cell>
          <cell r="I985" t="str">
            <v>UNIFIED</v>
          </cell>
          <cell r="J985">
            <v>95458</v>
          </cell>
        </row>
        <row r="986">
          <cell r="A986">
            <v>428</v>
          </cell>
          <cell r="B986">
            <v>47</v>
          </cell>
          <cell r="C986" t="str">
            <v>23</v>
          </cell>
          <cell r="D986" t="str">
            <v>65599</v>
          </cell>
          <cell r="E986" t="str">
            <v>0</v>
          </cell>
          <cell r="H986" t="str">
            <v>Point Arena Joint Union High</v>
          </cell>
          <cell r="I986" t="str">
            <v>HIGH</v>
          </cell>
          <cell r="J986">
            <v>26582</v>
          </cell>
        </row>
        <row r="987">
          <cell r="A987">
            <v>429</v>
          </cell>
          <cell r="B987">
            <v>47</v>
          </cell>
          <cell r="C987" t="str">
            <v>23</v>
          </cell>
          <cell r="D987" t="str">
            <v>65607</v>
          </cell>
          <cell r="E987" t="str">
            <v>0</v>
          </cell>
          <cell r="H987" t="str">
            <v>Round Valley Unified</v>
          </cell>
          <cell r="I987" t="str">
            <v>UNIFIED</v>
          </cell>
          <cell r="J987">
            <v>679564</v>
          </cell>
        </row>
        <row r="988">
          <cell r="A988">
            <v>1221</v>
          </cell>
          <cell r="B988">
            <v>47</v>
          </cell>
          <cell r="C988" t="str">
            <v>23</v>
          </cell>
          <cell r="D988" t="str">
            <v>65607</v>
          </cell>
          <cell r="E988" t="str">
            <v>2330272</v>
          </cell>
          <cell r="F988" t="str">
            <v>0032</v>
          </cell>
          <cell r="G988" t="str">
            <v>D</v>
          </cell>
          <cell r="H988" t="str">
            <v>Eel River Charter</v>
          </cell>
          <cell r="I988" t="str">
            <v>UNIFIED</v>
          </cell>
          <cell r="J988">
            <v>57017</v>
          </cell>
        </row>
        <row r="989">
          <cell r="A989">
            <v>430</v>
          </cell>
          <cell r="B989">
            <v>47</v>
          </cell>
          <cell r="C989" t="str">
            <v>23</v>
          </cell>
          <cell r="D989" t="str">
            <v>65615</v>
          </cell>
          <cell r="E989" t="str">
            <v>0</v>
          </cell>
          <cell r="H989" t="str">
            <v>Ukiah Unified</v>
          </cell>
          <cell r="I989" t="str">
            <v>UNIFIED</v>
          </cell>
          <cell r="J989">
            <v>8451767</v>
          </cell>
        </row>
        <row r="990">
          <cell r="A990">
            <v>11388</v>
          </cell>
          <cell r="B990">
            <v>47</v>
          </cell>
          <cell r="C990" t="str">
            <v>23</v>
          </cell>
          <cell r="D990" t="str">
            <v>65615</v>
          </cell>
          <cell r="E990" t="str">
            <v>115055</v>
          </cell>
          <cell r="F990" t="str">
            <v>0910</v>
          </cell>
          <cell r="G990" t="str">
            <v>D</v>
          </cell>
          <cell r="H990" t="str">
            <v>River Oak Charter</v>
          </cell>
          <cell r="I990" t="str">
            <v>UNIFIED</v>
          </cell>
          <cell r="J990">
            <v>326034</v>
          </cell>
        </row>
        <row r="991">
          <cell r="A991">
            <v>1222</v>
          </cell>
          <cell r="B991">
            <v>47</v>
          </cell>
          <cell r="C991" t="str">
            <v>23</v>
          </cell>
          <cell r="D991" t="str">
            <v>65615</v>
          </cell>
          <cell r="E991" t="str">
            <v>2330413</v>
          </cell>
          <cell r="F991" t="str">
            <v>0271</v>
          </cell>
          <cell r="G991" t="str">
            <v>D</v>
          </cell>
          <cell r="H991" t="str">
            <v>Redwood Academy of Ukiah</v>
          </cell>
          <cell r="I991" t="str">
            <v>UNIFIED</v>
          </cell>
          <cell r="J991">
            <v>219596</v>
          </cell>
        </row>
        <row r="992">
          <cell r="A992">
            <v>1225</v>
          </cell>
          <cell r="B992">
            <v>47</v>
          </cell>
          <cell r="C992" t="str">
            <v>23</v>
          </cell>
          <cell r="D992" t="str">
            <v>65615</v>
          </cell>
          <cell r="E992" t="str">
            <v>2330454</v>
          </cell>
          <cell r="F992" t="str">
            <v>0439</v>
          </cell>
          <cell r="G992" t="str">
            <v>D</v>
          </cell>
          <cell r="H992" t="str">
            <v>Accelerated Achievement Academy</v>
          </cell>
          <cell r="I992" t="str">
            <v>UNIFIED</v>
          </cell>
          <cell r="J992">
            <v>225605</v>
          </cell>
        </row>
        <row r="993">
          <cell r="A993">
            <v>1227</v>
          </cell>
          <cell r="B993">
            <v>47</v>
          </cell>
          <cell r="C993" t="str">
            <v>23</v>
          </cell>
          <cell r="D993" t="str">
            <v>65615</v>
          </cell>
          <cell r="E993" t="str">
            <v>6117386</v>
          </cell>
          <cell r="F993" t="str">
            <v>0276</v>
          </cell>
          <cell r="G993" t="str">
            <v>D</v>
          </cell>
          <cell r="H993" t="str">
            <v>Tree of Life Charter</v>
          </cell>
          <cell r="I993" t="str">
            <v>UNIFIED</v>
          </cell>
          <cell r="J993">
            <v>120194</v>
          </cell>
        </row>
        <row r="994">
          <cell r="A994">
            <v>431</v>
          </cell>
          <cell r="B994">
            <v>47</v>
          </cell>
          <cell r="C994" t="str">
            <v>23</v>
          </cell>
          <cell r="D994" t="str">
            <v>65623</v>
          </cell>
          <cell r="E994" t="str">
            <v>0</v>
          </cell>
          <cell r="H994" t="str">
            <v>Willits Unified</v>
          </cell>
          <cell r="I994" t="str">
            <v>UNIFIED</v>
          </cell>
          <cell r="J994">
            <v>2194935</v>
          </cell>
        </row>
        <row r="995">
          <cell r="A995">
            <v>10268</v>
          </cell>
          <cell r="B995">
            <v>47</v>
          </cell>
          <cell r="C995" t="str">
            <v>23</v>
          </cell>
          <cell r="D995" t="str">
            <v>65623</v>
          </cell>
          <cell r="E995" t="str">
            <v>112300</v>
          </cell>
          <cell r="F995" t="str">
            <v>0822</v>
          </cell>
          <cell r="G995" t="str">
            <v>D</v>
          </cell>
          <cell r="H995" t="str">
            <v>La Vida Charter</v>
          </cell>
          <cell r="I995" t="str">
            <v>UNIFIED</v>
          </cell>
          <cell r="J995">
            <v>120834</v>
          </cell>
        </row>
        <row r="996">
          <cell r="A996">
            <v>12724</v>
          </cell>
          <cell r="B996">
            <v>47</v>
          </cell>
          <cell r="C996" t="str">
            <v>23</v>
          </cell>
          <cell r="D996" t="str">
            <v>65623</v>
          </cell>
          <cell r="E996" t="str">
            <v>125658</v>
          </cell>
          <cell r="F996" t="str">
            <v>1373</v>
          </cell>
          <cell r="G996" t="str">
            <v>D</v>
          </cell>
          <cell r="H996" t="str">
            <v>Willits Elementary Charter</v>
          </cell>
          <cell r="I996" t="str">
            <v>UNIFIED</v>
          </cell>
          <cell r="J996">
            <v>192367</v>
          </cell>
        </row>
        <row r="997">
          <cell r="A997">
            <v>1228</v>
          </cell>
          <cell r="B997">
            <v>47</v>
          </cell>
          <cell r="C997" t="str">
            <v>23</v>
          </cell>
          <cell r="D997" t="str">
            <v>65623</v>
          </cell>
          <cell r="E997" t="str">
            <v>2330363</v>
          </cell>
          <cell r="F997" t="str">
            <v>0166</v>
          </cell>
          <cell r="G997" t="str">
            <v>D</v>
          </cell>
          <cell r="H997" t="str">
            <v>Willits Charter</v>
          </cell>
          <cell r="I997" t="str">
            <v>UNIFIED</v>
          </cell>
          <cell r="J997">
            <v>193589</v>
          </cell>
        </row>
        <row r="998">
          <cell r="A998">
            <v>432</v>
          </cell>
          <cell r="B998">
            <v>47</v>
          </cell>
          <cell r="C998" t="str">
            <v>23</v>
          </cell>
          <cell r="D998" t="str">
            <v>73866</v>
          </cell>
          <cell r="E998" t="str">
            <v>0</v>
          </cell>
          <cell r="H998" t="str">
            <v>Potter Valley Community Unified</v>
          </cell>
          <cell r="I998" t="str">
            <v>UNIFIED</v>
          </cell>
          <cell r="J998">
            <v>514826</v>
          </cell>
        </row>
        <row r="999">
          <cell r="A999">
            <v>433</v>
          </cell>
          <cell r="B999">
            <v>47</v>
          </cell>
          <cell r="C999" t="str">
            <v>23</v>
          </cell>
          <cell r="D999" t="str">
            <v>73916</v>
          </cell>
          <cell r="E999" t="str">
            <v>0</v>
          </cell>
          <cell r="H999" t="str">
            <v>Laytonville Unified</v>
          </cell>
          <cell r="I999" t="str">
            <v>UNIFIED</v>
          </cell>
          <cell r="J999">
            <v>178287</v>
          </cell>
        </row>
        <row r="1000">
          <cell r="A1000">
            <v>434</v>
          </cell>
          <cell r="B1000">
            <v>47</v>
          </cell>
          <cell r="C1000" t="str">
            <v>23</v>
          </cell>
          <cell r="D1000" t="str">
            <v>75218</v>
          </cell>
          <cell r="E1000" t="str">
            <v>0</v>
          </cell>
          <cell r="H1000" t="str">
            <v>Leggett Valley Unified</v>
          </cell>
          <cell r="I1000" t="str">
            <v>UNIFIED</v>
          </cell>
          <cell r="J1000">
            <v>411167</v>
          </cell>
        </row>
        <row r="1001">
          <cell r="A1001">
            <v>25</v>
          </cell>
          <cell r="B1001">
            <v>47</v>
          </cell>
          <cell r="C1001" t="str">
            <v>24</v>
          </cell>
          <cell r="D1001" t="str">
            <v>10249</v>
          </cell>
          <cell r="E1001" t="str">
            <v>0</v>
          </cell>
          <cell r="H1001" t="str">
            <v>Merced Co. Office of Education</v>
          </cell>
          <cell r="I1001" t="str">
            <v>CO OFFICE</v>
          </cell>
          <cell r="J1001">
            <v>1273196</v>
          </cell>
        </row>
        <row r="1002">
          <cell r="A1002">
            <v>9735</v>
          </cell>
          <cell r="B1002">
            <v>47</v>
          </cell>
          <cell r="C1002" t="str">
            <v>24</v>
          </cell>
          <cell r="D1002" t="str">
            <v>10249</v>
          </cell>
          <cell r="E1002" t="str">
            <v>106518</v>
          </cell>
          <cell r="F1002" t="str">
            <v>0631</v>
          </cell>
          <cell r="G1002" t="str">
            <v>L</v>
          </cell>
          <cell r="H1002" t="str">
            <v>Merced Scholars Charter</v>
          </cell>
          <cell r="I1002" t="str">
            <v>CO OFFICE</v>
          </cell>
          <cell r="J1002">
            <v>142221</v>
          </cell>
        </row>
        <row r="1003">
          <cell r="A1003">
            <v>435</v>
          </cell>
          <cell r="B1003">
            <v>47</v>
          </cell>
          <cell r="C1003" t="str">
            <v>24</v>
          </cell>
          <cell r="D1003" t="str">
            <v>65631</v>
          </cell>
          <cell r="E1003" t="str">
            <v>0</v>
          </cell>
          <cell r="H1003" t="str">
            <v>Atwater Elementary</v>
          </cell>
          <cell r="I1003" t="str">
            <v>ELEMENTARY</v>
          </cell>
          <cell r="J1003">
            <v>6954043</v>
          </cell>
        </row>
        <row r="1004">
          <cell r="A1004">
            <v>436</v>
          </cell>
          <cell r="B1004">
            <v>47</v>
          </cell>
          <cell r="C1004" t="str">
            <v>24</v>
          </cell>
          <cell r="D1004" t="str">
            <v>65649</v>
          </cell>
          <cell r="E1004" t="str">
            <v>0</v>
          </cell>
          <cell r="H1004" t="str">
            <v>Ballico-Cressey Elementary</v>
          </cell>
          <cell r="I1004" t="str">
            <v>ELEMENTARY</v>
          </cell>
          <cell r="J1004">
            <v>527118</v>
          </cell>
        </row>
        <row r="1005">
          <cell r="A1005">
            <v>437</v>
          </cell>
          <cell r="B1005">
            <v>47</v>
          </cell>
          <cell r="C1005" t="str">
            <v>24</v>
          </cell>
          <cell r="D1005" t="str">
            <v>65680</v>
          </cell>
          <cell r="E1005" t="str">
            <v>0</v>
          </cell>
          <cell r="H1005" t="str">
            <v>El Nido Elementary</v>
          </cell>
          <cell r="I1005" t="str">
            <v>ELEMENTARY</v>
          </cell>
          <cell r="J1005">
            <v>91536</v>
          </cell>
        </row>
        <row r="1006">
          <cell r="A1006">
            <v>438</v>
          </cell>
          <cell r="B1006">
            <v>47</v>
          </cell>
          <cell r="C1006" t="str">
            <v>24</v>
          </cell>
          <cell r="D1006" t="str">
            <v>65698</v>
          </cell>
          <cell r="E1006" t="str">
            <v>0</v>
          </cell>
          <cell r="H1006" t="str">
            <v>Hilmar Unified</v>
          </cell>
          <cell r="I1006" t="str">
            <v>UNIFIED</v>
          </cell>
          <cell r="J1006">
            <v>3384333</v>
          </cell>
        </row>
        <row r="1007">
          <cell r="A1007">
            <v>439</v>
          </cell>
          <cell r="B1007">
            <v>47</v>
          </cell>
          <cell r="C1007" t="str">
            <v>24</v>
          </cell>
          <cell r="D1007" t="str">
            <v>65722</v>
          </cell>
          <cell r="E1007" t="str">
            <v>0</v>
          </cell>
          <cell r="H1007" t="str">
            <v>Le Grand Union Elementary</v>
          </cell>
          <cell r="I1007" t="str">
            <v>ELEMENTARY</v>
          </cell>
          <cell r="J1007">
            <v>549211</v>
          </cell>
        </row>
        <row r="1008">
          <cell r="A1008">
            <v>440</v>
          </cell>
          <cell r="B1008">
            <v>47</v>
          </cell>
          <cell r="C1008" t="str">
            <v>24</v>
          </cell>
          <cell r="D1008" t="str">
            <v>65730</v>
          </cell>
          <cell r="E1008" t="str">
            <v>0</v>
          </cell>
          <cell r="H1008" t="str">
            <v>Le Grand Union High</v>
          </cell>
          <cell r="I1008" t="str">
            <v>HIGH</v>
          </cell>
          <cell r="J1008">
            <v>874005</v>
          </cell>
        </row>
        <row r="1009">
          <cell r="A1009">
            <v>441</v>
          </cell>
          <cell r="B1009">
            <v>47</v>
          </cell>
          <cell r="C1009" t="str">
            <v>24</v>
          </cell>
          <cell r="D1009" t="str">
            <v>65748</v>
          </cell>
          <cell r="E1009" t="str">
            <v>0</v>
          </cell>
          <cell r="H1009" t="str">
            <v>Livingston Union</v>
          </cell>
          <cell r="I1009" t="str">
            <v>ELEMENTARY</v>
          </cell>
          <cell r="J1009">
            <v>3479480</v>
          </cell>
        </row>
        <row r="1010">
          <cell r="A1010">
            <v>442</v>
          </cell>
          <cell r="B1010">
            <v>47</v>
          </cell>
          <cell r="C1010" t="str">
            <v>24</v>
          </cell>
          <cell r="D1010" t="str">
            <v>65755</v>
          </cell>
          <cell r="E1010" t="str">
            <v>0</v>
          </cell>
          <cell r="H1010" t="str">
            <v>Los Banos Unified</v>
          </cell>
          <cell r="I1010" t="str">
            <v>UNIFIED</v>
          </cell>
          <cell r="J1010">
            <v>15575040</v>
          </cell>
        </row>
        <row r="1011">
          <cell r="A1011">
            <v>443</v>
          </cell>
          <cell r="B1011">
            <v>47</v>
          </cell>
          <cell r="C1011" t="str">
            <v>24</v>
          </cell>
          <cell r="D1011" t="str">
            <v>65763</v>
          </cell>
          <cell r="E1011" t="str">
            <v>0</v>
          </cell>
          <cell r="H1011" t="str">
            <v>McSwain Union Elementary</v>
          </cell>
          <cell r="I1011" t="str">
            <v>ELEMENTARY</v>
          </cell>
          <cell r="J1011">
            <v>1187322</v>
          </cell>
        </row>
        <row r="1012">
          <cell r="A1012">
            <v>444</v>
          </cell>
          <cell r="B1012">
            <v>47</v>
          </cell>
          <cell r="C1012" t="str">
            <v>24</v>
          </cell>
          <cell r="D1012" t="str">
            <v>65771</v>
          </cell>
          <cell r="E1012" t="str">
            <v>0</v>
          </cell>
          <cell r="H1012" t="str">
            <v>Merced City Elementary</v>
          </cell>
          <cell r="I1012" t="str">
            <v>ELEMENTARY</v>
          </cell>
          <cell r="J1012">
            <v>15146644</v>
          </cell>
        </row>
        <row r="1013">
          <cell r="A1013">
            <v>445</v>
          </cell>
          <cell r="B1013">
            <v>47</v>
          </cell>
          <cell r="C1013" t="str">
            <v>24</v>
          </cell>
          <cell r="D1013" t="str">
            <v>65789</v>
          </cell>
          <cell r="E1013" t="str">
            <v>0</v>
          </cell>
          <cell r="H1013" t="str">
            <v>Merced Union High</v>
          </cell>
          <cell r="I1013" t="str">
            <v>HIGH</v>
          </cell>
          <cell r="J1013">
            <v>17713137</v>
          </cell>
        </row>
        <row r="1014">
          <cell r="A1014">
            <v>446</v>
          </cell>
          <cell r="B1014">
            <v>47</v>
          </cell>
          <cell r="C1014" t="str">
            <v>24</v>
          </cell>
          <cell r="D1014" t="str">
            <v>65813</v>
          </cell>
          <cell r="E1014" t="str">
            <v>0</v>
          </cell>
          <cell r="H1014" t="str">
            <v>Plainsburg Union Elementary</v>
          </cell>
          <cell r="I1014" t="str">
            <v>ELEMENTARY</v>
          </cell>
          <cell r="J1014">
            <v>88905</v>
          </cell>
        </row>
        <row r="1015">
          <cell r="A1015">
            <v>447</v>
          </cell>
          <cell r="B1015">
            <v>47</v>
          </cell>
          <cell r="C1015" t="str">
            <v>24</v>
          </cell>
          <cell r="D1015" t="str">
            <v>65821</v>
          </cell>
          <cell r="E1015" t="str">
            <v>0</v>
          </cell>
          <cell r="H1015" t="str">
            <v>Planada Elementary</v>
          </cell>
          <cell r="I1015" t="str">
            <v>ELEMENTARY</v>
          </cell>
          <cell r="J1015">
            <v>1107245</v>
          </cell>
        </row>
        <row r="1016">
          <cell r="A1016">
            <v>448</v>
          </cell>
          <cell r="B1016">
            <v>47</v>
          </cell>
          <cell r="C1016" t="str">
            <v>24</v>
          </cell>
          <cell r="D1016" t="str">
            <v>65839</v>
          </cell>
          <cell r="E1016" t="str">
            <v>0</v>
          </cell>
          <cell r="H1016" t="str">
            <v>Snelling-Merced Falls Union Elementary</v>
          </cell>
          <cell r="I1016" t="str">
            <v>ELEMENTARY</v>
          </cell>
          <cell r="J1016">
            <v>15854</v>
          </cell>
        </row>
        <row r="1017">
          <cell r="A1017">
            <v>449</v>
          </cell>
          <cell r="B1017">
            <v>47</v>
          </cell>
          <cell r="C1017" t="str">
            <v>24</v>
          </cell>
          <cell r="D1017" t="str">
            <v>65862</v>
          </cell>
          <cell r="E1017" t="str">
            <v>0</v>
          </cell>
          <cell r="H1017" t="str">
            <v>Weaver Union</v>
          </cell>
          <cell r="I1017" t="str">
            <v>ELEMENTARY</v>
          </cell>
          <cell r="J1017">
            <v>3904821</v>
          </cell>
        </row>
        <row r="1018">
          <cell r="A1018">
            <v>450</v>
          </cell>
          <cell r="B1018">
            <v>47</v>
          </cell>
          <cell r="C1018" t="str">
            <v>24</v>
          </cell>
          <cell r="D1018" t="str">
            <v>65870</v>
          </cell>
          <cell r="E1018" t="str">
            <v>0</v>
          </cell>
          <cell r="H1018" t="str">
            <v>Winton</v>
          </cell>
          <cell r="I1018" t="str">
            <v>ELEMENTARY</v>
          </cell>
          <cell r="J1018">
            <v>2694127</v>
          </cell>
        </row>
        <row r="1019">
          <cell r="A1019">
            <v>451</v>
          </cell>
          <cell r="B1019">
            <v>47</v>
          </cell>
          <cell r="C1019" t="str">
            <v>24</v>
          </cell>
          <cell r="D1019" t="str">
            <v>73619</v>
          </cell>
          <cell r="E1019" t="str">
            <v>0</v>
          </cell>
          <cell r="H1019" t="str">
            <v>Gustine Unified</v>
          </cell>
          <cell r="I1019" t="str">
            <v>UNIFIED</v>
          </cell>
          <cell r="J1019">
            <v>2722827</v>
          </cell>
        </row>
        <row r="1020">
          <cell r="A1020">
            <v>452</v>
          </cell>
          <cell r="B1020">
            <v>47</v>
          </cell>
          <cell r="C1020" t="str">
            <v>24</v>
          </cell>
          <cell r="D1020" t="str">
            <v>73726</v>
          </cell>
          <cell r="E1020" t="str">
            <v>0</v>
          </cell>
          <cell r="H1020" t="str">
            <v>Merced River Union Elementary</v>
          </cell>
          <cell r="I1020" t="str">
            <v>ELEMENTARY</v>
          </cell>
          <cell r="J1020">
            <v>173506</v>
          </cell>
        </row>
        <row r="1021">
          <cell r="A1021">
            <v>453</v>
          </cell>
          <cell r="B1021">
            <v>47</v>
          </cell>
          <cell r="C1021" t="str">
            <v>24</v>
          </cell>
          <cell r="D1021" t="str">
            <v>75317</v>
          </cell>
          <cell r="E1021" t="str">
            <v>0</v>
          </cell>
          <cell r="H1021" t="str">
            <v>Dos Palos Oro Loma Joint Unified</v>
          </cell>
          <cell r="I1021" t="str">
            <v>UNIFIED</v>
          </cell>
          <cell r="J1021">
            <v>3523400</v>
          </cell>
        </row>
        <row r="1022">
          <cell r="A1022">
            <v>454</v>
          </cell>
          <cell r="B1022">
            <v>47</v>
          </cell>
          <cell r="C1022" t="str">
            <v>24</v>
          </cell>
          <cell r="D1022" t="str">
            <v>75366</v>
          </cell>
          <cell r="E1022" t="str">
            <v>0</v>
          </cell>
          <cell r="H1022" t="str">
            <v>Delhi Unified</v>
          </cell>
          <cell r="I1022" t="str">
            <v>UNIFIED</v>
          </cell>
          <cell r="J1022">
            <v>3924758</v>
          </cell>
        </row>
        <row r="1023">
          <cell r="A1023">
            <v>26</v>
          </cell>
          <cell r="B1023">
            <v>47</v>
          </cell>
          <cell r="C1023" t="str">
            <v>25</v>
          </cell>
          <cell r="D1023" t="str">
            <v>10256</v>
          </cell>
          <cell r="E1023" t="str">
            <v>0</v>
          </cell>
          <cell r="H1023" t="str">
            <v>Modoc Co. Office of Education</v>
          </cell>
          <cell r="I1023" t="str">
            <v>CO OFFICE</v>
          </cell>
          <cell r="J1023">
            <v>246257</v>
          </cell>
        </row>
        <row r="1024">
          <cell r="A1024">
            <v>455</v>
          </cell>
          <cell r="B1024">
            <v>47</v>
          </cell>
          <cell r="C1024" t="str">
            <v>25</v>
          </cell>
          <cell r="D1024" t="str">
            <v>65896</v>
          </cell>
          <cell r="E1024" t="str">
            <v>0</v>
          </cell>
          <cell r="H1024" t="str">
            <v>Surprise Valley Joint Unified</v>
          </cell>
          <cell r="I1024" t="str">
            <v>UNIFIED</v>
          </cell>
          <cell r="J1024">
            <v>293363</v>
          </cell>
        </row>
        <row r="1025">
          <cell r="A1025">
            <v>456</v>
          </cell>
          <cell r="B1025">
            <v>47</v>
          </cell>
          <cell r="C1025" t="str">
            <v>25</v>
          </cell>
          <cell r="D1025" t="str">
            <v>73585</v>
          </cell>
          <cell r="E1025" t="str">
            <v>0</v>
          </cell>
          <cell r="H1025" t="str">
            <v>Modoc Joint Unified</v>
          </cell>
          <cell r="I1025" t="str">
            <v>UNIFIED</v>
          </cell>
          <cell r="J1025">
            <v>1478429</v>
          </cell>
        </row>
        <row r="1026">
          <cell r="A1026">
            <v>457</v>
          </cell>
          <cell r="B1026">
            <v>47</v>
          </cell>
          <cell r="C1026" t="str">
            <v>25</v>
          </cell>
          <cell r="D1026" t="str">
            <v>73593</v>
          </cell>
          <cell r="E1026" t="str">
            <v>0</v>
          </cell>
          <cell r="H1026" t="str">
            <v>Tulelake Basin Joint Unified</v>
          </cell>
          <cell r="I1026" t="str">
            <v>UNIFIED</v>
          </cell>
          <cell r="J1026">
            <v>865892</v>
          </cell>
        </row>
        <row r="1027">
          <cell r="A1027">
            <v>27</v>
          </cell>
          <cell r="B1027">
            <v>47</v>
          </cell>
          <cell r="C1027" t="str">
            <v>26</v>
          </cell>
          <cell r="D1027" t="str">
            <v>10264</v>
          </cell>
          <cell r="E1027" t="str">
            <v>0</v>
          </cell>
          <cell r="H1027" t="str">
            <v>Mono Co. Office of Education</v>
          </cell>
          <cell r="I1027" t="str">
            <v>CO OFFICE</v>
          </cell>
          <cell r="J1027">
            <v>23149</v>
          </cell>
        </row>
        <row r="1028">
          <cell r="A1028">
            <v>12623</v>
          </cell>
          <cell r="B1028">
            <v>47</v>
          </cell>
          <cell r="C1028" t="str">
            <v>26</v>
          </cell>
          <cell r="D1028" t="str">
            <v>10264</v>
          </cell>
          <cell r="E1028" t="str">
            <v>124990</v>
          </cell>
          <cell r="F1028" t="str">
            <v>1355</v>
          </cell>
          <cell r="G1028" t="str">
            <v>L</v>
          </cell>
          <cell r="H1028" t="str">
            <v>Urban Corps of San Diego County Charter</v>
          </cell>
          <cell r="I1028" t="str">
            <v>CO OFFICE</v>
          </cell>
          <cell r="J1028">
            <v>397173</v>
          </cell>
        </row>
        <row r="1029">
          <cell r="A1029">
            <v>458</v>
          </cell>
          <cell r="B1029">
            <v>47</v>
          </cell>
          <cell r="C1029" t="str">
            <v>26</v>
          </cell>
          <cell r="D1029" t="str">
            <v>73668</v>
          </cell>
          <cell r="E1029" t="str">
            <v>0</v>
          </cell>
          <cell r="H1029" t="str">
            <v>Eastern Sierra Unified</v>
          </cell>
          <cell r="I1029" t="str">
            <v>UNIFIED</v>
          </cell>
          <cell r="J1029">
            <v>78434</v>
          </cell>
        </row>
        <row r="1030">
          <cell r="A1030">
            <v>459</v>
          </cell>
          <cell r="B1030">
            <v>47</v>
          </cell>
          <cell r="C1030" t="str">
            <v>26</v>
          </cell>
          <cell r="D1030" t="str">
            <v>73692</v>
          </cell>
          <cell r="E1030" t="str">
            <v>0</v>
          </cell>
          <cell r="H1030" t="str">
            <v>Mammoth Unified</v>
          </cell>
          <cell r="I1030" t="str">
            <v>UNIFIED</v>
          </cell>
          <cell r="J1030">
            <v>229758</v>
          </cell>
        </row>
        <row r="1031">
          <cell r="A1031">
            <v>28</v>
          </cell>
          <cell r="B1031">
            <v>47</v>
          </cell>
          <cell r="C1031" t="str">
            <v>27</v>
          </cell>
          <cell r="D1031" t="str">
            <v>10272</v>
          </cell>
          <cell r="E1031" t="str">
            <v>0</v>
          </cell>
          <cell r="H1031" t="str">
            <v>Monterey Co. Office of Education</v>
          </cell>
          <cell r="I1031" t="str">
            <v>CO OFFICE</v>
          </cell>
          <cell r="J1031">
            <v>39330</v>
          </cell>
        </row>
        <row r="1032">
          <cell r="A1032">
            <v>10269</v>
          </cell>
          <cell r="B1032">
            <v>47</v>
          </cell>
          <cell r="C1032" t="str">
            <v>27</v>
          </cell>
          <cell r="D1032" t="str">
            <v>10272</v>
          </cell>
          <cell r="E1032" t="str">
            <v>112177</v>
          </cell>
          <cell r="F1032" t="str">
            <v>0799</v>
          </cell>
          <cell r="G1032" t="str">
            <v>D</v>
          </cell>
          <cell r="H1032" t="str">
            <v>Monterey Bay Charter</v>
          </cell>
          <cell r="I1032" t="str">
            <v>UNIFIED</v>
          </cell>
          <cell r="J1032">
            <v>582548</v>
          </cell>
        </row>
        <row r="1033">
          <cell r="A1033">
            <v>12559</v>
          </cell>
          <cell r="B1033">
            <v>47</v>
          </cell>
          <cell r="C1033" t="str">
            <v>27</v>
          </cell>
          <cell r="D1033" t="str">
            <v>10272</v>
          </cell>
          <cell r="E1033" t="str">
            <v>124297</v>
          </cell>
          <cell r="F1033" t="str">
            <v>1306</v>
          </cell>
          <cell r="G1033" t="str">
            <v>D</v>
          </cell>
          <cell r="H1033" t="str">
            <v>Bay View Academy</v>
          </cell>
          <cell r="I1033" t="str">
            <v>UNIFIED</v>
          </cell>
          <cell r="J1033">
            <v>623041</v>
          </cell>
        </row>
        <row r="1034">
          <cell r="A1034">
            <v>12896</v>
          </cell>
          <cell r="B1034">
            <v>47</v>
          </cell>
          <cell r="C1034" t="str">
            <v>27</v>
          </cell>
          <cell r="D1034" t="str">
            <v>10272</v>
          </cell>
          <cell r="E1034" t="str">
            <v>125765</v>
          </cell>
          <cell r="F1034" t="str">
            <v>1392</v>
          </cell>
          <cell r="G1034" t="str">
            <v>D</v>
          </cell>
          <cell r="H1034" t="str">
            <v>Millennium Charter High</v>
          </cell>
          <cell r="I1034" t="str">
            <v>CO OFFICE</v>
          </cell>
          <cell r="J1034">
            <v>27076</v>
          </cell>
        </row>
        <row r="1035">
          <cell r="A1035">
            <v>1060</v>
          </cell>
          <cell r="B1035">
            <v>47</v>
          </cell>
          <cell r="C1035" t="str">
            <v>27</v>
          </cell>
          <cell r="D1035" t="str">
            <v>10272</v>
          </cell>
          <cell r="E1035" t="str">
            <v>2730232</v>
          </cell>
          <cell r="F1035" t="str">
            <v>0327</v>
          </cell>
          <cell r="G1035" t="str">
            <v>L</v>
          </cell>
          <cell r="H1035" t="str">
            <v>Monterey County Home Charter</v>
          </cell>
          <cell r="I1035" t="str">
            <v>CO OFFICE</v>
          </cell>
          <cell r="J1035">
            <v>485838</v>
          </cell>
        </row>
        <row r="1036">
          <cell r="A1036">
            <v>460</v>
          </cell>
          <cell r="B1036">
            <v>47</v>
          </cell>
          <cell r="C1036" t="str">
            <v>27</v>
          </cell>
          <cell r="D1036" t="str">
            <v>65961</v>
          </cell>
          <cell r="E1036" t="str">
            <v>0</v>
          </cell>
          <cell r="H1036" t="str">
            <v>Alisal Union</v>
          </cell>
          <cell r="I1036" t="str">
            <v>ELEMENTARY</v>
          </cell>
          <cell r="J1036">
            <v>12296430</v>
          </cell>
        </row>
        <row r="1037">
          <cell r="A1037">
            <v>1232</v>
          </cell>
          <cell r="B1037">
            <v>47</v>
          </cell>
          <cell r="C1037" t="str">
            <v>27</v>
          </cell>
          <cell r="D1037" t="str">
            <v>65961</v>
          </cell>
          <cell r="E1037" t="str">
            <v>6119663</v>
          </cell>
          <cell r="F1037" t="str">
            <v>0412</v>
          </cell>
          <cell r="G1037" t="str">
            <v>D</v>
          </cell>
          <cell r="H1037" t="str">
            <v>Oasis Charter Public</v>
          </cell>
          <cell r="I1037" t="str">
            <v>ELEMENTARY</v>
          </cell>
          <cell r="J1037">
            <v>347066</v>
          </cell>
        </row>
        <row r="1038">
          <cell r="A1038">
            <v>461</v>
          </cell>
          <cell r="B1038">
            <v>47</v>
          </cell>
          <cell r="C1038" t="str">
            <v>27</v>
          </cell>
          <cell r="D1038" t="str">
            <v>65979</v>
          </cell>
          <cell r="E1038" t="str">
            <v>0</v>
          </cell>
          <cell r="H1038" t="str">
            <v>Bradley Union Elementary</v>
          </cell>
          <cell r="I1038" t="str">
            <v>ELEMENTARY</v>
          </cell>
          <cell r="J1038">
            <v>132768</v>
          </cell>
        </row>
        <row r="1039">
          <cell r="A1039">
            <v>14427</v>
          </cell>
          <cell r="B1039">
            <v>47</v>
          </cell>
          <cell r="C1039" t="str">
            <v>27</v>
          </cell>
          <cell r="D1039" t="str">
            <v>65979</v>
          </cell>
          <cell r="E1039" t="str">
            <v>135111</v>
          </cell>
          <cell r="F1039" t="str">
            <v>1844</v>
          </cell>
          <cell r="G1039" t="str">
            <v>D</v>
          </cell>
          <cell r="H1039" t="str">
            <v>Uplift Monterey</v>
          </cell>
          <cell r="I1039" t="str">
            <v>ELEMENTARY</v>
          </cell>
          <cell r="J1039">
            <v>138286</v>
          </cell>
        </row>
        <row r="1040">
          <cell r="A1040">
            <v>14457</v>
          </cell>
          <cell r="B1040">
            <v>47</v>
          </cell>
          <cell r="C1040" t="str">
            <v>27</v>
          </cell>
          <cell r="D1040" t="str">
            <v>65979</v>
          </cell>
          <cell r="E1040" t="str">
            <v>136010</v>
          </cell>
          <cell r="F1040" t="str">
            <v>1875</v>
          </cell>
          <cell r="G1040" t="str">
            <v>D</v>
          </cell>
          <cell r="H1040" t="str">
            <v>Uplift California South Charter School</v>
          </cell>
          <cell r="I1040" t="str">
            <v>ELEMENTARY</v>
          </cell>
          <cell r="J1040">
            <v>34258</v>
          </cell>
        </row>
        <row r="1041">
          <cell r="A1041">
            <v>14465</v>
          </cell>
          <cell r="B1041">
            <v>47</v>
          </cell>
          <cell r="C1041" t="str">
            <v>27</v>
          </cell>
          <cell r="D1041" t="str">
            <v>65979</v>
          </cell>
          <cell r="E1041" t="str">
            <v>136218</v>
          </cell>
          <cell r="F1041" t="str">
            <v>1876</v>
          </cell>
          <cell r="G1041" t="str">
            <v>D</v>
          </cell>
          <cell r="H1041" t="str">
            <v>Uplift California North Charter</v>
          </cell>
          <cell r="I1041" t="str">
            <v>ELEMENTARY</v>
          </cell>
          <cell r="J1041">
            <v>22310</v>
          </cell>
        </row>
        <row r="1042">
          <cell r="A1042">
            <v>462</v>
          </cell>
          <cell r="B1042">
            <v>47</v>
          </cell>
          <cell r="C1042" t="str">
            <v>27</v>
          </cell>
          <cell r="D1042" t="str">
            <v>65987</v>
          </cell>
          <cell r="E1042" t="str">
            <v>0</v>
          </cell>
          <cell r="H1042" t="str">
            <v>Carmel Unified</v>
          </cell>
          <cell r="I1042" t="str">
            <v>UNIFIED</v>
          </cell>
          <cell r="J1042">
            <v>480848</v>
          </cell>
        </row>
        <row r="1043">
          <cell r="A1043">
            <v>463</v>
          </cell>
          <cell r="B1043">
            <v>47</v>
          </cell>
          <cell r="C1043" t="str">
            <v>27</v>
          </cell>
          <cell r="D1043" t="str">
            <v>65995</v>
          </cell>
          <cell r="E1043" t="str">
            <v>0</v>
          </cell>
          <cell r="H1043" t="str">
            <v>Chualar Union</v>
          </cell>
          <cell r="I1043" t="str">
            <v>ELEMENTARY</v>
          </cell>
          <cell r="J1043">
            <v>450009</v>
          </cell>
        </row>
        <row r="1044">
          <cell r="A1044">
            <v>464</v>
          </cell>
          <cell r="B1044">
            <v>47</v>
          </cell>
          <cell r="C1044" t="str">
            <v>27</v>
          </cell>
          <cell r="D1044" t="str">
            <v>66027</v>
          </cell>
          <cell r="E1044" t="str">
            <v>0</v>
          </cell>
          <cell r="H1044" t="str">
            <v>Graves Elementary</v>
          </cell>
          <cell r="I1044" t="str">
            <v>ELEMENTARY</v>
          </cell>
          <cell r="J1044">
            <v>70764</v>
          </cell>
        </row>
        <row r="1045">
          <cell r="A1045">
            <v>465</v>
          </cell>
          <cell r="B1045">
            <v>47</v>
          </cell>
          <cell r="C1045" t="str">
            <v>27</v>
          </cell>
          <cell r="D1045" t="str">
            <v>66035</v>
          </cell>
          <cell r="E1045" t="str">
            <v>0</v>
          </cell>
          <cell r="H1045" t="str">
            <v>Greenfield Union Elementary</v>
          </cell>
          <cell r="I1045" t="str">
            <v>ELEMENTARY</v>
          </cell>
          <cell r="J1045">
            <v>4894000</v>
          </cell>
        </row>
        <row r="1046">
          <cell r="A1046">
            <v>466</v>
          </cell>
          <cell r="B1046">
            <v>47</v>
          </cell>
          <cell r="C1046" t="str">
            <v>27</v>
          </cell>
          <cell r="D1046" t="str">
            <v>66050</v>
          </cell>
          <cell r="E1046" t="str">
            <v>0</v>
          </cell>
          <cell r="H1046" t="str">
            <v>King City Union</v>
          </cell>
          <cell r="I1046" t="str">
            <v>ELEMENTARY</v>
          </cell>
          <cell r="J1046">
            <v>3645346</v>
          </cell>
        </row>
        <row r="1047">
          <cell r="A1047">
            <v>467</v>
          </cell>
          <cell r="B1047">
            <v>47</v>
          </cell>
          <cell r="C1047" t="str">
            <v>27</v>
          </cell>
          <cell r="D1047" t="str">
            <v>66068</v>
          </cell>
          <cell r="E1047" t="str">
            <v>0</v>
          </cell>
          <cell r="H1047" t="str">
            <v>South Monterey County Joint Union High</v>
          </cell>
          <cell r="I1047" t="str">
            <v>HIGH</v>
          </cell>
          <cell r="J1047">
            <v>3693869</v>
          </cell>
        </row>
        <row r="1048">
          <cell r="A1048">
            <v>14360</v>
          </cell>
          <cell r="B1048">
            <v>47</v>
          </cell>
          <cell r="C1048" t="str">
            <v>27</v>
          </cell>
          <cell r="D1048" t="str">
            <v>66068</v>
          </cell>
          <cell r="E1048" t="str">
            <v>134254</v>
          </cell>
          <cell r="F1048" t="str">
            <v>1821</v>
          </cell>
          <cell r="G1048" t="str">
            <v>L</v>
          </cell>
          <cell r="H1048" t="str">
            <v>Pinnacle Academy Charter - Independent Study</v>
          </cell>
          <cell r="I1048" t="str">
            <v>HIGH</v>
          </cell>
          <cell r="J1048">
            <v>9990</v>
          </cell>
        </row>
        <row r="1049">
          <cell r="A1049">
            <v>468</v>
          </cell>
          <cell r="B1049">
            <v>47</v>
          </cell>
          <cell r="C1049" t="str">
            <v>27</v>
          </cell>
          <cell r="D1049" t="str">
            <v>66076</v>
          </cell>
          <cell r="E1049" t="str">
            <v>0</v>
          </cell>
          <cell r="H1049" t="str">
            <v>Lagunita Elementary</v>
          </cell>
          <cell r="I1049" t="str">
            <v>ELEMENTARY</v>
          </cell>
          <cell r="J1049">
            <v>157031</v>
          </cell>
        </row>
        <row r="1050">
          <cell r="A1050">
            <v>469</v>
          </cell>
          <cell r="B1050">
            <v>47</v>
          </cell>
          <cell r="C1050" t="str">
            <v>27</v>
          </cell>
          <cell r="D1050" t="str">
            <v>66084</v>
          </cell>
          <cell r="E1050" t="str">
            <v>0</v>
          </cell>
          <cell r="H1050" t="str">
            <v>Mission Union Elementary</v>
          </cell>
          <cell r="I1050" t="str">
            <v>ELEMENTARY</v>
          </cell>
          <cell r="J1050">
            <v>204161</v>
          </cell>
        </row>
        <row r="1051">
          <cell r="A1051">
            <v>470</v>
          </cell>
          <cell r="B1051">
            <v>47</v>
          </cell>
          <cell r="C1051" t="str">
            <v>27</v>
          </cell>
          <cell r="D1051" t="str">
            <v>66092</v>
          </cell>
          <cell r="E1051" t="str">
            <v>0</v>
          </cell>
          <cell r="H1051" t="str">
            <v>Monterey Peninsula Unified</v>
          </cell>
          <cell r="I1051" t="str">
            <v>UNIFIED</v>
          </cell>
          <cell r="J1051">
            <v>8528409</v>
          </cell>
        </row>
        <row r="1052">
          <cell r="A1052">
            <v>14082</v>
          </cell>
          <cell r="B1052">
            <v>47</v>
          </cell>
          <cell r="C1052" t="str">
            <v>27</v>
          </cell>
          <cell r="D1052" t="str">
            <v>66092</v>
          </cell>
          <cell r="E1052" t="str">
            <v>129239</v>
          </cell>
          <cell r="F1052" t="str">
            <v>1621</v>
          </cell>
          <cell r="G1052" t="str">
            <v>L</v>
          </cell>
          <cell r="H1052" t="str">
            <v>Dual Language Academy of the Monterey Peninsula</v>
          </cell>
          <cell r="I1052" t="str">
            <v>UNIFIED</v>
          </cell>
          <cell r="J1052">
            <v>94370</v>
          </cell>
        </row>
        <row r="1053">
          <cell r="A1053">
            <v>1233</v>
          </cell>
          <cell r="B1053">
            <v>47</v>
          </cell>
          <cell r="C1053" t="str">
            <v>27</v>
          </cell>
          <cell r="D1053" t="str">
            <v>66092</v>
          </cell>
          <cell r="E1053" t="str">
            <v>2730240</v>
          </cell>
          <cell r="F1053" t="str">
            <v>0362</v>
          </cell>
          <cell r="G1053" t="str">
            <v>D</v>
          </cell>
          <cell r="H1053" t="str">
            <v>Learning for Life Charter</v>
          </cell>
          <cell r="I1053" t="str">
            <v>UNIFIED</v>
          </cell>
          <cell r="J1053">
            <v>189486</v>
          </cell>
        </row>
        <row r="1054">
          <cell r="A1054">
            <v>1235</v>
          </cell>
          <cell r="B1054">
            <v>47</v>
          </cell>
          <cell r="C1054" t="str">
            <v>27</v>
          </cell>
          <cell r="D1054" t="str">
            <v>66092</v>
          </cell>
          <cell r="E1054" t="str">
            <v>6118962</v>
          </cell>
          <cell r="F1054" t="str">
            <v>0429</v>
          </cell>
          <cell r="G1054" t="str">
            <v>D</v>
          </cell>
          <cell r="H1054" t="str">
            <v>International School of Monterey</v>
          </cell>
          <cell r="I1054" t="str">
            <v>UNIFIED</v>
          </cell>
          <cell r="J1054">
            <v>585935</v>
          </cell>
        </row>
        <row r="1055">
          <cell r="A1055">
            <v>471</v>
          </cell>
          <cell r="B1055">
            <v>47</v>
          </cell>
          <cell r="C1055" t="str">
            <v>27</v>
          </cell>
          <cell r="D1055" t="str">
            <v>66134</v>
          </cell>
          <cell r="E1055" t="str">
            <v>0</v>
          </cell>
          <cell r="H1055" t="str">
            <v>Pacific Grove Unified</v>
          </cell>
          <cell r="I1055" t="str">
            <v>UNIFIED</v>
          </cell>
          <cell r="J1055">
            <v>398206</v>
          </cell>
        </row>
        <row r="1056">
          <cell r="A1056">
            <v>472</v>
          </cell>
          <cell r="B1056">
            <v>47</v>
          </cell>
          <cell r="C1056" t="str">
            <v>27</v>
          </cell>
          <cell r="D1056" t="str">
            <v>66142</v>
          </cell>
          <cell r="E1056" t="str">
            <v>0</v>
          </cell>
          <cell r="H1056" t="str">
            <v>Salinas City Elementary</v>
          </cell>
          <cell r="I1056" t="str">
            <v>ELEMENTARY</v>
          </cell>
          <cell r="J1056">
            <v>12244948</v>
          </cell>
        </row>
        <row r="1057">
          <cell r="A1057">
            <v>473</v>
          </cell>
          <cell r="B1057">
            <v>47</v>
          </cell>
          <cell r="C1057" t="str">
            <v>27</v>
          </cell>
          <cell r="D1057" t="str">
            <v>66159</v>
          </cell>
          <cell r="E1057" t="str">
            <v>0</v>
          </cell>
          <cell r="H1057" t="str">
            <v>Salinas Union High</v>
          </cell>
          <cell r="I1057" t="str">
            <v>HIGH</v>
          </cell>
          <cell r="J1057">
            <v>24961074</v>
          </cell>
        </row>
        <row r="1058">
          <cell r="A1058">
            <v>474</v>
          </cell>
          <cell r="B1058">
            <v>47</v>
          </cell>
          <cell r="C1058" t="str">
            <v>27</v>
          </cell>
          <cell r="D1058" t="str">
            <v>66167</v>
          </cell>
          <cell r="E1058" t="str">
            <v>0</v>
          </cell>
          <cell r="H1058" t="str">
            <v>San Antonio Union Elementary</v>
          </cell>
          <cell r="I1058" t="str">
            <v>ELEMENTARY</v>
          </cell>
          <cell r="J1058">
            <v>72500</v>
          </cell>
        </row>
        <row r="1059">
          <cell r="A1059">
            <v>475</v>
          </cell>
          <cell r="B1059">
            <v>47</v>
          </cell>
          <cell r="C1059" t="str">
            <v>27</v>
          </cell>
          <cell r="D1059" t="str">
            <v>66175</v>
          </cell>
          <cell r="E1059" t="str">
            <v>0</v>
          </cell>
          <cell r="H1059" t="str">
            <v>San Ardo Union Elementary</v>
          </cell>
          <cell r="I1059" t="str">
            <v>ELEMENTARY</v>
          </cell>
          <cell r="J1059">
            <v>20008</v>
          </cell>
        </row>
        <row r="1060">
          <cell r="A1060">
            <v>476</v>
          </cell>
          <cell r="B1060">
            <v>47</v>
          </cell>
          <cell r="C1060" t="str">
            <v>27</v>
          </cell>
          <cell r="D1060" t="str">
            <v>66183</v>
          </cell>
          <cell r="E1060" t="str">
            <v>0</v>
          </cell>
          <cell r="H1060" t="str">
            <v>San Lucas Union Elementary</v>
          </cell>
          <cell r="I1060" t="str">
            <v>ELEMENTARY</v>
          </cell>
          <cell r="J1060">
            <v>46539</v>
          </cell>
        </row>
        <row r="1061">
          <cell r="A1061">
            <v>477</v>
          </cell>
          <cell r="B1061">
            <v>47</v>
          </cell>
          <cell r="C1061" t="str">
            <v>27</v>
          </cell>
          <cell r="D1061" t="str">
            <v>66191</v>
          </cell>
          <cell r="E1061" t="str">
            <v>0</v>
          </cell>
          <cell r="H1061" t="str">
            <v>Santa Rita Union Elementary</v>
          </cell>
          <cell r="I1061" t="str">
            <v>ELEMENTARY</v>
          </cell>
          <cell r="J1061">
            <v>4814765</v>
          </cell>
        </row>
        <row r="1062">
          <cell r="A1062">
            <v>478</v>
          </cell>
          <cell r="B1062">
            <v>47</v>
          </cell>
          <cell r="C1062" t="str">
            <v>27</v>
          </cell>
          <cell r="D1062" t="str">
            <v>66225</v>
          </cell>
          <cell r="E1062" t="str">
            <v>0</v>
          </cell>
          <cell r="H1062" t="str">
            <v>Spreckels Union Elementary</v>
          </cell>
          <cell r="I1062" t="str">
            <v>ELEMENTARY</v>
          </cell>
          <cell r="J1062">
            <v>1338160</v>
          </cell>
        </row>
        <row r="1063">
          <cell r="A1063">
            <v>479</v>
          </cell>
          <cell r="B1063">
            <v>47</v>
          </cell>
          <cell r="C1063" t="str">
            <v>27</v>
          </cell>
          <cell r="D1063" t="str">
            <v>66233</v>
          </cell>
          <cell r="E1063" t="str">
            <v>0</v>
          </cell>
          <cell r="H1063" t="str">
            <v>Washington Union Elementary</v>
          </cell>
          <cell r="I1063" t="str">
            <v>ELEMENTARY</v>
          </cell>
          <cell r="J1063">
            <v>171422</v>
          </cell>
        </row>
        <row r="1064">
          <cell r="A1064">
            <v>480</v>
          </cell>
          <cell r="B1064">
            <v>47</v>
          </cell>
          <cell r="C1064" t="str">
            <v>27</v>
          </cell>
          <cell r="D1064" t="str">
            <v>73825</v>
          </cell>
          <cell r="E1064" t="str">
            <v>0</v>
          </cell>
          <cell r="H1064" t="str">
            <v>North Monterey County Unified</v>
          </cell>
          <cell r="I1064" t="str">
            <v>UNIFIED</v>
          </cell>
          <cell r="J1064">
            <v>6631096</v>
          </cell>
        </row>
        <row r="1065">
          <cell r="A1065">
            <v>481</v>
          </cell>
          <cell r="B1065">
            <v>47</v>
          </cell>
          <cell r="C1065" t="str">
            <v>27</v>
          </cell>
          <cell r="D1065" t="str">
            <v>75150</v>
          </cell>
          <cell r="E1065" t="str">
            <v>0</v>
          </cell>
          <cell r="H1065" t="str">
            <v>Big Sur Unified</v>
          </cell>
          <cell r="I1065" t="str">
            <v>UNIFIED</v>
          </cell>
          <cell r="J1065">
            <v>148611</v>
          </cell>
        </row>
        <row r="1066">
          <cell r="A1066">
            <v>11998</v>
          </cell>
          <cell r="B1066">
            <v>47</v>
          </cell>
          <cell r="C1066" t="str">
            <v>27</v>
          </cell>
          <cell r="D1066" t="str">
            <v>75150</v>
          </cell>
          <cell r="E1066" t="str">
            <v>118349</v>
          </cell>
          <cell r="F1066" t="str">
            <v>1000</v>
          </cell>
          <cell r="G1066" t="str">
            <v>D</v>
          </cell>
          <cell r="H1066" t="str">
            <v>Big Sur Charter</v>
          </cell>
          <cell r="I1066" t="str">
            <v>UNIFIED</v>
          </cell>
          <cell r="J1066">
            <v>96312</v>
          </cell>
        </row>
        <row r="1067">
          <cell r="A1067">
            <v>482</v>
          </cell>
          <cell r="B1067">
            <v>47</v>
          </cell>
          <cell r="C1067" t="str">
            <v>27</v>
          </cell>
          <cell r="D1067" t="str">
            <v>75440</v>
          </cell>
          <cell r="E1067" t="str">
            <v>0</v>
          </cell>
          <cell r="H1067" t="str">
            <v>Soledad Unified</v>
          </cell>
          <cell r="I1067" t="str">
            <v>UNIFIED</v>
          </cell>
          <cell r="J1067">
            <v>6982461</v>
          </cell>
        </row>
        <row r="1068">
          <cell r="A1068">
            <v>483</v>
          </cell>
          <cell r="B1068">
            <v>47</v>
          </cell>
          <cell r="C1068" t="str">
            <v>27</v>
          </cell>
          <cell r="D1068" t="str">
            <v>75473</v>
          </cell>
          <cell r="E1068" t="str">
            <v>0</v>
          </cell>
          <cell r="H1068" t="str">
            <v>Gonzales Unified</v>
          </cell>
          <cell r="I1068" t="str">
            <v>UNIFIED</v>
          </cell>
          <cell r="J1068">
            <v>3751887</v>
          </cell>
        </row>
        <row r="1069">
          <cell r="A1069">
            <v>29</v>
          </cell>
          <cell r="B1069">
            <v>47</v>
          </cell>
          <cell r="C1069" t="str">
            <v>28</v>
          </cell>
          <cell r="D1069" t="str">
            <v>10280</v>
          </cell>
          <cell r="E1069" t="str">
            <v>0</v>
          </cell>
          <cell r="H1069" t="str">
            <v>Napa Co. Office of Education</v>
          </cell>
          <cell r="I1069" t="str">
            <v>CO OFFICE</v>
          </cell>
          <cell r="J1069">
            <v>23656</v>
          </cell>
        </row>
        <row r="1070">
          <cell r="A1070">
            <v>484</v>
          </cell>
          <cell r="B1070">
            <v>47</v>
          </cell>
          <cell r="C1070" t="str">
            <v>28</v>
          </cell>
          <cell r="D1070" t="str">
            <v>66241</v>
          </cell>
          <cell r="E1070" t="str">
            <v>0</v>
          </cell>
          <cell r="H1070" t="str">
            <v>Calistoga Joint Unified</v>
          </cell>
          <cell r="I1070" t="str">
            <v>UNIFIED</v>
          </cell>
          <cell r="J1070">
            <v>163160</v>
          </cell>
        </row>
        <row r="1071">
          <cell r="A1071">
            <v>485</v>
          </cell>
          <cell r="B1071">
            <v>47</v>
          </cell>
          <cell r="C1071" t="str">
            <v>28</v>
          </cell>
          <cell r="D1071" t="str">
            <v>66258</v>
          </cell>
          <cell r="E1071" t="str">
            <v>0</v>
          </cell>
          <cell r="H1071" t="str">
            <v>Howell Mountain Elementary</v>
          </cell>
          <cell r="I1071" t="str">
            <v>ELEMENTARY</v>
          </cell>
          <cell r="J1071">
            <v>18394</v>
          </cell>
        </row>
        <row r="1072">
          <cell r="A1072">
            <v>486</v>
          </cell>
          <cell r="B1072">
            <v>47</v>
          </cell>
          <cell r="C1072" t="str">
            <v>28</v>
          </cell>
          <cell r="D1072" t="str">
            <v>66266</v>
          </cell>
          <cell r="E1072" t="str">
            <v>0</v>
          </cell>
          <cell r="H1072" t="str">
            <v>Napa Valley Unified</v>
          </cell>
          <cell r="I1072" t="str">
            <v>UNIFIED</v>
          </cell>
          <cell r="J1072">
            <v>3230348</v>
          </cell>
        </row>
        <row r="1073">
          <cell r="A1073">
            <v>10164</v>
          </cell>
          <cell r="B1073">
            <v>47</v>
          </cell>
          <cell r="C1073" t="str">
            <v>28</v>
          </cell>
          <cell r="D1073" t="str">
            <v>66266</v>
          </cell>
          <cell r="E1073" t="str">
            <v>108605</v>
          </cell>
          <cell r="F1073" t="str">
            <v>0679</v>
          </cell>
          <cell r="G1073" t="str">
            <v>D</v>
          </cell>
          <cell r="H1073" t="str">
            <v>Stone Bridge</v>
          </cell>
          <cell r="I1073" t="str">
            <v>UNIFIED</v>
          </cell>
          <cell r="J1073">
            <v>52042</v>
          </cell>
        </row>
        <row r="1074">
          <cell r="A1074">
            <v>1239</v>
          </cell>
          <cell r="B1074">
            <v>47</v>
          </cell>
          <cell r="C1074" t="str">
            <v>28</v>
          </cell>
          <cell r="D1074" t="str">
            <v>66266</v>
          </cell>
          <cell r="E1074" t="str">
            <v>6026983</v>
          </cell>
          <cell r="F1074" t="str">
            <v>0167</v>
          </cell>
          <cell r="G1074" t="str">
            <v>L</v>
          </cell>
          <cell r="H1074" t="str">
            <v>Napa Valley Language Academy</v>
          </cell>
          <cell r="I1074" t="str">
            <v>UNIFIED</v>
          </cell>
          <cell r="J1074">
            <v>130152</v>
          </cell>
        </row>
        <row r="1075">
          <cell r="A1075">
            <v>1240</v>
          </cell>
          <cell r="B1075">
            <v>47</v>
          </cell>
          <cell r="C1075" t="str">
            <v>28</v>
          </cell>
          <cell r="D1075" t="str">
            <v>66266</v>
          </cell>
          <cell r="E1075" t="str">
            <v>6113302</v>
          </cell>
          <cell r="F1075" t="str">
            <v>0091</v>
          </cell>
          <cell r="G1075" t="str">
            <v>L</v>
          </cell>
          <cell r="H1075" t="str">
            <v>River Charter</v>
          </cell>
          <cell r="I1075" t="str">
            <v>UNIFIED</v>
          </cell>
          <cell r="J1075">
            <v>75042</v>
          </cell>
        </row>
        <row r="1076">
          <cell r="A1076">
            <v>487</v>
          </cell>
          <cell r="B1076">
            <v>47</v>
          </cell>
          <cell r="C1076" t="str">
            <v>28</v>
          </cell>
          <cell r="D1076" t="str">
            <v>66282</v>
          </cell>
          <cell r="E1076" t="str">
            <v>0</v>
          </cell>
          <cell r="H1076" t="str">
            <v>Pope Valley Union Elementary</v>
          </cell>
          <cell r="I1076" t="str">
            <v>ELEMENTARY</v>
          </cell>
          <cell r="J1076">
            <v>12492</v>
          </cell>
        </row>
        <row r="1077">
          <cell r="A1077">
            <v>488</v>
          </cell>
          <cell r="B1077">
            <v>47</v>
          </cell>
          <cell r="C1077" t="str">
            <v>28</v>
          </cell>
          <cell r="D1077" t="str">
            <v>66290</v>
          </cell>
          <cell r="E1077" t="str">
            <v>0</v>
          </cell>
          <cell r="H1077" t="str">
            <v>Saint Helena Unified</v>
          </cell>
          <cell r="I1077" t="str">
            <v>UNIFIED</v>
          </cell>
          <cell r="J1077">
            <v>241598</v>
          </cell>
        </row>
        <row r="1078">
          <cell r="A1078">
            <v>30</v>
          </cell>
          <cell r="B1078">
            <v>47</v>
          </cell>
          <cell r="C1078" t="str">
            <v>29</v>
          </cell>
          <cell r="D1078" t="str">
            <v>10298</v>
          </cell>
          <cell r="E1078" t="str">
            <v>0</v>
          </cell>
          <cell r="H1078" t="str">
            <v>Nevada Co. Office of Education</v>
          </cell>
          <cell r="I1078" t="str">
            <v>CO OFFICE</v>
          </cell>
          <cell r="J1078">
            <v>320883</v>
          </cell>
        </row>
        <row r="1079">
          <cell r="A1079">
            <v>11391</v>
          </cell>
          <cell r="B1079">
            <v>47</v>
          </cell>
          <cell r="C1079" t="str">
            <v>29</v>
          </cell>
          <cell r="D1079" t="str">
            <v>10298</v>
          </cell>
          <cell r="E1079" t="str">
            <v>114314</v>
          </cell>
          <cell r="F1079" t="str">
            <v>0871</v>
          </cell>
          <cell r="G1079" t="str">
            <v>L</v>
          </cell>
          <cell r="H1079" t="str">
            <v>Bitney College Preparatory High</v>
          </cell>
          <cell r="I1079" t="str">
            <v>CO OFFICE</v>
          </cell>
          <cell r="J1079">
            <v>137699</v>
          </cell>
        </row>
        <row r="1080">
          <cell r="A1080">
            <v>11392</v>
          </cell>
          <cell r="B1080">
            <v>47</v>
          </cell>
          <cell r="C1080" t="str">
            <v>29</v>
          </cell>
          <cell r="D1080" t="str">
            <v>10298</v>
          </cell>
          <cell r="E1080" t="str">
            <v>114322</v>
          </cell>
          <cell r="F1080" t="str">
            <v>0870</v>
          </cell>
          <cell r="G1080" t="str">
            <v>L</v>
          </cell>
          <cell r="H1080" t="str">
            <v>Yuba River Charter</v>
          </cell>
          <cell r="I1080" t="str">
            <v>CO OFFICE</v>
          </cell>
          <cell r="J1080">
            <v>434260</v>
          </cell>
        </row>
        <row r="1081">
          <cell r="A1081">
            <v>11393</v>
          </cell>
          <cell r="B1081">
            <v>47</v>
          </cell>
          <cell r="C1081" t="str">
            <v>29</v>
          </cell>
          <cell r="D1081" t="str">
            <v>10298</v>
          </cell>
          <cell r="E1081" t="str">
            <v>114330</v>
          </cell>
          <cell r="F1081" t="str">
            <v>0869</v>
          </cell>
          <cell r="G1081" t="str">
            <v>D</v>
          </cell>
          <cell r="H1081" t="str">
            <v>Nevada City School of the Arts</v>
          </cell>
          <cell r="I1081" t="str">
            <v>CO OFFICE</v>
          </cell>
          <cell r="J1081">
            <v>566504</v>
          </cell>
        </row>
        <row r="1082">
          <cell r="A1082">
            <v>11394</v>
          </cell>
          <cell r="B1082">
            <v>47</v>
          </cell>
          <cell r="C1082" t="str">
            <v>29</v>
          </cell>
          <cell r="D1082" t="str">
            <v>10298</v>
          </cell>
          <cell r="E1082" t="str">
            <v>114975</v>
          </cell>
          <cell r="F1082" t="str">
            <v>0947</v>
          </cell>
          <cell r="G1082" t="str">
            <v>D</v>
          </cell>
          <cell r="H1082" t="str">
            <v>Sierra Montessori Academy</v>
          </cell>
          <cell r="I1082" t="str">
            <v>CO OFFICE</v>
          </cell>
          <cell r="J1082">
            <v>209461</v>
          </cell>
        </row>
        <row r="1083">
          <cell r="A1083">
            <v>12727</v>
          </cell>
          <cell r="B1083">
            <v>47</v>
          </cell>
          <cell r="C1083" t="str">
            <v>29</v>
          </cell>
          <cell r="D1083" t="str">
            <v>10298</v>
          </cell>
          <cell r="E1083" t="str">
            <v>126219</v>
          </cell>
          <cell r="F1083" t="str">
            <v>1427</v>
          </cell>
          <cell r="G1083" t="str">
            <v>L</v>
          </cell>
          <cell r="H1083" t="str">
            <v>Forest Charter</v>
          </cell>
          <cell r="I1083" t="str">
            <v>ELEMENTARY</v>
          </cell>
          <cell r="J1083">
            <v>1157863</v>
          </cell>
        </row>
        <row r="1084">
          <cell r="A1084">
            <v>12728</v>
          </cell>
          <cell r="B1084">
            <v>47</v>
          </cell>
          <cell r="C1084" t="str">
            <v>29</v>
          </cell>
          <cell r="D1084" t="str">
            <v>10298</v>
          </cell>
          <cell r="E1084" t="str">
            <v>126227</v>
          </cell>
          <cell r="F1084" t="str">
            <v>1428</v>
          </cell>
          <cell r="G1084" t="str">
            <v>L</v>
          </cell>
          <cell r="H1084" t="str">
            <v>Twin Ridges Home Study Charter</v>
          </cell>
          <cell r="I1084" t="str">
            <v>ELEMENTARY</v>
          </cell>
          <cell r="J1084">
            <v>209530</v>
          </cell>
        </row>
        <row r="1085">
          <cell r="A1085">
            <v>14114</v>
          </cell>
          <cell r="B1085">
            <v>47</v>
          </cell>
          <cell r="C1085" t="str">
            <v>29</v>
          </cell>
          <cell r="D1085" t="str">
            <v>10298</v>
          </cell>
          <cell r="E1085" t="str">
            <v>130823</v>
          </cell>
          <cell r="F1085" t="str">
            <v>1680</v>
          </cell>
          <cell r="G1085" t="str">
            <v>D</v>
          </cell>
          <cell r="H1085" t="str">
            <v>EPIC de Cesar Chavez</v>
          </cell>
          <cell r="I1085" t="str">
            <v>CO OFFICE</v>
          </cell>
          <cell r="J1085">
            <v>47036</v>
          </cell>
        </row>
        <row r="1086">
          <cell r="A1086">
            <v>1062</v>
          </cell>
          <cell r="B1086">
            <v>47</v>
          </cell>
          <cell r="C1086" t="str">
            <v>29</v>
          </cell>
          <cell r="D1086" t="str">
            <v>10298</v>
          </cell>
          <cell r="E1086" t="str">
            <v>2930147</v>
          </cell>
          <cell r="F1086" t="str">
            <v>0255</v>
          </cell>
          <cell r="G1086" t="str">
            <v>D</v>
          </cell>
          <cell r="H1086" t="str">
            <v>John Muir Charter Schools</v>
          </cell>
          <cell r="I1086" t="str">
            <v>HIGH</v>
          </cell>
          <cell r="J1086">
            <v>143710</v>
          </cell>
        </row>
        <row r="1087">
          <cell r="A1087">
            <v>489</v>
          </cell>
          <cell r="B1087">
            <v>47</v>
          </cell>
          <cell r="C1087" t="str">
            <v>29</v>
          </cell>
          <cell r="D1087" t="str">
            <v>66316</v>
          </cell>
          <cell r="E1087" t="str">
            <v>0</v>
          </cell>
          <cell r="H1087" t="str">
            <v>Chicago Park Elementary</v>
          </cell>
          <cell r="I1087" t="str">
            <v>ELEMENTARY</v>
          </cell>
          <cell r="J1087">
            <v>177309</v>
          </cell>
        </row>
        <row r="1088">
          <cell r="A1088">
            <v>12624</v>
          </cell>
          <cell r="B1088">
            <v>47</v>
          </cell>
          <cell r="C1088" t="str">
            <v>29</v>
          </cell>
          <cell r="D1088" t="str">
            <v>66316</v>
          </cell>
          <cell r="E1088" t="str">
            <v>125013</v>
          </cell>
          <cell r="F1088" t="str">
            <v>1339</v>
          </cell>
          <cell r="G1088" t="str">
            <v>L</v>
          </cell>
          <cell r="H1088" t="str">
            <v>Chicago Park Community Charter</v>
          </cell>
          <cell r="I1088" t="str">
            <v>ELEMENTARY</v>
          </cell>
          <cell r="J1088">
            <v>88151</v>
          </cell>
        </row>
        <row r="1089">
          <cell r="A1089">
            <v>490</v>
          </cell>
          <cell r="B1089">
            <v>47</v>
          </cell>
          <cell r="C1089" t="str">
            <v>29</v>
          </cell>
          <cell r="D1089" t="str">
            <v>66324</v>
          </cell>
          <cell r="E1089" t="str">
            <v>0</v>
          </cell>
          <cell r="H1089" t="str">
            <v>Clear Creek Elementary</v>
          </cell>
          <cell r="I1089" t="str">
            <v>ELEMENTARY</v>
          </cell>
          <cell r="J1089">
            <v>161494</v>
          </cell>
        </row>
        <row r="1090">
          <cell r="A1090">
            <v>491</v>
          </cell>
          <cell r="B1090">
            <v>47</v>
          </cell>
          <cell r="C1090" t="str">
            <v>29</v>
          </cell>
          <cell r="D1090" t="str">
            <v>66332</v>
          </cell>
          <cell r="E1090" t="str">
            <v>0</v>
          </cell>
          <cell r="H1090" t="str">
            <v>Grass Valley Elementary</v>
          </cell>
          <cell r="I1090" t="str">
            <v>ELEMENTARY</v>
          </cell>
          <cell r="J1090">
            <v>236596</v>
          </cell>
        </row>
        <row r="1091">
          <cell r="A1091">
            <v>1241</v>
          </cell>
          <cell r="B1091">
            <v>47</v>
          </cell>
          <cell r="C1091" t="str">
            <v>29</v>
          </cell>
          <cell r="D1091" t="str">
            <v>66332</v>
          </cell>
          <cell r="E1091" t="str">
            <v>6111140</v>
          </cell>
          <cell r="F1091" t="str">
            <v>0022</v>
          </cell>
          <cell r="G1091" t="str">
            <v>L</v>
          </cell>
          <cell r="H1091" t="str">
            <v>Grass Valley Charter</v>
          </cell>
          <cell r="I1091" t="str">
            <v>ELEMENTARY</v>
          </cell>
          <cell r="J1091">
            <v>98410</v>
          </cell>
        </row>
        <row r="1092">
          <cell r="A1092">
            <v>492</v>
          </cell>
          <cell r="B1092">
            <v>47</v>
          </cell>
          <cell r="C1092" t="str">
            <v>29</v>
          </cell>
          <cell r="D1092" t="str">
            <v>66340</v>
          </cell>
          <cell r="E1092" t="str">
            <v>0</v>
          </cell>
          <cell r="H1092" t="str">
            <v>Nevada City Elementary</v>
          </cell>
          <cell r="I1092" t="str">
            <v>ELEMENTARY</v>
          </cell>
          <cell r="J1092">
            <v>144752</v>
          </cell>
        </row>
        <row r="1093">
          <cell r="A1093">
            <v>1242</v>
          </cell>
          <cell r="B1093">
            <v>47</v>
          </cell>
          <cell r="C1093" t="str">
            <v>29</v>
          </cell>
          <cell r="D1093" t="str">
            <v>66340</v>
          </cell>
          <cell r="E1093" t="str">
            <v>6112593</v>
          </cell>
          <cell r="F1093" t="str">
            <v>0069</v>
          </cell>
          <cell r="G1093" t="str">
            <v>L</v>
          </cell>
          <cell r="H1093" t="str">
            <v>Nevada City Charter</v>
          </cell>
          <cell r="I1093" t="str">
            <v>ELEMENTARY</v>
          </cell>
          <cell r="J1093">
            <v>14188</v>
          </cell>
        </row>
        <row r="1094">
          <cell r="A1094">
            <v>493</v>
          </cell>
          <cell r="B1094">
            <v>47</v>
          </cell>
          <cell r="C1094" t="str">
            <v>29</v>
          </cell>
          <cell r="D1094" t="str">
            <v>66357</v>
          </cell>
          <cell r="E1094" t="str">
            <v>0</v>
          </cell>
          <cell r="H1094" t="str">
            <v>Nevada Joint Union High</v>
          </cell>
          <cell r="I1094" t="str">
            <v>HIGH</v>
          </cell>
          <cell r="J1094">
            <v>499004</v>
          </cell>
        </row>
        <row r="1095">
          <cell r="A1095">
            <v>12729</v>
          </cell>
          <cell r="B1095">
            <v>47</v>
          </cell>
          <cell r="C1095" t="str">
            <v>29</v>
          </cell>
          <cell r="D1095" t="str">
            <v>66357</v>
          </cell>
          <cell r="E1095" t="str">
            <v>124834</v>
          </cell>
          <cell r="F1095" t="str">
            <v>1336</v>
          </cell>
          <cell r="G1095" t="str">
            <v>D</v>
          </cell>
          <cell r="H1095" t="str">
            <v>Sierra Academy of Expeditionary Learning</v>
          </cell>
          <cell r="I1095" t="str">
            <v>HIGH</v>
          </cell>
          <cell r="J1095">
            <v>35596</v>
          </cell>
        </row>
        <row r="1096">
          <cell r="A1096">
            <v>494</v>
          </cell>
          <cell r="B1096">
            <v>47</v>
          </cell>
          <cell r="C1096" t="str">
            <v>29</v>
          </cell>
          <cell r="D1096" t="str">
            <v>66373</v>
          </cell>
          <cell r="E1096" t="str">
            <v>0</v>
          </cell>
          <cell r="H1096" t="str">
            <v>Pleasant Ridge Union Elementary</v>
          </cell>
          <cell r="I1096" t="str">
            <v>ELEMENTARY</v>
          </cell>
          <cell r="J1096">
            <v>225214</v>
          </cell>
        </row>
        <row r="1097">
          <cell r="A1097">
            <v>14484</v>
          </cell>
          <cell r="B1097">
            <v>47</v>
          </cell>
          <cell r="C1097" t="str">
            <v>29</v>
          </cell>
          <cell r="D1097" t="str">
            <v>66373</v>
          </cell>
          <cell r="E1097" t="str">
            <v>136424</v>
          </cell>
          <cell r="F1097" t="str">
            <v>1898</v>
          </cell>
          <cell r="G1097" t="str">
            <v>L</v>
          </cell>
          <cell r="H1097" t="str">
            <v>Arete Charter Academy</v>
          </cell>
          <cell r="I1097" t="str">
            <v>ELEMENTARY</v>
          </cell>
          <cell r="J1097">
            <v>3734</v>
          </cell>
        </row>
        <row r="1098">
          <cell r="A1098">
            <v>497</v>
          </cell>
          <cell r="B1098">
            <v>47</v>
          </cell>
          <cell r="C1098" t="str">
            <v>29</v>
          </cell>
          <cell r="D1098" t="str">
            <v>66407</v>
          </cell>
          <cell r="E1098" t="str">
            <v>0</v>
          </cell>
          <cell r="H1098" t="str">
            <v>Union Hill Elementary</v>
          </cell>
          <cell r="I1098" t="str">
            <v>ELEMENTARY</v>
          </cell>
          <cell r="J1098">
            <v>168259</v>
          </cell>
        </row>
        <row r="1099">
          <cell r="A1099">
            <v>5083</v>
          </cell>
          <cell r="B1099">
            <v>47</v>
          </cell>
          <cell r="C1099" t="str">
            <v>29</v>
          </cell>
          <cell r="D1099" t="str">
            <v>66407</v>
          </cell>
          <cell r="E1099" t="str">
            <v>6027197</v>
          </cell>
          <cell r="F1099" t="str">
            <v>1576</v>
          </cell>
          <cell r="G1099" t="str">
            <v>L</v>
          </cell>
          <cell r="H1099" t="str">
            <v>Union Hill Elementary</v>
          </cell>
          <cell r="I1099" t="str">
            <v>ELEMENTARY</v>
          </cell>
          <cell r="J1099">
            <v>110742</v>
          </cell>
        </row>
        <row r="1100">
          <cell r="A1100">
            <v>498</v>
          </cell>
          <cell r="B1100">
            <v>47</v>
          </cell>
          <cell r="C1100" t="str">
            <v>29</v>
          </cell>
          <cell r="D1100" t="str">
            <v>66415</v>
          </cell>
          <cell r="E1100" t="str">
            <v>0</v>
          </cell>
          <cell r="H1100" t="str">
            <v>Twin Ridges Elementary</v>
          </cell>
          <cell r="I1100" t="str">
            <v>ELEMENTARY</v>
          </cell>
          <cell r="J1100">
            <v>17798</v>
          </cell>
        </row>
        <row r="1101">
          <cell r="A1101">
            <v>14055</v>
          </cell>
          <cell r="B1101">
            <v>47</v>
          </cell>
          <cell r="C1101" t="str">
            <v>29</v>
          </cell>
          <cell r="D1101" t="str">
            <v>76877</v>
          </cell>
          <cell r="E1101" t="str">
            <v>0</v>
          </cell>
          <cell r="H1101" t="str">
            <v>Penn Valley Union Elementary</v>
          </cell>
          <cell r="I1101" t="str">
            <v>ELEMENTARY</v>
          </cell>
          <cell r="J1101">
            <v>106016</v>
          </cell>
        </row>
        <row r="1102">
          <cell r="A1102">
            <v>1243</v>
          </cell>
          <cell r="B1102">
            <v>47</v>
          </cell>
          <cell r="C1102" t="str">
            <v>29</v>
          </cell>
          <cell r="D1102" t="str">
            <v>76877</v>
          </cell>
          <cell r="E1102" t="str">
            <v>6111371</v>
          </cell>
          <cell r="F1102" t="str">
            <v>0024</v>
          </cell>
          <cell r="G1102" t="str">
            <v>L</v>
          </cell>
          <cell r="H1102" t="str">
            <v>Vantage Point Charter</v>
          </cell>
          <cell r="I1102" t="str">
            <v>ELEMENTARY</v>
          </cell>
          <cell r="J1102">
            <v>7220</v>
          </cell>
        </row>
        <row r="1103">
          <cell r="A1103">
            <v>31</v>
          </cell>
          <cell r="B1103">
            <v>47</v>
          </cell>
          <cell r="C1103" t="str">
            <v>30</v>
          </cell>
          <cell r="D1103" t="str">
            <v>10306</v>
          </cell>
          <cell r="E1103" t="str">
            <v>0</v>
          </cell>
          <cell r="H1103" t="str">
            <v>Orange Co. Office of Education</v>
          </cell>
          <cell r="I1103" t="str">
            <v>CO OFFICE</v>
          </cell>
          <cell r="J1103">
            <v>453526</v>
          </cell>
        </row>
        <row r="1104">
          <cell r="A1104">
            <v>12900</v>
          </cell>
          <cell r="B1104">
            <v>47</v>
          </cell>
          <cell r="C1104" t="str">
            <v>30</v>
          </cell>
          <cell r="D1104" t="str">
            <v>10306</v>
          </cell>
          <cell r="E1104" t="str">
            <v>126037</v>
          </cell>
          <cell r="F1104" t="str">
            <v>1419</v>
          </cell>
          <cell r="G1104" t="str">
            <v>D</v>
          </cell>
          <cell r="H1104" t="str">
            <v>Samueli Academy</v>
          </cell>
          <cell r="I1104" t="str">
            <v>CO OFFICE</v>
          </cell>
          <cell r="J1104">
            <v>100494</v>
          </cell>
        </row>
        <row r="1105">
          <cell r="A1105">
            <v>14256</v>
          </cell>
          <cell r="B1105">
            <v>47</v>
          </cell>
          <cell r="C1105" t="str">
            <v>30</v>
          </cell>
          <cell r="D1105" t="str">
            <v>10306</v>
          </cell>
          <cell r="E1105" t="str">
            <v>132613</v>
          </cell>
          <cell r="F1105" t="str">
            <v>1752</v>
          </cell>
          <cell r="G1105" t="str">
            <v>D</v>
          </cell>
          <cell r="H1105" t="str">
            <v>Vista Heritage Charter Middle</v>
          </cell>
          <cell r="I1105" t="str">
            <v>UNIFIED</v>
          </cell>
          <cell r="J1105">
            <v>50954</v>
          </cell>
        </row>
        <row r="1106">
          <cell r="A1106">
            <v>14267</v>
          </cell>
          <cell r="B1106">
            <v>47</v>
          </cell>
          <cell r="C1106" t="str">
            <v>30</v>
          </cell>
          <cell r="D1106" t="str">
            <v>10306</v>
          </cell>
          <cell r="E1106" t="str">
            <v>132910</v>
          </cell>
          <cell r="F1106" t="str">
            <v>1761</v>
          </cell>
          <cell r="G1106" t="str">
            <v>L</v>
          </cell>
          <cell r="H1106" t="str">
            <v>College and Career Preparatory Academy</v>
          </cell>
          <cell r="I1106" t="str">
            <v>CO OFFICE</v>
          </cell>
          <cell r="J1106">
            <v>27834</v>
          </cell>
        </row>
        <row r="1107">
          <cell r="A1107">
            <v>14338</v>
          </cell>
          <cell r="B1107">
            <v>47</v>
          </cell>
          <cell r="C1107" t="str">
            <v>30</v>
          </cell>
          <cell r="D1107" t="str">
            <v>10306</v>
          </cell>
          <cell r="E1107" t="str">
            <v>133785</v>
          </cell>
          <cell r="F1107" t="str">
            <v>1784</v>
          </cell>
          <cell r="G1107" t="str">
            <v>D</v>
          </cell>
          <cell r="H1107" t="str">
            <v>Oxford Preparatory Academy - Saddleback Valley</v>
          </cell>
          <cell r="I1107" t="str">
            <v>UNIFIED</v>
          </cell>
          <cell r="J1107">
            <v>117308</v>
          </cell>
        </row>
        <row r="1108">
          <cell r="A1108">
            <v>14339</v>
          </cell>
          <cell r="B1108">
            <v>47</v>
          </cell>
          <cell r="C1108" t="str">
            <v>30</v>
          </cell>
          <cell r="D1108" t="str">
            <v>10306</v>
          </cell>
          <cell r="E1108" t="str">
            <v>133959</v>
          </cell>
          <cell r="F1108" t="str">
            <v>1800</v>
          </cell>
          <cell r="G1108" t="str">
            <v>D</v>
          </cell>
          <cell r="H1108" t="str">
            <v>Unity Middle College High</v>
          </cell>
          <cell r="I1108" t="str">
            <v>UNIFIED</v>
          </cell>
          <cell r="J1108">
            <v>8226</v>
          </cell>
        </row>
        <row r="1109">
          <cell r="A1109">
            <v>14340</v>
          </cell>
          <cell r="B1109">
            <v>47</v>
          </cell>
          <cell r="C1109" t="str">
            <v>30</v>
          </cell>
          <cell r="D1109" t="str">
            <v>10306</v>
          </cell>
          <cell r="E1109" t="str">
            <v>133983</v>
          </cell>
          <cell r="F1109" t="str">
            <v>1798</v>
          </cell>
          <cell r="G1109" t="str">
            <v>D</v>
          </cell>
          <cell r="H1109" t="str">
            <v>USC College Prep Santa Ana Campus</v>
          </cell>
          <cell r="I1109" t="str">
            <v>UNIFIED</v>
          </cell>
          <cell r="J1109">
            <v>41616</v>
          </cell>
        </row>
        <row r="1110">
          <cell r="A1110">
            <v>14341</v>
          </cell>
          <cell r="B1110">
            <v>47</v>
          </cell>
          <cell r="C1110" t="str">
            <v>30</v>
          </cell>
          <cell r="D1110" t="str">
            <v>10306</v>
          </cell>
          <cell r="E1110" t="str">
            <v>134056</v>
          </cell>
          <cell r="F1110" t="str">
            <v>1799</v>
          </cell>
          <cell r="G1110" t="str">
            <v>D</v>
          </cell>
          <cell r="H1110" t="str">
            <v>Orange County Academy of Sciences and Arts</v>
          </cell>
          <cell r="I1110" t="str">
            <v>UNIFIED</v>
          </cell>
          <cell r="J1110">
            <v>56300</v>
          </cell>
        </row>
        <row r="1111">
          <cell r="A1111">
            <v>14361</v>
          </cell>
          <cell r="B1111">
            <v>47</v>
          </cell>
          <cell r="C1111" t="str">
            <v>30</v>
          </cell>
          <cell r="D1111" t="str">
            <v>10306</v>
          </cell>
          <cell r="E1111" t="str">
            <v>134239</v>
          </cell>
          <cell r="F1111" t="str">
            <v>1807</v>
          </cell>
          <cell r="G1111" t="str">
            <v>D</v>
          </cell>
          <cell r="H1111" t="str">
            <v>Excellence Performance Innovation Citizenship (EPIC) Charter</v>
          </cell>
          <cell r="I1111" t="str">
            <v>ELEMENTARY</v>
          </cell>
          <cell r="J1111">
            <v>69742</v>
          </cell>
        </row>
        <row r="1112">
          <cell r="A1112">
            <v>14362</v>
          </cell>
          <cell r="B1112">
            <v>47</v>
          </cell>
          <cell r="C1112" t="str">
            <v>30</v>
          </cell>
          <cell r="D1112" t="str">
            <v>10306</v>
          </cell>
          <cell r="E1112" t="str">
            <v>134288</v>
          </cell>
          <cell r="F1112" t="str">
            <v>1808</v>
          </cell>
          <cell r="G1112" t="str">
            <v>D</v>
          </cell>
          <cell r="H1112" t="str">
            <v>Scholarship Prep Charter</v>
          </cell>
          <cell r="I1112" t="str">
            <v>CO OFFICE</v>
          </cell>
          <cell r="J1112">
            <v>66620</v>
          </cell>
        </row>
        <row r="1113">
          <cell r="A1113">
            <v>14377</v>
          </cell>
          <cell r="B1113">
            <v>47</v>
          </cell>
          <cell r="C1113" t="str">
            <v>30</v>
          </cell>
          <cell r="D1113" t="str">
            <v>10306</v>
          </cell>
          <cell r="E1113" t="str">
            <v>134841</v>
          </cell>
          <cell r="F1113" t="str">
            <v>1833</v>
          </cell>
          <cell r="G1113" t="str">
            <v>D</v>
          </cell>
          <cell r="H1113" t="str">
            <v>Orange County Workforce Innovation High</v>
          </cell>
          <cell r="I1113" t="str">
            <v>CO OFFICE</v>
          </cell>
          <cell r="J1113">
            <v>47694</v>
          </cell>
        </row>
        <row r="1114">
          <cell r="A1114">
            <v>14382</v>
          </cell>
          <cell r="B1114">
            <v>47</v>
          </cell>
          <cell r="C1114" t="str">
            <v>30</v>
          </cell>
          <cell r="D1114" t="str">
            <v>10306</v>
          </cell>
          <cell r="E1114" t="str">
            <v>134940</v>
          </cell>
          <cell r="F1114" t="str">
            <v>1831</v>
          </cell>
          <cell r="G1114" t="str">
            <v>D</v>
          </cell>
          <cell r="H1114" t="str">
            <v>Citrus Springs Charter</v>
          </cell>
          <cell r="I1114" t="str">
            <v>CO OFFICE</v>
          </cell>
          <cell r="J1114">
            <v>50958</v>
          </cell>
        </row>
        <row r="1115">
          <cell r="A1115">
            <v>499</v>
          </cell>
          <cell r="B1115">
            <v>47</v>
          </cell>
          <cell r="C1115" t="str">
            <v>30</v>
          </cell>
          <cell r="D1115" t="str">
            <v>66423</v>
          </cell>
          <cell r="E1115" t="str">
            <v>0</v>
          </cell>
          <cell r="H1115" t="str">
            <v>Anaheim Elementary</v>
          </cell>
          <cell r="I1115" t="str">
            <v>ELEMENTARY</v>
          </cell>
          <cell r="J1115">
            <v>6567431</v>
          </cell>
        </row>
        <row r="1116">
          <cell r="A1116">
            <v>14221</v>
          </cell>
          <cell r="B1116">
            <v>47</v>
          </cell>
          <cell r="C1116" t="str">
            <v>30</v>
          </cell>
          <cell r="D1116" t="str">
            <v>66423</v>
          </cell>
          <cell r="E1116" t="str">
            <v>131417</v>
          </cell>
          <cell r="F1116" t="str">
            <v>1701</v>
          </cell>
          <cell r="G1116" t="str">
            <v>D</v>
          </cell>
          <cell r="H1116" t="str">
            <v>GOALS Academy</v>
          </cell>
          <cell r="I1116" t="str">
            <v>ELEMENTARY</v>
          </cell>
          <cell r="J1116">
            <v>46310</v>
          </cell>
        </row>
        <row r="1117">
          <cell r="A1117">
            <v>500</v>
          </cell>
          <cell r="B1117">
            <v>47</v>
          </cell>
          <cell r="C1117" t="str">
            <v>30</v>
          </cell>
          <cell r="D1117" t="str">
            <v>66431</v>
          </cell>
          <cell r="E1117" t="str">
            <v>0</v>
          </cell>
          <cell r="H1117" t="str">
            <v>Anaheim Union High</v>
          </cell>
          <cell r="I1117" t="str">
            <v>HIGH</v>
          </cell>
          <cell r="J1117">
            <v>51367915</v>
          </cell>
        </row>
        <row r="1118">
          <cell r="A1118">
            <v>501</v>
          </cell>
          <cell r="B1118">
            <v>47</v>
          </cell>
          <cell r="C1118" t="str">
            <v>30</v>
          </cell>
          <cell r="D1118" t="str">
            <v>66449</v>
          </cell>
          <cell r="E1118" t="str">
            <v>0</v>
          </cell>
          <cell r="H1118" t="str">
            <v>Brea-Olinda Unified</v>
          </cell>
          <cell r="I1118" t="str">
            <v>UNIFIED</v>
          </cell>
          <cell r="J1118">
            <v>1147848</v>
          </cell>
        </row>
        <row r="1119">
          <cell r="A1119">
            <v>502</v>
          </cell>
          <cell r="B1119">
            <v>47</v>
          </cell>
          <cell r="C1119" t="str">
            <v>30</v>
          </cell>
          <cell r="D1119" t="str">
            <v>66456</v>
          </cell>
          <cell r="E1119" t="str">
            <v>0</v>
          </cell>
          <cell r="H1119" t="str">
            <v>Buena Park Elementary</v>
          </cell>
          <cell r="I1119" t="str">
            <v>ELEMENTARY</v>
          </cell>
          <cell r="J1119">
            <v>5716394</v>
          </cell>
        </row>
        <row r="1120">
          <cell r="A1120">
            <v>503</v>
          </cell>
          <cell r="B1120">
            <v>47</v>
          </cell>
          <cell r="C1120" t="str">
            <v>30</v>
          </cell>
          <cell r="D1120" t="str">
            <v>66464</v>
          </cell>
          <cell r="E1120" t="str">
            <v>0</v>
          </cell>
          <cell r="H1120" t="str">
            <v>Capistrano Unified</v>
          </cell>
          <cell r="I1120" t="str">
            <v>UNIFIED</v>
          </cell>
          <cell r="J1120">
            <v>9381644</v>
          </cell>
        </row>
        <row r="1121">
          <cell r="A1121">
            <v>9703</v>
          </cell>
          <cell r="B1121">
            <v>47</v>
          </cell>
          <cell r="C1121" t="str">
            <v>30</v>
          </cell>
          <cell r="D1121" t="str">
            <v>66464</v>
          </cell>
          <cell r="E1121" t="str">
            <v>106765</v>
          </cell>
          <cell r="F1121" t="str">
            <v>0664</v>
          </cell>
          <cell r="G1121" t="str">
            <v>D</v>
          </cell>
          <cell r="H1121" t="str">
            <v>Capistrano Connections Academy</v>
          </cell>
          <cell r="I1121" t="str">
            <v>UNIFIED</v>
          </cell>
          <cell r="J1121">
            <v>700974</v>
          </cell>
        </row>
        <row r="1122">
          <cell r="A1122">
            <v>12560</v>
          </cell>
          <cell r="B1122">
            <v>47</v>
          </cell>
          <cell r="C1122" t="str">
            <v>30</v>
          </cell>
          <cell r="D1122" t="str">
            <v>66464</v>
          </cell>
          <cell r="E1122" t="str">
            <v>123729</v>
          </cell>
          <cell r="F1122" t="str">
            <v>1274</v>
          </cell>
          <cell r="G1122" t="str">
            <v>D</v>
          </cell>
          <cell r="H1122" t="str">
            <v>Community Roots Academy</v>
          </cell>
          <cell r="I1122" t="str">
            <v>UNIFIED</v>
          </cell>
          <cell r="J1122">
            <v>127026</v>
          </cell>
        </row>
        <row r="1123">
          <cell r="A1123">
            <v>12614</v>
          </cell>
          <cell r="B1123">
            <v>47</v>
          </cell>
          <cell r="C1123" t="str">
            <v>30</v>
          </cell>
          <cell r="D1123" t="str">
            <v>66464</v>
          </cell>
          <cell r="E1123" t="str">
            <v>124743</v>
          </cell>
          <cell r="F1123" t="str">
            <v>1324</v>
          </cell>
          <cell r="G1123" t="str">
            <v>D</v>
          </cell>
          <cell r="H1123" t="str">
            <v>Oxford Preparatory Academy - South Orange County</v>
          </cell>
          <cell r="I1123" t="str">
            <v>UNIFIED</v>
          </cell>
          <cell r="J1123">
            <v>156450</v>
          </cell>
        </row>
        <row r="1124">
          <cell r="A1124">
            <v>1257</v>
          </cell>
          <cell r="B1124">
            <v>47</v>
          </cell>
          <cell r="C1124" t="str">
            <v>30</v>
          </cell>
          <cell r="D1124" t="str">
            <v>66464</v>
          </cell>
          <cell r="E1124" t="str">
            <v>6117758</v>
          </cell>
          <cell r="F1124" t="str">
            <v>0294</v>
          </cell>
          <cell r="G1124" t="str">
            <v>D</v>
          </cell>
          <cell r="H1124" t="str">
            <v>Journey</v>
          </cell>
          <cell r="I1124" t="str">
            <v>UNIFIED</v>
          </cell>
          <cell r="J1124">
            <v>99816</v>
          </cell>
        </row>
        <row r="1125">
          <cell r="A1125">
            <v>1258</v>
          </cell>
          <cell r="B1125">
            <v>47</v>
          </cell>
          <cell r="C1125" t="str">
            <v>30</v>
          </cell>
          <cell r="D1125" t="str">
            <v>66464</v>
          </cell>
          <cell r="E1125" t="str">
            <v>6120356</v>
          </cell>
          <cell r="F1125" t="str">
            <v>0463</v>
          </cell>
          <cell r="G1125" t="str">
            <v>D</v>
          </cell>
          <cell r="H1125" t="str">
            <v>Opportunities for Learning - Capistrano</v>
          </cell>
          <cell r="I1125" t="str">
            <v>UNIFIED</v>
          </cell>
          <cell r="J1125">
            <v>39798</v>
          </cell>
        </row>
        <row r="1126">
          <cell r="A1126">
            <v>504</v>
          </cell>
          <cell r="B1126">
            <v>47</v>
          </cell>
          <cell r="C1126" t="str">
            <v>30</v>
          </cell>
          <cell r="D1126" t="str">
            <v>66472</v>
          </cell>
          <cell r="E1126" t="str">
            <v>0</v>
          </cell>
          <cell r="H1126" t="str">
            <v>Centralia Elementary</v>
          </cell>
          <cell r="I1126" t="str">
            <v>ELEMENTARY</v>
          </cell>
          <cell r="J1126">
            <v>3327995</v>
          </cell>
        </row>
        <row r="1127">
          <cell r="A1127">
            <v>505</v>
          </cell>
          <cell r="B1127">
            <v>47</v>
          </cell>
          <cell r="C1127" t="str">
            <v>30</v>
          </cell>
          <cell r="D1127" t="str">
            <v>66480</v>
          </cell>
          <cell r="E1127" t="str">
            <v>0</v>
          </cell>
          <cell r="H1127" t="str">
            <v>Cypress Elementary</v>
          </cell>
          <cell r="I1127" t="str">
            <v>ELEMENTARY</v>
          </cell>
          <cell r="J1127">
            <v>773136</v>
          </cell>
        </row>
        <row r="1128">
          <cell r="A1128">
            <v>506</v>
          </cell>
          <cell r="B1128">
            <v>47</v>
          </cell>
          <cell r="C1128" t="str">
            <v>30</v>
          </cell>
          <cell r="D1128" t="str">
            <v>66498</v>
          </cell>
          <cell r="E1128" t="str">
            <v>0</v>
          </cell>
          <cell r="H1128" t="str">
            <v>Fountain Valley Elementary</v>
          </cell>
          <cell r="I1128" t="str">
            <v>ELEMENTARY</v>
          </cell>
          <cell r="J1128">
            <v>1012924</v>
          </cell>
        </row>
        <row r="1129">
          <cell r="A1129">
            <v>507</v>
          </cell>
          <cell r="B1129">
            <v>47</v>
          </cell>
          <cell r="C1129" t="str">
            <v>30</v>
          </cell>
          <cell r="D1129" t="str">
            <v>66506</v>
          </cell>
          <cell r="E1129" t="str">
            <v>0</v>
          </cell>
          <cell r="H1129" t="str">
            <v>Fullerton Elementary</v>
          </cell>
          <cell r="I1129" t="str">
            <v>ELEMENTARY</v>
          </cell>
          <cell r="J1129">
            <v>14919434</v>
          </cell>
        </row>
        <row r="1130">
          <cell r="A1130">
            <v>508</v>
          </cell>
          <cell r="B1130">
            <v>47</v>
          </cell>
          <cell r="C1130" t="str">
            <v>30</v>
          </cell>
          <cell r="D1130" t="str">
            <v>66514</v>
          </cell>
          <cell r="E1130" t="str">
            <v>0</v>
          </cell>
          <cell r="H1130" t="str">
            <v>Fullerton Joint Union High</v>
          </cell>
          <cell r="I1130" t="str">
            <v>HIGH</v>
          </cell>
          <cell r="J1130">
            <v>12649576</v>
          </cell>
        </row>
        <row r="1131">
          <cell r="A1131">
            <v>509</v>
          </cell>
          <cell r="B1131">
            <v>47</v>
          </cell>
          <cell r="C1131" t="str">
            <v>30</v>
          </cell>
          <cell r="D1131" t="str">
            <v>66522</v>
          </cell>
          <cell r="E1131" t="str">
            <v>0</v>
          </cell>
          <cell r="H1131" t="str">
            <v>Garden Grove Unified</v>
          </cell>
          <cell r="I1131" t="str">
            <v>UNIFIED</v>
          </cell>
          <cell r="J1131">
            <v>64259209</v>
          </cell>
        </row>
        <row r="1132">
          <cell r="A1132">
            <v>510</v>
          </cell>
          <cell r="B1132">
            <v>47</v>
          </cell>
          <cell r="C1132" t="str">
            <v>30</v>
          </cell>
          <cell r="D1132" t="str">
            <v>66530</v>
          </cell>
          <cell r="E1132" t="str">
            <v>0</v>
          </cell>
          <cell r="H1132" t="str">
            <v>Huntington Beach City Elementary</v>
          </cell>
          <cell r="I1132" t="str">
            <v>ELEMENTARY</v>
          </cell>
          <cell r="J1132">
            <v>1339148</v>
          </cell>
        </row>
        <row r="1133">
          <cell r="A1133">
            <v>14363</v>
          </cell>
          <cell r="B1133">
            <v>47</v>
          </cell>
          <cell r="C1133" t="str">
            <v>30</v>
          </cell>
          <cell r="D1133" t="str">
            <v>66530</v>
          </cell>
          <cell r="E1133" t="str">
            <v>134221</v>
          </cell>
          <cell r="F1133" t="str">
            <v>1812</v>
          </cell>
          <cell r="G1133" t="str">
            <v>D</v>
          </cell>
          <cell r="H1133" t="str">
            <v>Kinetic Academy</v>
          </cell>
          <cell r="I1133" t="str">
            <v>ELEMENTARY</v>
          </cell>
          <cell r="J1133">
            <v>56106</v>
          </cell>
        </row>
        <row r="1134">
          <cell r="A1134">
            <v>511</v>
          </cell>
          <cell r="B1134">
            <v>47</v>
          </cell>
          <cell r="C1134" t="str">
            <v>30</v>
          </cell>
          <cell r="D1134" t="str">
            <v>66548</v>
          </cell>
          <cell r="E1134" t="str">
            <v>0</v>
          </cell>
          <cell r="H1134" t="str">
            <v>Huntington Beach Union High</v>
          </cell>
          <cell r="I1134" t="str">
            <v>HIGH</v>
          </cell>
          <cell r="J1134">
            <v>3130130</v>
          </cell>
        </row>
        <row r="1135">
          <cell r="A1135">
            <v>512</v>
          </cell>
          <cell r="B1135">
            <v>47</v>
          </cell>
          <cell r="C1135" t="str">
            <v>30</v>
          </cell>
          <cell r="D1135" t="str">
            <v>66555</v>
          </cell>
          <cell r="E1135" t="str">
            <v>0</v>
          </cell>
          <cell r="H1135" t="str">
            <v>Laguna Beach Unified</v>
          </cell>
          <cell r="I1135" t="str">
            <v>UNIFIED</v>
          </cell>
          <cell r="J1135">
            <v>578728</v>
          </cell>
        </row>
        <row r="1136">
          <cell r="A1136">
            <v>513</v>
          </cell>
          <cell r="B1136">
            <v>47</v>
          </cell>
          <cell r="C1136" t="str">
            <v>30</v>
          </cell>
          <cell r="D1136" t="str">
            <v>66563</v>
          </cell>
          <cell r="E1136" t="str">
            <v>0</v>
          </cell>
          <cell r="H1136" t="str">
            <v>La Habra City Elementary</v>
          </cell>
          <cell r="I1136" t="str">
            <v>ELEMENTARY</v>
          </cell>
          <cell r="J1136">
            <v>4595354</v>
          </cell>
        </row>
        <row r="1137">
          <cell r="A1137">
            <v>514</v>
          </cell>
          <cell r="B1137">
            <v>47</v>
          </cell>
          <cell r="C1137" t="str">
            <v>30</v>
          </cell>
          <cell r="D1137" t="str">
            <v>66589</v>
          </cell>
          <cell r="E1137" t="str">
            <v>0</v>
          </cell>
          <cell r="H1137" t="str">
            <v>Magnolia Elementary</v>
          </cell>
          <cell r="I1137" t="str">
            <v>ELEMENTARY</v>
          </cell>
          <cell r="J1137">
            <v>8582638</v>
          </cell>
        </row>
        <row r="1138">
          <cell r="A1138">
            <v>515</v>
          </cell>
          <cell r="B1138">
            <v>47</v>
          </cell>
          <cell r="C1138" t="str">
            <v>30</v>
          </cell>
          <cell r="D1138" t="str">
            <v>66597</v>
          </cell>
          <cell r="E1138" t="str">
            <v>0</v>
          </cell>
          <cell r="H1138" t="str">
            <v>Newport-Mesa Unified</v>
          </cell>
          <cell r="I1138" t="str">
            <v>UNIFIED</v>
          </cell>
          <cell r="J1138">
            <v>4124486</v>
          </cell>
        </row>
        <row r="1139">
          <cell r="A1139">
            <v>516</v>
          </cell>
          <cell r="B1139">
            <v>47</v>
          </cell>
          <cell r="C1139" t="str">
            <v>30</v>
          </cell>
          <cell r="D1139" t="str">
            <v>66613</v>
          </cell>
          <cell r="E1139" t="str">
            <v>0</v>
          </cell>
          <cell r="H1139" t="str">
            <v>Ocean View</v>
          </cell>
          <cell r="I1139" t="str">
            <v>ELEMENTARY</v>
          </cell>
          <cell r="J1139">
            <v>1645370</v>
          </cell>
        </row>
        <row r="1140">
          <cell r="A1140">
            <v>517</v>
          </cell>
          <cell r="B1140">
            <v>47</v>
          </cell>
          <cell r="C1140" t="str">
            <v>30</v>
          </cell>
          <cell r="D1140" t="str">
            <v>66621</v>
          </cell>
          <cell r="E1140" t="str">
            <v>0</v>
          </cell>
          <cell r="H1140" t="str">
            <v>Orange Unified</v>
          </cell>
          <cell r="I1140" t="str">
            <v>UNIFIED</v>
          </cell>
          <cell r="J1140">
            <v>5088284</v>
          </cell>
        </row>
        <row r="1141">
          <cell r="A1141">
            <v>1260</v>
          </cell>
          <cell r="B1141">
            <v>47</v>
          </cell>
          <cell r="C1141" t="str">
            <v>30</v>
          </cell>
          <cell r="D1141" t="str">
            <v>66621</v>
          </cell>
          <cell r="E1141" t="str">
            <v>6085328</v>
          </cell>
          <cell r="F1141" t="str">
            <v>0066</v>
          </cell>
          <cell r="G1141" t="str">
            <v>D</v>
          </cell>
          <cell r="H1141" t="str">
            <v>Santiago Middle</v>
          </cell>
          <cell r="I1141" t="str">
            <v>UNIFIED</v>
          </cell>
          <cell r="J1141">
            <v>187638</v>
          </cell>
        </row>
        <row r="1142">
          <cell r="A1142">
            <v>1261</v>
          </cell>
          <cell r="B1142">
            <v>47</v>
          </cell>
          <cell r="C1142" t="str">
            <v>30</v>
          </cell>
          <cell r="D1142" t="str">
            <v>66621</v>
          </cell>
          <cell r="E1142" t="str">
            <v>6094874</v>
          </cell>
          <cell r="F1142" t="str">
            <v>0445</v>
          </cell>
          <cell r="G1142" t="str">
            <v>L</v>
          </cell>
          <cell r="H1142" t="str">
            <v>El Rancho Charter</v>
          </cell>
          <cell r="I1142" t="str">
            <v>UNIFIED</v>
          </cell>
          <cell r="J1142">
            <v>233248</v>
          </cell>
        </row>
        <row r="1143">
          <cell r="A1143">
            <v>518</v>
          </cell>
          <cell r="B1143">
            <v>47</v>
          </cell>
          <cell r="C1143" t="str">
            <v>30</v>
          </cell>
          <cell r="D1143" t="str">
            <v>66647</v>
          </cell>
          <cell r="E1143" t="str">
            <v>0</v>
          </cell>
          <cell r="H1143" t="str">
            <v>Placentia-Yorba Linda Unified</v>
          </cell>
          <cell r="I1143" t="str">
            <v>UNIFIED</v>
          </cell>
          <cell r="J1143">
            <v>12061710</v>
          </cell>
        </row>
        <row r="1144">
          <cell r="A1144">
            <v>519</v>
          </cell>
          <cell r="B1144">
            <v>47</v>
          </cell>
          <cell r="C1144" t="str">
            <v>30</v>
          </cell>
          <cell r="D1144" t="str">
            <v>66670</v>
          </cell>
          <cell r="E1144" t="str">
            <v>0</v>
          </cell>
          <cell r="H1144" t="str">
            <v>Santa Ana Unified</v>
          </cell>
          <cell r="I1144" t="str">
            <v>UNIFIED</v>
          </cell>
          <cell r="J1144">
            <v>72913508</v>
          </cell>
        </row>
        <row r="1145">
          <cell r="A1145">
            <v>9617</v>
          </cell>
          <cell r="B1145">
            <v>47</v>
          </cell>
          <cell r="C1145" t="str">
            <v>30</v>
          </cell>
          <cell r="D1145" t="str">
            <v>66670</v>
          </cell>
          <cell r="E1145" t="str">
            <v>101626</v>
          </cell>
          <cell r="F1145" t="str">
            <v>0578</v>
          </cell>
          <cell r="G1145" t="str">
            <v>D</v>
          </cell>
          <cell r="H1145" t="str">
            <v>Edward B. Cole Academy</v>
          </cell>
          <cell r="I1145" t="str">
            <v>UNIFIED</v>
          </cell>
          <cell r="J1145">
            <v>548795</v>
          </cell>
        </row>
        <row r="1146">
          <cell r="A1146">
            <v>9694</v>
          </cell>
          <cell r="B1146">
            <v>47</v>
          </cell>
          <cell r="C1146" t="str">
            <v>30</v>
          </cell>
          <cell r="D1146" t="str">
            <v>66670</v>
          </cell>
          <cell r="E1146" t="str">
            <v>106567</v>
          </cell>
          <cell r="F1146" t="str">
            <v>0632</v>
          </cell>
          <cell r="G1146" t="str">
            <v>D</v>
          </cell>
          <cell r="H1146" t="str">
            <v>Nova Academy</v>
          </cell>
          <cell r="I1146" t="str">
            <v>UNIFIED</v>
          </cell>
          <cell r="J1146">
            <v>673598</v>
          </cell>
        </row>
        <row r="1147">
          <cell r="A1147">
            <v>10158</v>
          </cell>
          <cell r="B1147">
            <v>47</v>
          </cell>
          <cell r="C1147" t="str">
            <v>30</v>
          </cell>
          <cell r="D1147" t="str">
            <v>66670</v>
          </cell>
          <cell r="E1147" t="str">
            <v>109066</v>
          </cell>
          <cell r="F1147" t="str">
            <v>0701</v>
          </cell>
          <cell r="G1147" t="str">
            <v>D</v>
          </cell>
          <cell r="H1147" t="str">
            <v>Orange County Educational Arts Academy</v>
          </cell>
          <cell r="I1147" t="str">
            <v>UNIFIED</v>
          </cell>
          <cell r="J1147">
            <v>834791</v>
          </cell>
        </row>
        <row r="1148">
          <cell r="A1148">
            <v>14263</v>
          </cell>
          <cell r="B1148">
            <v>47</v>
          </cell>
          <cell r="C1148" t="str">
            <v>30</v>
          </cell>
          <cell r="D1148" t="str">
            <v>66670</v>
          </cell>
          <cell r="E1148" t="str">
            <v>135897</v>
          </cell>
          <cell r="F1148" t="str">
            <v>1765</v>
          </cell>
          <cell r="G1148" t="str">
            <v>L</v>
          </cell>
          <cell r="H1148" t="str">
            <v>Advanced Learning Academy</v>
          </cell>
          <cell r="I1148" t="str">
            <v>UNIFIED</v>
          </cell>
          <cell r="J1148">
            <v>68926</v>
          </cell>
        </row>
        <row r="1149">
          <cell r="A1149">
            <v>1262</v>
          </cell>
          <cell r="B1149">
            <v>47</v>
          </cell>
          <cell r="C1149" t="str">
            <v>30</v>
          </cell>
          <cell r="D1149" t="str">
            <v>66670</v>
          </cell>
          <cell r="E1149" t="str">
            <v>3030723</v>
          </cell>
          <cell r="F1149" t="str">
            <v>0290</v>
          </cell>
          <cell r="G1149" t="str">
            <v>D</v>
          </cell>
          <cell r="H1149" t="str">
            <v>OCSA</v>
          </cell>
          <cell r="I1149" t="str">
            <v>UNIFIED</v>
          </cell>
          <cell r="J1149">
            <v>3470547</v>
          </cell>
        </row>
        <row r="1150">
          <cell r="A1150">
            <v>1264</v>
          </cell>
          <cell r="B1150">
            <v>47</v>
          </cell>
          <cell r="C1150" t="str">
            <v>30</v>
          </cell>
          <cell r="D1150" t="str">
            <v>66670</v>
          </cell>
          <cell r="E1150" t="str">
            <v>6119127</v>
          </cell>
          <cell r="F1150" t="str">
            <v>0365</v>
          </cell>
          <cell r="G1150" t="str">
            <v>D</v>
          </cell>
          <cell r="H1150" t="str">
            <v>El Sol Santa Ana Science and Arts Academy</v>
          </cell>
          <cell r="I1150" t="str">
            <v>UNIFIED</v>
          </cell>
          <cell r="J1150">
            <v>1249961</v>
          </cell>
        </row>
        <row r="1151">
          <cell r="A1151">
            <v>520</v>
          </cell>
          <cell r="B1151">
            <v>47</v>
          </cell>
          <cell r="C1151" t="str">
            <v>30</v>
          </cell>
          <cell r="D1151" t="str">
            <v>66696</v>
          </cell>
          <cell r="E1151" t="str">
            <v>0</v>
          </cell>
          <cell r="H1151" t="str">
            <v>Savanna Elementary</v>
          </cell>
          <cell r="I1151" t="str">
            <v>ELEMENTARY</v>
          </cell>
          <cell r="J1151">
            <v>2833485</v>
          </cell>
        </row>
        <row r="1152">
          <cell r="A1152">
            <v>521</v>
          </cell>
          <cell r="B1152">
            <v>47</v>
          </cell>
          <cell r="C1152" t="str">
            <v>30</v>
          </cell>
          <cell r="D1152" t="str">
            <v>66746</v>
          </cell>
          <cell r="E1152" t="str">
            <v>0</v>
          </cell>
          <cell r="H1152" t="str">
            <v>Westminster</v>
          </cell>
          <cell r="I1152" t="str">
            <v>ELEMENTARY</v>
          </cell>
          <cell r="J1152">
            <v>13196486</v>
          </cell>
        </row>
        <row r="1153">
          <cell r="A1153">
            <v>522</v>
          </cell>
          <cell r="B1153">
            <v>47</v>
          </cell>
          <cell r="C1153" t="str">
            <v>30</v>
          </cell>
          <cell r="D1153" t="str">
            <v>73635</v>
          </cell>
          <cell r="E1153" t="str">
            <v>0</v>
          </cell>
          <cell r="H1153" t="str">
            <v>Saddleback Valley Unified</v>
          </cell>
          <cell r="I1153" t="str">
            <v>UNIFIED</v>
          </cell>
          <cell r="J1153">
            <v>5224322</v>
          </cell>
        </row>
        <row r="1154">
          <cell r="A1154">
            <v>1265</v>
          </cell>
          <cell r="B1154">
            <v>47</v>
          </cell>
          <cell r="C1154" t="str">
            <v>30</v>
          </cell>
          <cell r="D1154" t="str">
            <v>73635</v>
          </cell>
          <cell r="E1154" t="str">
            <v>6030183</v>
          </cell>
          <cell r="F1154" t="str">
            <v>0157</v>
          </cell>
          <cell r="G1154" t="str">
            <v>L</v>
          </cell>
          <cell r="H1154" t="str">
            <v>Ralph A. Gates Elementary</v>
          </cell>
          <cell r="I1154" t="str">
            <v>UNIFIED</v>
          </cell>
          <cell r="J1154">
            <v>0</v>
          </cell>
        </row>
        <row r="1155">
          <cell r="A1155">
            <v>523</v>
          </cell>
          <cell r="B1155">
            <v>47</v>
          </cell>
          <cell r="C1155" t="str">
            <v>30</v>
          </cell>
          <cell r="D1155" t="str">
            <v>73643</v>
          </cell>
          <cell r="E1155" t="str">
            <v>0</v>
          </cell>
          <cell r="H1155" t="str">
            <v>Tustin Unified</v>
          </cell>
          <cell r="I1155" t="str">
            <v>UNIFIED</v>
          </cell>
          <cell r="J1155">
            <v>4711134</v>
          </cell>
        </row>
        <row r="1156">
          <cell r="A1156">
            <v>524</v>
          </cell>
          <cell r="B1156">
            <v>47</v>
          </cell>
          <cell r="C1156" t="str">
            <v>30</v>
          </cell>
          <cell r="D1156" t="str">
            <v>73650</v>
          </cell>
          <cell r="E1156" t="str">
            <v>0</v>
          </cell>
          <cell r="H1156" t="str">
            <v>Irvine Unified</v>
          </cell>
          <cell r="I1156" t="str">
            <v>UNIFIED</v>
          </cell>
          <cell r="J1156">
            <v>6732432</v>
          </cell>
        </row>
        <row r="1157">
          <cell r="A1157">
            <v>525</v>
          </cell>
          <cell r="B1157">
            <v>47</v>
          </cell>
          <cell r="C1157" t="str">
            <v>30</v>
          </cell>
          <cell r="D1157" t="str">
            <v>73924</v>
          </cell>
          <cell r="E1157" t="str">
            <v>0</v>
          </cell>
          <cell r="H1157" t="str">
            <v>Los Alamitos Unified</v>
          </cell>
          <cell r="I1157" t="str">
            <v>UNIFIED</v>
          </cell>
          <cell r="J1157">
            <v>5770861</v>
          </cell>
        </row>
        <row r="1158">
          <cell r="A1158">
            <v>14112</v>
          </cell>
          <cell r="B1158">
            <v>47</v>
          </cell>
          <cell r="C1158" t="str">
            <v>30</v>
          </cell>
          <cell r="D1158" t="str">
            <v>76893</v>
          </cell>
          <cell r="E1158" t="str">
            <v>130765</v>
          </cell>
          <cell r="F1158" t="str">
            <v>1686</v>
          </cell>
          <cell r="G1158" t="str">
            <v>D</v>
          </cell>
          <cell r="H1158" t="str">
            <v>Magnolia Science Academy - Santa Ana</v>
          </cell>
          <cell r="I1158" t="str">
            <v>UNIFIED</v>
          </cell>
          <cell r="J1158">
            <v>139732</v>
          </cell>
        </row>
        <row r="1159">
          <cell r="A1159">
            <v>32</v>
          </cell>
          <cell r="B1159">
            <v>47</v>
          </cell>
          <cell r="C1159" t="str">
            <v>31</v>
          </cell>
          <cell r="D1159" t="str">
            <v>10314</v>
          </cell>
          <cell r="E1159" t="str">
            <v>0</v>
          </cell>
          <cell r="H1159" t="str">
            <v>Placer Co. Office of Education</v>
          </cell>
          <cell r="I1159" t="str">
            <v>CO OFFICE</v>
          </cell>
          <cell r="J1159">
            <v>24012</v>
          </cell>
        </row>
        <row r="1160">
          <cell r="A1160">
            <v>12190</v>
          </cell>
          <cell r="B1160">
            <v>47</v>
          </cell>
          <cell r="C1160" t="str">
            <v>31</v>
          </cell>
          <cell r="D1160" t="str">
            <v>10314</v>
          </cell>
          <cell r="E1160" t="str">
            <v>119214</v>
          </cell>
          <cell r="F1160" t="str">
            <v>1064</v>
          </cell>
          <cell r="G1160" t="str">
            <v>D</v>
          </cell>
          <cell r="H1160" t="str">
            <v>CORE Placer Charter</v>
          </cell>
          <cell r="I1160" t="str">
            <v>ELEMENTARY</v>
          </cell>
          <cell r="J1160">
            <v>703572</v>
          </cell>
        </row>
        <row r="1161">
          <cell r="A1161">
            <v>12779</v>
          </cell>
          <cell r="B1161">
            <v>47</v>
          </cell>
          <cell r="C1161" t="str">
            <v>31</v>
          </cell>
          <cell r="D1161" t="str">
            <v>10314</v>
          </cell>
          <cell r="E1161" t="str">
            <v>126904</v>
          </cell>
          <cell r="F1161" t="str">
            <v>1432</v>
          </cell>
          <cell r="G1161" t="str">
            <v>L</v>
          </cell>
          <cell r="H1161" t="str">
            <v>Placer County Pathways Charter</v>
          </cell>
          <cell r="I1161" t="str">
            <v>CO OFFICE</v>
          </cell>
          <cell r="J1161">
            <v>37284</v>
          </cell>
        </row>
        <row r="1162">
          <cell r="A1162">
            <v>526</v>
          </cell>
          <cell r="B1162">
            <v>47</v>
          </cell>
          <cell r="C1162" t="str">
            <v>31</v>
          </cell>
          <cell r="D1162" t="str">
            <v>66761</v>
          </cell>
          <cell r="E1162" t="str">
            <v>0</v>
          </cell>
          <cell r="H1162" t="str">
            <v>Ackerman Charter</v>
          </cell>
          <cell r="I1162" t="str">
            <v>ELEMENTARY</v>
          </cell>
          <cell r="J1162">
            <v>837264</v>
          </cell>
        </row>
        <row r="1163">
          <cell r="A1163">
            <v>5640</v>
          </cell>
          <cell r="B1163">
            <v>47</v>
          </cell>
          <cell r="C1163" t="str">
            <v>31</v>
          </cell>
          <cell r="D1163" t="str">
            <v>66761</v>
          </cell>
          <cell r="E1163" t="str">
            <v>6031009</v>
          </cell>
          <cell r="F1163" t="str">
            <v>00D9</v>
          </cell>
          <cell r="G1163" t="str">
            <v>L</v>
          </cell>
          <cell r="H1163" t="str">
            <v>Bowman Charter</v>
          </cell>
          <cell r="I1163" t="str">
            <v>ELEMENTARY</v>
          </cell>
          <cell r="J1163">
            <v>0</v>
          </cell>
        </row>
        <row r="1164">
          <cell r="A1164">
            <v>527</v>
          </cell>
          <cell r="B1164">
            <v>47</v>
          </cell>
          <cell r="C1164" t="str">
            <v>31</v>
          </cell>
          <cell r="D1164" t="str">
            <v>66779</v>
          </cell>
          <cell r="E1164" t="str">
            <v>0</v>
          </cell>
          <cell r="H1164" t="str">
            <v>Alta-Dutch Flat Union Elementary</v>
          </cell>
          <cell r="I1164" t="str">
            <v>ELEMENTARY</v>
          </cell>
          <cell r="J1164">
            <v>67515</v>
          </cell>
        </row>
        <row r="1165">
          <cell r="A1165">
            <v>528</v>
          </cell>
          <cell r="B1165">
            <v>47</v>
          </cell>
          <cell r="C1165" t="str">
            <v>31</v>
          </cell>
          <cell r="D1165" t="str">
            <v>66787</v>
          </cell>
          <cell r="E1165" t="str">
            <v>0</v>
          </cell>
          <cell r="H1165" t="str">
            <v>Auburn Union Elementary</v>
          </cell>
          <cell r="I1165" t="str">
            <v>ELEMENTARY</v>
          </cell>
          <cell r="J1165">
            <v>232680</v>
          </cell>
        </row>
        <row r="1166">
          <cell r="A1166">
            <v>12765</v>
          </cell>
          <cell r="B1166">
            <v>47</v>
          </cell>
          <cell r="C1166" t="str">
            <v>31</v>
          </cell>
          <cell r="D1166" t="str">
            <v>66787</v>
          </cell>
          <cell r="E1166" t="str">
            <v>126664</v>
          </cell>
          <cell r="F1166" t="str">
            <v>1429</v>
          </cell>
          <cell r="G1166" t="str">
            <v>L</v>
          </cell>
          <cell r="H1166" t="str">
            <v>Alta Vista Community Charter</v>
          </cell>
          <cell r="I1166" t="str">
            <v>ELEMENTARY</v>
          </cell>
          <cell r="J1166">
            <v>2283</v>
          </cell>
        </row>
        <row r="1167">
          <cell r="A1167">
            <v>5644</v>
          </cell>
          <cell r="B1167">
            <v>47</v>
          </cell>
          <cell r="C1167" t="str">
            <v>31</v>
          </cell>
          <cell r="D1167" t="str">
            <v>66787</v>
          </cell>
          <cell r="E1167" t="str">
            <v>6031033</v>
          </cell>
          <cell r="F1167" t="str">
            <v>1226</v>
          </cell>
          <cell r="G1167" t="str">
            <v>L</v>
          </cell>
          <cell r="H1167" t="str">
            <v>EV Cain 21st Century STEM Charter</v>
          </cell>
          <cell r="I1167" t="str">
            <v>ELEMENTARY</v>
          </cell>
          <cell r="J1167">
            <v>0</v>
          </cell>
        </row>
        <row r="1168">
          <cell r="A1168">
            <v>529</v>
          </cell>
          <cell r="B1168">
            <v>47</v>
          </cell>
          <cell r="C1168" t="str">
            <v>31</v>
          </cell>
          <cell r="D1168" t="str">
            <v>66795</v>
          </cell>
          <cell r="E1168" t="str">
            <v>0</v>
          </cell>
          <cell r="H1168" t="str">
            <v>Colfax Elementary</v>
          </cell>
          <cell r="I1168" t="str">
            <v>ELEMENTARY</v>
          </cell>
          <cell r="J1168">
            <v>475655</v>
          </cell>
        </row>
        <row r="1169">
          <cell r="A1169">
            <v>530</v>
          </cell>
          <cell r="B1169">
            <v>47</v>
          </cell>
          <cell r="C1169" t="str">
            <v>31</v>
          </cell>
          <cell r="D1169" t="str">
            <v>66803</v>
          </cell>
          <cell r="E1169" t="str">
            <v>0</v>
          </cell>
          <cell r="H1169" t="str">
            <v>Dry Creek Joint Elementary</v>
          </cell>
          <cell r="I1169" t="str">
            <v>ELEMENTARY</v>
          </cell>
          <cell r="J1169">
            <v>9465147</v>
          </cell>
        </row>
        <row r="1170">
          <cell r="A1170">
            <v>531</v>
          </cell>
          <cell r="B1170">
            <v>47</v>
          </cell>
          <cell r="C1170" t="str">
            <v>31</v>
          </cell>
          <cell r="D1170" t="str">
            <v>66829</v>
          </cell>
          <cell r="E1170" t="str">
            <v>0</v>
          </cell>
          <cell r="H1170" t="str">
            <v>Eureka Union</v>
          </cell>
          <cell r="I1170" t="str">
            <v>ELEMENTARY</v>
          </cell>
          <cell r="J1170">
            <v>3024322</v>
          </cell>
        </row>
        <row r="1171">
          <cell r="A1171">
            <v>532</v>
          </cell>
          <cell r="B1171">
            <v>47</v>
          </cell>
          <cell r="C1171" t="str">
            <v>31</v>
          </cell>
          <cell r="D1171" t="str">
            <v>66837</v>
          </cell>
          <cell r="E1171" t="str">
            <v>0</v>
          </cell>
          <cell r="H1171" t="str">
            <v>Foresthill Union Elementary</v>
          </cell>
          <cell r="I1171" t="str">
            <v>ELEMENTARY</v>
          </cell>
          <cell r="J1171">
            <v>220372</v>
          </cell>
        </row>
        <row r="1172">
          <cell r="A1172">
            <v>533</v>
          </cell>
          <cell r="B1172">
            <v>47</v>
          </cell>
          <cell r="C1172" t="str">
            <v>31</v>
          </cell>
          <cell r="D1172" t="str">
            <v>66845</v>
          </cell>
          <cell r="E1172" t="str">
            <v>0</v>
          </cell>
          <cell r="H1172" t="str">
            <v>Loomis Union Elementary</v>
          </cell>
          <cell r="I1172" t="str">
            <v>ELEMENTARY</v>
          </cell>
          <cell r="J1172">
            <v>3506373</v>
          </cell>
        </row>
        <row r="1173">
          <cell r="A1173">
            <v>11999</v>
          </cell>
          <cell r="B1173">
            <v>47</v>
          </cell>
          <cell r="C1173" t="str">
            <v>31</v>
          </cell>
          <cell r="D1173" t="str">
            <v>66845</v>
          </cell>
          <cell r="E1173" t="str">
            <v>117150</v>
          </cell>
          <cell r="F1173" t="str">
            <v>0979</v>
          </cell>
          <cell r="G1173" t="str">
            <v>L</v>
          </cell>
          <cell r="H1173" t="str">
            <v>Loomis Basin Charter</v>
          </cell>
          <cell r="I1173" t="str">
            <v>ELEMENTARY</v>
          </cell>
          <cell r="J1173">
            <v>613956</v>
          </cell>
        </row>
        <row r="1174">
          <cell r="A1174">
            <v>12561</v>
          </cell>
          <cell r="B1174">
            <v>47</v>
          </cell>
          <cell r="C1174" t="str">
            <v>31</v>
          </cell>
          <cell r="D1174" t="str">
            <v>66845</v>
          </cell>
          <cell r="E1174" t="str">
            <v>121418</v>
          </cell>
          <cell r="F1174" t="str">
            <v>1169</v>
          </cell>
          <cell r="G1174" t="str">
            <v>D</v>
          </cell>
          <cell r="H1174" t="str">
            <v>John Adams Academy</v>
          </cell>
          <cell r="I1174" t="str">
            <v>ELEMENTARY</v>
          </cell>
          <cell r="J1174">
            <v>1945411</v>
          </cell>
        </row>
        <row r="1175">
          <cell r="A1175">
            <v>534</v>
          </cell>
          <cell r="B1175">
            <v>47</v>
          </cell>
          <cell r="C1175" t="str">
            <v>31</v>
          </cell>
          <cell r="D1175" t="str">
            <v>66852</v>
          </cell>
          <cell r="E1175" t="str">
            <v>0</v>
          </cell>
          <cell r="H1175" t="str">
            <v>Newcastle Elementary</v>
          </cell>
          <cell r="I1175" t="str">
            <v>ELEMENTARY</v>
          </cell>
          <cell r="J1175">
            <v>215328</v>
          </cell>
        </row>
        <row r="1176">
          <cell r="A1176">
            <v>10153</v>
          </cell>
          <cell r="B1176">
            <v>47</v>
          </cell>
          <cell r="C1176" t="str">
            <v>31</v>
          </cell>
          <cell r="D1176" t="str">
            <v>66852</v>
          </cell>
          <cell r="E1176" t="str">
            <v>109827</v>
          </cell>
          <cell r="F1176" t="str">
            <v>0727</v>
          </cell>
          <cell r="G1176" t="str">
            <v>L</v>
          </cell>
          <cell r="H1176" t="str">
            <v>Newcastle Charter</v>
          </cell>
          <cell r="I1176" t="str">
            <v>ELEMENTARY</v>
          </cell>
          <cell r="J1176">
            <v>432319</v>
          </cell>
        </row>
        <row r="1177">
          <cell r="A1177">
            <v>12191</v>
          </cell>
          <cell r="B1177">
            <v>47</v>
          </cell>
          <cell r="C1177" t="str">
            <v>31</v>
          </cell>
          <cell r="D1177" t="str">
            <v>66852</v>
          </cell>
          <cell r="E1177" t="str">
            <v>120105</v>
          </cell>
          <cell r="F1177" t="str">
            <v>1102</v>
          </cell>
          <cell r="G1177" t="str">
            <v>D</v>
          </cell>
          <cell r="H1177" t="str">
            <v>Creekside Charter</v>
          </cell>
          <cell r="I1177" t="str">
            <v>ELEMENTARY</v>
          </cell>
          <cell r="J1177">
            <v>213134</v>
          </cell>
        </row>
        <row r="1178">
          <cell r="A1178">
            <v>12369</v>
          </cell>
          <cell r="B1178">
            <v>47</v>
          </cell>
          <cell r="C1178" t="str">
            <v>31</v>
          </cell>
          <cell r="D1178" t="str">
            <v>66852</v>
          </cell>
          <cell r="E1178" t="str">
            <v>121608</v>
          </cell>
          <cell r="F1178" t="str">
            <v>1179</v>
          </cell>
          <cell r="G1178" t="str">
            <v>D</v>
          </cell>
          <cell r="H1178" t="str">
            <v>Harvest Ridge Cooperative Charter/Placer Academy</v>
          </cell>
          <cell r="I1178" t="str">
            <v>ELEMENTARY</v>
          </cell>
          <cell r="J1178">
            <v>708152</v>
          </cell>
        </row>
        <row r="1179">
          <cell r="A1179">
            <v>12931</v>
          </cell>
          <cell r="B1179">
            <v>47</v>
          </cell>
          <cell r="C1179" t="str">
            <v>31</v>
          </cell>
          <cell r="D1179" t="str">
            <v>66852</v>
          </cell>
          <cell r="E1179" t="str">
            <v>127902</v>
          </cell>
          <cell r="F1179" t="str">
            <v>1529</v>
          </cell>
          <cell r="G1179" t="str">
            <v>D</v>
          </cell>
          <cell r="H1179" t="str">
            <v>Squaw Valley Preparatory</v>
          </cell>
          <cell r="I1179" t="str">
            <v>ELEMENTARY</v>
          </cell>
          <cell r="J1179">
            <v>0</v>
          </cell>
        </row>
        <row r="1180">
          <cell r="A1180">
            <v>12930</v>
          </cell>
          <cell r="B1180">
            <v>47</v>
          </cell>
          <cell r="C1180" t="str">
            <v>31</v>
          </cell>
          <cell r="D1180" t="str">
            <v>66852</v>
          </cell>
          <cell r="E1180" t="str">
            <v>127928</v>
          </cell>
          <cell r="F1180" t="str">
            <v>1528</v>
          </cell>
          <cell r="G1180" t="str">
            <v>D</v>
          </cell>
          <cell r="H1180" t="str">
            <v>Rocklin Academy Gateway</v>
          </cell>
          <cell r="I1180" t="str">
            <v>ELEMENTARY</v>
          </cell>
          <cell r="J1180">
            <v>244218</v>
          </cell>
        </row>
        <row r="1181">
          <cell r="A1181">
            <v>537</v>
          </cell>
          <cell r="B1181">
            <v>47</v>
          </cell>
          <cell r="C1181" t="str">
            <v>31</v>
          </cell>
          <cell r="D1181" t="str">
            <v>66886</v>
          </cell>
          <cell r="E1181" t="str">
            <v>0</v>
          </cell>
          <cell r="H1181" t="str">
            <v>Placer Hills Union Elementary</v>
          </cell>
          <cell r="I1181" t="str">
            <v>ELEMENTARY</v>
          </cell>
          <cell r="J1181">
            <v>141640</v>
          </cell>
        </row>
        <row r="1182">
          <cell r="A1182">
            <v>538</v>
          </cell>
          <cell r="B1182">
            <v>47</v>
          </cell>
          <cell r="C1182" t="str">
            <v>31</v>
          </cell>
          <cell r="D1182" t="str">
            <v>66894</v>
          </cell>
          <cell r="E1182" t="str">
            <v>0</v>
          </cell>
          <cell r="H1182" t="str">
            <v>Placer Union High</v>
          </cell>
          <cell r="I1182" t="str">
            <v>HIGH</v>
          </cell>
          <cell r="J1182">
            <v>771176</v>
          </cell>
        </row>
        <row r="1183">
          <cell r="A1183">
            <v>539</v>
          </cell>
          <cell r="B1183">
            <v>47</v>
          </cell>
          <cell r="C1183" t="str">
            <v>31</v>
          </cell>
          <cell r="D1183" t="str">
            <v>66910</v>
          </cell>
          <cell r="E1183" t="str">
            <v>0</v>
          </cell>
          <cell r="H1183" t="str">
            <v>Roseville City Elementary</v>
          </cell>
          <cell r="I1183" t="str">
            <v>ELEMENTARY</v>
          </cell>
          <cell r="J1183">
            <v>14105420</v>
          </cell>
        </row>
        <row r="1184">
          <cell r="A1184">
            <v>540</v>
          </cell>
          <cell r="B1184">
            <v>47</v>
          </cell>
          <cell r="C1184" t="str">
            <v>31</v>
          </cell>
          <cell r="D1184" t="str">
            <v>66928</v>
          </cell>
          <cell r="E1184" t="str">
            <v>0</v>
          </cell>
          <cell r="H1184" t="str">
            <v>Roseville Joint Union High</v>
          </cell>
          <cell r="I1184" t="str">
            <v>HIGH</v>
          </cell>
          <cell r="J1184">
            <v>921801</v>
          </cell>
        </row>
        <row r="1185">
          <cell r="A1185">
            <v>14452</v>
          </cell>
          <cell r="B1185">
            <v>47</v>
          </cell>
          <cell r="C1185" t="str">
            <v>31</v>
          </cell>
          <cell r="D1185" t="str">
            <v>66928</v>
          </cell>
          <cell r="E1185" t="str">
            <v>135285</v>
          </cell>
          <cell r="F1185" t="str">
            <v>1822</v>
          </cell>
          <cell r="G1185" t="str">
            <v>D</v>
          </cell>
          <cell r="H1185" t="str">
            <v>Century High School An Integrated Global Studies Academy</v>
          </cell>
          <cell r="I1185" t="str">
            <v>HIGH</v>
          </cell>
          <cell r="J1185">
            <v>0</v>
          </cell>
        </row>
        <row r="1186">
          <cell r="A1186">
            <v>541</v>
          </cell>
          <cell r="B1186">
            <v>47</v>
          </cell>
          <cell r="C1186" t="str">
            <v>31</v>
          </cell>
          <cell r="D1186" t="str">
            <v>66944</v>
          </cell>
          <cell r="E1186" t="str">
            <v>0</v>
          </cell>
          <cell r="H1186" t="str">
            <v>Tahoe-Truckee Unified</v>
          </cell>
          <cell r="I1186" t="str">
            <v>UNIFIED</v>
          </cell>
          <cell r="J1186">
            <v>735402</v>
          </cell>
        </row>
        <row r="1187">
          <cell r="A1187">
            <v>12372</v>
          </cell>
          <cell r="B1187">
            <v>47</v>
          </cell>
          <cell r="C1187" t="str">
            <v>31</v>
          </cell>
          <cell r="D1187" t="str">
            <v>66944</v>
          </cell>
          <cell r="E1187" t="str">
            <v>121624</v>
          </cell>
          <cell r="F1187" t="str">
            <v>1180</v>
          </cell>
          <cell r="G1187" t="str">
            <v>D</v>
          </cell>
          <cell r="H1187" t="str">
            <v>Sierra Expeditionary Learning</v>
          </cell>
          <cell r="I1187" t="str">
            <v>UNIFIED</v>
          </cell>
          <cell r="J1187">
            <v>42236</v>
          </cell>
        </row>
        <row r="1188">
          <cell r="A1188">
            <v>542</v>
          </cell>
          <cell r="B1188">
            <v>47</v>
          </cell>
          <cell r="C1188" t="str">
            <v>31</v>
          </cell>
          <cell r="D1188" t="str">
            <v>66951</v>
          </cell>
          <cell r="E1188" t="str">
            <v>0</v>
          </cell>
          <cell r="H1188" t="str">
            <v>Western Placer Unified</v>
          </cell>
          <cell r="I1188" t="str">
            <v>UNIFIED</v>
          </cell>
          <cell r="J1188">
            <v>1337182</v>
          </cell>
        </row>
        <row r="1189">
          <cell r="A1189">
            <v>12416</v>
          </cell>
          <cell r="B1189">
            <v>47</v>
          </cell>
          <cell r="C1189" t="str">
            <v>31</v>
          </cell>
          <cell r="D1189" t="str">
            <v>66951</v>
          </cell>
          <cell r="E1189" t="str">
            <v>122507</v>
          </cell>
          <cell r="F1189" t="str">
            <v>1227</v>
          </cell>
          <cell r="G1189" t="str">
            <v>D</v>
          </cell>
          <cell r="H1189" t="str">
            <v>Partnerships for Student-Centered Learning</v>
          </cell>
          <cell r="I1189" t="str">
            <v>UNIFIED</v>
          </cell>
          <cell r="J1189">
            <v>0</v>
          </cell>
        </row>
        <row r="1190">
          <cell r="A1190">
            <v>14451</v>
          </cell>
          <cell r="B1190">
            <v>47</v>
          </cell>
          <cell r="C1190" t="str">
            <v>31</v>
          </cell>
          <cell r="D1190" t="str">
            <v>66951</v>
          </cell>
          <cell r="E1190" t="str">
            <v>135871</v>
          </cell>
          <cell r="F1190" t="str">
            <v>1715</v>
          </cell>
          <cell r="G1190" t="str">
            <v>D</v>
          </cell>
          <cell r="H1190" t="str">
            <v>John Adams Academy - Lincoln</v>
          </cell>
          <cell r="I1190" t="str">
            <v>UNIFIED</v>
          </cell>
          <cell r="J1190">
            <v>33780</v>
          </cell>
        </row>
        <row r="1191">
          <cell r="A1191">
            <v>1267</v>
          </cell>
          <cell r="B1191">
            <v>47</v>
          </cell>
          <cell r="C1191" t="str">
            <v>31</v>
          </cell>
          <cell r="D1191" t="str">
            <v>66951</v>
          </cell>
          <cell r="E1191" t="str">
            <v>3130168</v>
          </cell>
          <cell r="F1191" t="str">
            <v>0015</v>
          </cell>
          <cell r="G1191" t="str">
            <v>D</v>
          </cell>
          <cell r="H1191" t="str">
            <v>Horizon Charter</v>
          </cell>
          <cell r="I1191" t="str">
            <v>UNIFIED</v>
          </cell>
          <cell r="J1191">
            <v>555946</v>
          </cell>
        </row>
        <row r="1192">
          <cell r="A1192">
            <v>543</v>
          </cell>
          <cell r="B1192">
            <v>47</v>
          </cell>
          <cell r="C1192" t="str">
            <v>31</v>
          </cell>
          <cell r="D1192" t="str">
            <v>75085</v>
          </cell>
          <cell r="E1192" t="str">
            <v>0</v>
          </cell>
          <cell r="H1192" t="str">
            <v>Rocklin Unified</v>
          </cell>
          <cell r="I1192" t="str">
            <v>UNIFIED</v>
          </cell>
          <cell r="J1192">
            <v>17030021</v>
          </cell>
        </row>
        <row r="1193">
          <cell r="A1193">
            <v>11395</v>
          </cell>
          <cell r="B1193">
            <v>47</v>
          </cell>
          <cell r="C1193" t="str">
            <v>31</v>
          </cell>
          <cell r="D1193" t="str">
            <v>75085</v>
          </cell>
          <cell r="E1193" t="str">
            <v>114371</v>
          </cell>
          <cell r="F1193" t="str">
            <v>0900</v>
          </cell>
          <cell r="G1193" t="str">
            <v>D</v>
          </cell>
          <cell r="H1193" t="str">
            <v>Rocklin Academy at Meyers Street</v>
          </cell>
          <cell r="I1193" t="str">
            <v>UNIFIED</v>
          </cell>
          <cell r="J1193">
            <v>260052</v>
          </cell>
        </row>
        <row r="1194">
          <cell r="A1194">
            <v>12000</v>
          </cell>
          <cell r="B1194">
            <v>47</v>
          </cell>
          <cell r="C1194" t="str">
            <v>31</v>
          </cell>
          <cell r="D1194" t="str">
            <v>75085</v>
          </cell>
          <cell r="E1194" t="str">
            <v>117879</v>
          </cell>
          <cell r="F1194" t="str">
            <v>1042</v>
          </cell>
          <cell r="G1194" t="str">
            <v>D</v>
          </cell>
          <cell r="H1194" t="str">
            <v>Maria Montessori Charter Academy</v>
          </cell>
          <cell r="I1194" t="str">
            <v>UNIFIED</v>
          </cell>
          <cell r="J1194">
            <v>377346</v>
          </cell>
        </row>
        <row r="1195">
          <cell r="A1195">
            <v>12192</v>
          </cell>
          <cell r="B1195">
            <v>47</v>
          </cell>
          <cell r="C1195" t="str">
            <v>31</v>
          </cell>
          <cell r="D1195" t="str">
            <v>75085</v>
          </cell>
          <cell r="E1195" t="str">
            <v>119487</v>
          </cell>
          <cell r="F1195" t="str">
            <v>1071</v>
          </cell>
          <cell r="G1195" t="str">
            <v>D</v>
          </cell>
          <cell r="H1195" t="str">
            <v>Western Sierra Collegiate Academy</v>
          </cell>
          <cell r="I1195" t="str">
            <v>UNIFIED</v>
          </cell>
          <cell r="J1195">
            <v>1183970</v>
          </cell>
        </row>
        <row r="1196">
          <cell r="A1196">
            <v>13967</v>
          </cell>
          <cell r="B1196">
            <v>47</v>
          </cell>
          <cell r="C1196" t="str">
            <v>31</v>
          </cell>
          <cell r="D1196" t="str">
            <v>75085</v>
          </cell>
          <cell r="E1196" t="str">
            <v>128561</v>
          </cell>
          <cell r="F1196" t="str">
            <v>1573</v>
          </cell>
          <cell r="G1196" t="str">
            <v>L</v>
          </cell>
          <cell r="H1196" t="str">
            <v>Rocklin Independent Charter Academy</v>
          </cell>
          <cell r="I1196" t="str">
            <v>UNIFIED</v>
          </cell>
          <cell r="J1196">
            <v>26388</v>
          </cell>
        </row>
        <row r="1197">
          <cell r="A1197">
            <v>1272</v>
          </cell>
          <cell r="B1197">
            <v>47</v>
          </cell>
          <cell r="C1197" t="str">
            <v>31</v>
          </cell>
          <cell r="D1197" t="str">
            <v>75085</v>
          </cell>
          <cell r="E1197" t="str">
            <v>6118392</v>
          </cell>
          <cell r="F1197" t="str">
            <v>0308</v>
          </cell>
          <cell r="G1197" t="str">
            <v>D</v>
          </cell>
          <cell r="H1197" t="str">
            <v>Rocklin Academy</v>
          </cell>
          <cell r="I1197" t="str">
            <v>UNIFIED</v>
          </cell>
          <cell r="J1197">
            <v>531857</v>
          </cell>
        </row>
        <row r="1198">
          <cell r="A1198">
            <v>33</v>
          </cell>
          <cell r="B1198">
            <v>47</v>
          </cell>
          <cell r="C1198" t="str">
            <v>32</v>
          </cell>
          <cell r="D1198" t="str">
            <v>10322</v>
          </cell>
          <cell r="E1198" t="str">
            <v>0</v>
          </cell>
          <cell r="H1198" t="str">
            <v>Plumas Co. Office of Education</v>
          </cell>
          <cell r="I1198" t="str">
            <v>CO OFFICE</v>
          </cell>
          <cell r="J1198">
            <v>237907</v>
          </cell>
        </row>
        <row r="1199">
          <cell r="A1199">
            <v>544</v>
          </cell>
          <cell r="B1199">
            <v>47</v>
          </cell>
          <cell r="C1199" t="str">
            <v>32</v>
          </cell>
          <cell r="D1199" t="str">
            <v>66969</v>
          </cell>
          <cell r="E1199" t="str">
            <v>0</v>
          </cell>
          <cell r="H1199" t="str">
            <v>Plumas Unified</v>
          </cell>
          <cell r="I1199" t="str">
            <v>UNIFIED</v>
          </cell>
          <cell r="J1199">
            <v>345036</v>
          </cell>
        </row>
        <row r="1200">
          <cell r="A1200">
            <v>1273</v>
          </cell>
          <cell r="B1200">
            <v>47</v>
          </cell>
          <cell r="C1200" t="str">
            <v>32</v>
          </cell>
          <cell r="D1200" t="str">
            <v>66969</v>
          </cell>
          <cell r="E1200" t="str">
            <v>3230083</v>
          </cell>
          <cell r="F1200" t="str">
            <v>0146</v>
          </cell>
          <cell r="G1200" t="str">
            <v>D</v>
          </cell>
          <cell r="H1200" t="str">
            <v>Plumas Charter</v>
          </cell>
          <cell r="I1200" t="str">
            <v>UNIFIED</v>
          </cell>
          <cell r="J1200">
            <v>60070</v>
          </cell>
        </row>
        <row r="1201">
          <cell r="A1201">
            <v>34</v>
          </cell>
          <cell r="B1201">
            <v>47</v>
          </cell>
          <cell r="C1201" t="str">
            <v>33</v>
          </cell>
          <cell r="D1201" t="str">
            <v>10330</v>
          </cell>
          <cell r="E1201" t="str">
            <v>0</v>
          </cell>
          <cell r="H1201" t="str">
            <v>Riverside Co. Office of Education</v>
          </cell>
          <cell r="I1201" t="str">
            <v>CO OFFICE</v>
          </cell>
          <cell r="J1201">
            <v>84158</v>
          </cell>
        </row>
        <row r="1202">
          <cell r="A1202">
            <v>10271</v>
          </cell>
          <cell r="B1202">
            <v>47</v>
          </cell>
          <cell r="C1202" t="str">
            <v>33</v>
          </cell>
          <cell r="D1202" t="str">
            <v>10330</v>
          </cell>
          <cell r="E1202" t="str">
            <v>110833</v>
          </cell>
          <cell r="F1202" t="str">
            <v>0753</v>
          </cell>
          <cell r="G1202" t="str">
            <v>D</v>
          </cell>
          <cell r="H1202" t="str">
            <v>River Springs Charter</v>
          </cell>
          <cell r="I1202" t="str">
            <v>CO OFFICE</v>
          </cell>
          <cell r="J1202">
            <v>9344510</v>
          </cell>
        </row>
        <row r="1203">
          <cell r="A1203">
            <v>12630</v>
          </cell>
          <cell r="B1203">
            <v>47</v>
          </cell>
          <cell r="C1203" t="str">
            <v>33</v>
          </cell>
          <cell r="D1203" t="str">
            <v>10330</v>
          </cell>
          <cell r="E1203" t="str">
            <v>125237</v>
          </cell>
          <cell r="F1203" t="str">
            <v>1366</v>
          </cell>
          <cell r="G1203" t="str">
            <v>L</v>
          </cell>
          <cell r="H1203" t="str">
            <v>Riverside County Education Academy</v>
          </cell>
          <cell r="I1203" t="str">
            <v>CO OFFICE</v>
          </cell>
          <cell r="J1203">
            <v>405387</v>
          </cell>
        </row>
        <row r="1204">
          <cell r="A1204">
            <v>12894</v>
          </cell>
          <cell r="B1204">
            <v>47</v>
          </cell>
          <cell r="C1204" t="str">
            <v>33</v>
          </cell>
          <cell r="D1204" t="str">
            <v>10330</v>
          </cell>
          <cell r="E1204" t="str">
            <v>125385</v>
          </cell>
          <cell r="F1204" t="str">
            <v>1369</v>
          </cell>
          <cell r="G1204" t="str">
            <v>D</v>
          </cell>
          <cell r="H1204" t="str">
            <v>Imagine Schools, Riverside County</v>
          </cell>
          <cell r="I1204" t="str">
            <v>CO OFFICE</v>
          </cell>
          <cell r="J1204">
            <v>89858</v>
          </cell>
        </row>
        <row r="1205">
          <cell r="A1205">
            <v>13956</v>
          </cell>
          <cell r="B1205">
            <v>47</v>
          </cell>
          <cell r="C1205" t="str">
            <v>33</v>
          </cell>
          <cell r="D1205" t="str">
            <v>10330</v>
          </cell>
          <cell r="E1205" t="str">
            <v>128397</v>
          </cell>
          <cell r="F1205" t="str">
            <v>1568</v>
          </cell>
          <cell r="G1205" t="str">
            <v>L</v>
          </cell>
          <cell r="H1205" t="str">
            <v>Come Back Kids</v>
          </cell>
          <cell r="I1205" t="str">
            <v>CO OFFICE</v>
          </cell>
          <cell r="J1205">
            <v>107054</v>
          </cell>
        </row>
        <row r="1206">
          <cell r="A1206">
            <v>13982</v>
          </cell>
          <cell r="B1206">
            <v>47</v>
          </cell>
          <cell r="C1206" t="str">
            <v>33</v>
          </cell>
          <cell r="D1206" t="str">
            <v>10330</v>
          </cell>
          <cell r="E1206" t="str">
            <v>128777</v>
          </cell>
          <cell r="F1206" t="str">
            <v>1602</v>
          </cell>
          <cell r="G1206" t="str">
            <v>D</v>
          </cell>
          <cell r="H1206" t="str">
            <v>Gateway College and Career Academy</v>
          </cell>
          <cell r="I1206" t="str">
            <v>CO OFFICE</v>
          </cell>
          <cell r="J1206">
            <v>30116</v>
          </cell>
        </row>
        <row r="1207">
          <cell r="A1207">
            <v>14364</v>
          </cell>
          <cell r="B1207">
            <v>47</v>
          </cell>
          <cell r="C1207" t="str">
            <v>33</v>
          </cell>
          <cell r="D1207" t="str">
            <v>10330</v>
          </cell>
          <cell r="E1207" t="str">
            <v>134320</v>
          </cell>
          <cell r="F1207" t="str">
            <v>1825</v>
          </cell>
          <cell r="G1207" t="str">
            <v>L</v>
          </cell>
          <cell r="H1207" t="str">
            <v>Riverside County Education Academy - Indio</v>
          </cell>
          <cell r="I1207" t="str">
            <v>CO OFFICE</v>
          </cell>
          <cell r="J1207">
            <v>16216</v>
          </cell>
        </row>
        <row r="1208">
          <cell r="A1208">
            <v>14464</v>
          </cell>
          <cell r="B1208">
            <v>47</v>
          </cell>
          <cell r="C1208" t="str">
            <v>33</v>
          </cell>
          <cell r="D1208" t="str">
            <v>10330</v>
          </cell>
          <cell r="E1208" t="str">
            <v>136168</v>
          </cell>
          <cell r="F1208" t="str">
            <v>1873</v>
          </cell>
          <cell r="G1208" t="str">
            <v>D</v>
          </cell>
          <cell r="H1208" t="str">
            <v>Temecula International Academy</v>
          </cell>
          <cell r="I1208" t="str">
            <v>UNIFIED</v>
          </cell>
          <cell r="J1208">
            <v>21944</v>
          </cell>
        </row>
        <row r="1209">
          <cell r="A1209">
            <v>545</v>
          </cell>
          <cell r="B1209">
            <v>47</v>
          </cell>
          <cell r="C1209" t="str">
            <v>33</v>
          </cell>
          <cell r="D1209" t="str">
            <v>66977</v>
          </cell>
          <cell r="E1209" t="str">
            <v>0</v>
          </cell>
          <cell r="H1209" t="str">
            <v>Alvord Unified</v>
          </cell>
          <cell r="I1209" t="str">
            <v>UNIFIED</v>
          </cell>
          <cell r="J1209">
            <v>27298870</v>
          </cell>
        </row>
        <row r="1210">
          <cell r="A1210">
            <v>546</v>
          </cell>
          <cell r="B1210">
            <v>47</v>
          </cell>
          <cell r="C1210" t="str">
            <v>33</v>
          </cell>
          <cell r="D1210" t="str">
            <v>66985</v>
          </cell>
          <cell r="E1210" t="str">
            <v>0</v>
          </cell>
          <cell r="H1210" t="str">
            <v>Banning Unified</v>
          </cell>
          <cell r="I1210" t="str">
            <v>UNIFIED</v>
          </cell>
          <cell r="J1210">
            <v>6356706</v>
          </cell>
        </row>
        <row r="1211">
          <cell r="A1211">
            <v>547</v>
          </cell>
          <cell r="B1211">
            <v>47</v>
          </cell>
          <cell r="C1211" t="str">
            <v>33</v>
          </cell>
          <cell r="D1211" t="str">
            <v>66993</v>
          </cell>
          <cell r="E1211" t="str">
            <v>0</v>
          </cell>
          <cell r="H1211" t="str">
            <v>Beaumont Unified</v>
          </cell>
          <cell r="I1211" t="str">
            <v>UNIFIED</v>
          </cell>
          <cell r="J1211">
            <v>14276918</v>
          </cell>
        </row>
        <row r="1212">
          <cell r="A1212">
            <v>12906</v>
          </cell>
          <cell r="B1212">
            <v>47</v>
          </cell>
          <cell r="C1212" t="str">
            <v>33</v>
          </cell>
          <cell r="D1212" t="str">
            <v>66993</v>
          </cell>
          <cell r="E1212" t="str">
            <v>127142</v>
          </cell>
          <cell r="F1212" t="str">
            <v>1493</v>
          </cell>
          <cell r="G1212" t="str">
            <v>D</v>
          </cell>
          <cell r="H1212" t="str">
            <v>Highland Academy</v>
          </cell>
          <cell r="I1212" t="str">
            <v>UNIFIED</v>
          </cell>
          <cell r="J1212">
            <v>65052</v>
          </cell>
        </row>
        <row r="1213">
          <cell r="A1213">
            <v>548</v>
          </cell>
          <cell r="B1213">
            <v>47</v>
          </cell>
          <cell r="C1213" t="str">
            <v>33</v>
          </cell>
          <cell r="D1213" t="str">
            <v>67033</v>
          </cell>
          <cell r="E1213" t="str">
            <v>0</v>
          </cell>
          <cell r="H1213" t="str">
            <v>Corona-Norco Unified</v>
          </cell>
          <cell r="I1213" t="str">
            <v>UNIFIED</v>
          </cell>
          <cell r="J1213">
            <v>76252886</v>
          </cell>
        </row>
        <row r="1214">
          <cell r="A1214">
            <v>549</v>
          </cell>
          <cell r="B1214">
            <v>47</v>
          </cell>
          <cell r="C1214" t="str">
            <v>33</v>
          </cell>
          <cell r="D1214" t="str">
            <v>67041</v>
          </cell>
          <cell r="E1214" t="str">
            <v>0</v>
          </cell>
          <cell r="H1214" t="str">
            <v>Desert Center Unified</v>
          </cell>
          <cell r="I1214" t="str">
            <v>UNIFIED</v>
          </cell>
          <cell r="J1214">
            <v>3448</v>
          </cell>
        </row>
        <row r="1215">
          <cell r="A1215">
            <v>550</v>
          </cell>
          <cell r="B1215">
            <v>47</v>
          </cell>
          <cell r="C1215" t="str">
            <v>33</v>
          </cell>
          <cell r="D1215" t="str">
            <v>67058</v>
          </cell>
          <cell r="E1215" t="str">
            <v>0</v>
          </cell>
          <cell r="H1215" t="str">
            <v>Desert Sands Unified</v>
          </cell>
          <cell r="I1215" t="str">
            <v>UNIFIED</v>
          </cell>
          <cell r="J1215">
            <v>37737443</v>
          </cell>
        </row>
        <row r="1216">
          <cell r="A1216">
            <v>1274</v>
          </cell>
          <cell r="B1216">
            <v>47</v>
          </cell>
          <cell r="C1216" t="str">
            <v>33</v>
          </cell>
          <cell r="D1216" t="str">
            <v>67058</v>
          </cell>
          <cell r="E1216" t="str">
            <v>6031959</v>
          </cell>
          <cell r="F1216" t="str">
            <v>0052</v>
          </cell>
          <cell r="G1216" t="str">
            <v>L</v>
          </cell>
          <cell r="H1216" t="str">
            <v>George Washington Charter</v>
          </cell>
          <cell r="I1216" t="str">
            <v>UNIFIED</v>
          </cell>
          <cell r="J1216">
            <v>1149590</v>
          </cell>
        </row>
        <row r="1217">
          <cell r="A1217">
            <v>5828</v>
          </cell>
          <cell r="B1217">
            <v>47</v>
          </cell>
          <cell r="C1217" t="str">
            <v>33</v>
          </cell>
          <cell r="D1217" t="str">
            <v>67058</v>
          </cell>
          <cell r="E1217" t="str">
            <v>6031991</v>
          </cell>
          <cell r="F1217" t="str">
            <v>0974</v>
          </cell>
          <cell r="G1217" t="str">
            <v>L</v>
          </cell>
          <cell r="H1217" t="str">
            <v>Palm Desert Charter Middle</v>
          </cell>
          <cell r="I1217" t="str">
            <v>UNIFIED</v>
          </cell>
          <cell r="J1217">
            <v>1976186</v>
          </cell>
        </row>
        <row r="1218">
          <cell r="A1218">
            <v>551</v>
          </cell>
          <cell r="B1218">
            <v>47</v>
          </cell>
          <cell r="C1218" t="str">
            <v>33</v>
          </cell>
          <cell r="D1218" t="str">
            <v>67082</v>
          </cell>
          <cell r="E1218" t="str">
            <v>0</v>
          </cell>
          <cell r="H1218" t="str">
            <v>Hemet Unified</v>
          </cell>
          <cell r="I1218" t="str">
            <v>UNIFIED</v>
          </cell>
          <cell r="J1218">
            <v>30369139</v>
          </cell>
        </row>
        <row r="1219">
          <cell r="A1219">
            <v>12231</v>
          </cell>
          <cell r="B1219">
            <v>47</v>
          </cell>
          <cell r="C1219" t="str">
            <v>33</v>
          </cell>
          <cell r="D1219" t="str">
            <v>67082</v>
          </cell>
          <cell r="E1219" t="str">
            <v>120675</v>
          </cell>
          <cell r="F1219" t="str">
            <v>1144</v>
          </cell>
          <cell r="G1219" t="str">
            <v>L</v>
          </cell>
          <cell r="H1219" t="str">
            <v>Western Center Academy</v>
          </cell>
          <cell r="I1219" t="str">
            <v>UNIFIED</v>
          </cell>
          <cell r="J1219">
            <v>963895</v>
          </cell>
        </row>
        <row r="1220">
          <cell r="A1220">
            <v>552</v>
          </cell>
          <cell r="B1220">
            <v>47</v>
          </cell>
          <cell r="C1220" t="str">
            <v>33</v>
          </cell>
          <cell r="D1220" t="str">
            <v>67090</v>
          </cell>
          <cell r="E1220" t="str">
            <v>0</v>
          </cell>
          <cell r="H1220" t="str">
            <v>Jurupa Unified</v>
          </cell>
          <cell r="I1220" t="str">
            <v>UNIFIED</v>
          </cell>
          <cell r="J1220">
            <v>27385993</v>
          </cell>
        </row>
        <row r="1221">
          <cell r="A1221">
            <v>553</v>
          </cell>
          <cell r="B1221">
            <v>47</v>
          </cell>
          <cell r="C1221" t="str">
            <v>33</v>
          </cell>
          <cell r="D1221" t="str">
            <v>67116</v>
          </cell>
          <cell r="E1221" t="str">
            <v>0</v>
          </cell>
          <cell r="H1221" t="str">
            <v>Menifee Union Elementary</v>
          </cell>
          <cell r="I1221" t="str">
            <v>ELEMENTARY</v>
          </cell>
          <cell r="J1221">
            <v>13799547</v>
          </cell>
        </row>
        <row r="1222">
          <cell r="A1222">
            <v>10224</v>
          </cell>
          <cell r="B1222">
            <v>47</v>
          </cell>
          <cell r="C1222" t="str">
            <v>33</v>
          </cell>
          <cell r="D1222" t="str">
            <v>67116</v>
          </cell>
          <cell r="E1222" t="str">
            <v>109843</v>
          </cell>
          <cell r="F1222" t="str">
            <v>0730</v>
          </cell>
          <cell r="G1222" t="str">
            <v>D</v>
          </cell>
          <cell r="H1222" t="str">
            <v>Santa Rosa Academy</v>
          </cell>
          <cell r="I1222" t="str">
            <v>ELEMENTARY</v>
          </cell>
          <cell r="J1222">
            <v>2294048</v>
          </cell>
        </row>
        <row r="1223">
          <cell r="A1223">
            <v>554</v>
          </cell>
          <cell r="B1223">
            <v>47</v>
          </cell>
          <cell r="C1223" t="str">
            <v>33</v>
          </cell>
          <cell r="D1223" t="str">
            <v>67124</v>
          </cell>
          <cell r="E1223" t="str">
            <v>0</v>
          </cell>
          <cell r="H1223" t="str">
            <v>Moreno Valley Unified</v>
          </cell>
          <cell r="I1223" t="str">
            <v>UNIFIED</v>
          </cell>
          <cell r="J1223">
            <v>46858162</v>
          </cell>
        </row>
        <row r="1224">
          <cell r="A1224">
            <v>1275</v>
          </cell>
          <cell r="B1224">
            <v>47</v>
          </cell>
          <cell r="C1224" t="str">
            <v>33</v>
          </cell>
          <cell r="D1224" t="str">
            <v>67124</v>
          </cell>
          <cell r="E1224" t="str">
            <v>3330685</v>
          </cell>
          <cell r="F1224" t="str">
            <v>0055</v>
          </cell>
          <cell r="G1224" t="str">
            <v>L</v>
          </cell>
          <cell r="H1224" t="str">
            <v>Moreno Valley Community Learning Center</v>
          </cell>
          <cell r="I1224" t="str">
            <v>UNIFIED</v>
          </cell>
          <cell r="J1224">
            <v>74760</v>
          </cell>
        </row>
        <row r="1225">
          <cell r="A1225">
            <v>555</v>
          </cell>
          <cell r="B1225">
            <v>47</v>
          </cell>
          <cell r="C1225" t="str">
            <v>33</v>
          </cell>
          <cell r="D1225" t="str">
            <v>67157</v>
          </cell>
          <cell r="E1225" t="str">
            <v>0</v>
          </cell>
          <cell r="H1225" t="str">
            <v>Nuview Union</v>
          </cell>
          <cell r="I1225" t="str">
            <v>ELEMENTARY</v>
          </cell>
          <cell r="J1225">
            <v>2093783</v>
          </cell>
        </row>
        <row r="1226">
          <cell r="A1226">
            <v>14378</v>
          </cell>
          <cell r="B1226">
            <v>47</v>
          </cell>
          <cell r="C1226" t="str">
            <v>33</v>
          </cell>
          <cell r="D1226" t="str">
            <v>67157</v>
          </cell>
          <cell r="E1226" t="str">
            <v>125245</v>
          </cell>
          <cell r="F1226" t="str">
            <v>1830</v>
          </cell>
          <cell r="G1226" t="str">
            <v>L</v>
          </cell>
          <cell r="H1226" t="str">
            <v>Pivot Charter School Riverside II</v>
          </cell>
          <cell r="I1226" t="str">
            <v>ELEMENTARY</v>
          </cell>
          <cell r="J1226">
            <v>0</v>
          </cell>
        </row>
        <row r="1227">
          <cell r="A1227">
            <v>12731</v>
          </cell>
          <cell r="B1227">
            <v>47</v>
          </cell>
          <cell r="C1227" t="str">
            <v>33</v>
          </cell>
          <cell r="D1227" t="str">
            <v>67157</v>
          </cell>
          <cell r="E1227" t="str">
            <v>125666</v>
          </cell>
          <cell r="F1227" t="str">
            <v>1380</v>
          </cell>
          <cell r="G1227" t="str">
            <v>D</v>
          </cell>
          <cell r="H1227" t="str">
            <v>Excel Prep Charter - IE</v>
          </cell>
          <cell r="I1227" t="str">
            <v>ELEMENTARY</v>
          </cell>
          <cell r="J1227">
            <v>0</v>
          </cell>
        </row>
        <row r="1228">
          <cell r="A1228">
            <v>1276</v>
          </cell>
          <cell r="B1228">
            <v>47</v>
          </cell>
          <cell r="C1228" t="str">
            <v>33</v>
          </cell>
          <cell r="D1228" t="str">
            <v>67157</v>
          </cell>
          <cell r="E1228" t="str">
            <v>3331014</v>
          </cell>
          <cell r="F1228" t="str">
            <v>0368</v>
          </cell>
          <cell r="G1228" t="str">
            <v>L</v>
          </cell>
          <cell r="H1228" t="str">
            <v>Nuview Bridge Early College High</v>
          </cell>
          <cell r="I1228" t="str">
            <v>ELEMENTARY</v>
          </cell>
          <cell r="J1228">
            <v>1071450</v>
          </cell>
        </row>
        <row r="1229">
          <cell r="A1229">
            <v>556</v>
          </cell>
          <cell r="B1229">
            <v>47</v>
          </cell>
          <cell r="C1229" t="str">
            <v>33</v>
          </cell>
          <cell r="D1229" t="str">
            <v>67173</v>
          </cell>
          <cell r="E1229" t="str">
            <v>0</v>
          </cell>
          <cell r="H1229" t="str">
            <v>Palm Springs Unified</v>
          </cell>
          <cell r="I1229" t="str">
            <v>UNIFIED</v>
          </cell>
          <cell r="J1229">
            <v>31386380</v>
          </cell>
        </row>
        <row r="1230">
          <cell r="A1230">
            <v>5929</v>
          </cell>
          <cell r="B1230">
            <v>47</v>
          </cell>
          <cell r="C1230" t="str">
            <v>33</v>
          </cell>
          <cell r="D1230" t="str">
            <v>67173</v>
          </cell>
          <cell r="E1230" t="str">
            <v>6032411</v>
          </cell>
          <cell r="F1230" t="str">
            <v>1173</v>
          </cell>
          <cell r="G1230" t="str">
            <v>L</v>
          </cell>
          <cell r="H1230" t="str">
            <v>Cielo Vista Charter</v>
          </cell>
          <cell r="I1230" t="str">
            <v>UNIFIED</v>
          </cell>
          <cell r="J1230">
            <v>1339030</v>
          </cell>
        </row>
        <row r="1231">
          <cell r="A1231">
            <v>557</v>
          </cell>
          <cell r="B1231">
            <v>47</v>
          </cell>
          <cell r="C1231" t="str">
            <v>33</v>
          </cell>
          <cell r="D1231" t="str">
            <v>67181</v>
          </cell>
          <cell r="E1231" t="str">
            <v>0</v>
          </cell>
          <cell r="H1231" t="str">
            <v>Palo Verde Unified</v>
          </cell>
          <cell r="I1231" t="str">
            <v>UNIFIED</v>
          </cell>
          <cell r="J1231">
            <v>4256537</v>
          </cell>
        </row>
        <row r="1232">
          <cell r="A1232">
            <v>558</v>
          </cell>
          <cell r="B1232">
            <v>47</v>
          </cell>
          <cell r="C1232" t="str">
            <v>33</v>
          </cell>
          <cell r="D1232" t="str">
            <v>67199</v>
          </cell>
          <cell r="E1232" t="str">
            <v>0</v>
          </cell>
          <cell r="H1232" t="str">
            <v>Perris Elementary</v>
          </cell>
          <cell r="I1232" t="str">
            <v>ELEMENTARY</v>
          </cell>
          <cell r="J1232">
            <v>6941340</v>
          </cell>
        </row>
        <row r="1233">
          <cell r="A1233">
            <v>5952</v>
          </cell>
          <cell r="B1233">
            <v>47</v>
          </cell>
          <cell r="C1233" t="str">
            <v>33</v>
          </cell>
          <cell r="D1233" t="str">
            <v>67199</v>
          </cell>
          <cell r="E1233" t="str">
            <v>6105571</v>
          </cell>
          <cell r="F1233" t="str">
            <v>1294</v>
          </cell>
          <cell r="G1233" t="str">
            <v>L</v>
          </cell>
          <cell r="H1233" t="str">
            <v>Innovative Horizons Charter</v>
          </cell>
          <cell r="I1233" t="str">
            <v>ELEMENTARY</v>
          </cell>
          <cell r="J1233">
            <v>1276720</v>
          </cell>
        </row>
        <row r="1234">
          <cell r="A1234">
            <v>559</v>
          </cell>
          <cell r="B1234">
            <v>47</v>
          </cell>
          <cell r="C1234" t="str">
            <v>33</v>
          </cell>
          <cell r="D1234" t="str">
            <v>67207</v>
          </cell>
          <cell r="E1234" t="str">
            <v>0</v>
          </cell>
          <cell r="H1234" t="str">
            <v>Perris Union High</v>
          </cell>
          <cell r="I1234" t="str">
            <v>HIGH</v>
          </cell>
          <cell r="J1234">
            <v>15858942</v>
          </cell>
        </row>
        <row r="1235">
          <cell r="A1235">
            <v>9619</v>
          </cell>
          <cell r="B1235">
            <v>47</v>
          </cell>
          <cell r="C1235" t="str">
            <v>33</v>
          </cell>
          <cell r="D1235" t="str">
            <v>67207</v>
          </cell>
          <cell r="E1235" t="str">
            <v>101170</v>
          </cell>
          <cell r="F1235" t="str">
            <v>0529</v>
          </cell>
          <cell r="G1235" t="str">
            <v>L</v>
          </cell>
          <cell r="H1235" t="str">
            <v>California Military Institute</v>
          </cell>
          <cell r="I1235" t="str">
            <v>HIGH</v>
          </cell>
          <cell r="J1235">
            <v>1557886</v>
          </cell>
        </row>
        <row r="1236">
          <cell r="A1236">
            <v>560</v>
          </cell>
          <cell r="B1236">
            <v>47</v>
          </cell>
          <cell r="C1236" t="str">
            <v>33</v>
          </cell>
          <cell r="D1236" t="str">
            <v>67215</v>
          </cell>
          <cell r="E1236" t="str">
            <v>0</v>
          </cell>
          <cell r="H1236" t="str">
            <v>Riverside Unified</v>
          </cell>
          <cell r="I1236" t="str">
            <v>UNIFIED</v>
          </cell>
          <cell r="J1236">
            <v>58992978</v>
          </cell>
        </row>
        <row r="1237">
          <cell r="A1237">
            <v>12732</v>
          </cell>
          <cell r="B1237">
            <v>47</v>
          </cell>
          <cell r="C1237" t="str">
            <v>33</v>
          </cell>
          <cell r="D1237" t="str">
            <v>67215</v>
          </cell>
          <cell r="E1237" t="str">
            <v>126128</v>
          </cell>
          <cell r="F1237" t="str">
            <v>1409</v>
          </cell>
          <cell r="G1237" t="str">
            <v>D</v>
          </cell>
          <cell r="H1237" t="str">
            <v>REACH Leadership STEAM Academy</v>
          </cell>
          <cell r="I1237" t="str">
            <v>UNIFIED</v>
          </cell>
          <cell r="J1237">
            <v>684458</v>
          </cell>
        </row>
        <row r="1238">
          <cell r="A1238">
            <v>14245</v>
          </cell>
          <cell r="B1238">
            <v>47</v>
          </cell>
          <cell r="C1238" t="str">
            <v>33</v>
          </cell>
          <cell r="D1238" t="str">
            <v>67215</v>
          </cell>
          <cell r="E1238" t="str">
            <v>132498</v>
          </cell>
          <cell r="F1238" t="str">
            <v>1747</v>
          </cell>
          <cell r="G1238" t="str">
            <v>D</v>
          </cell>
          <cell r="H1238" t="str">
            <v>Encore High School for the Arts - Riverside</v>
          </cell>
          <cell r="I1238" t="str">
            <v>UNIFIED</v>
          </cell>
          <cell r="J1238">
            <v>154054</v>
          </cell>
        </row>
        <row r="1239">
          <cell r="A1239">
            <v>561</v>
          </cell>
          <cell r="B1239">
            <v>47</v>
          </cell>
          <cell r="C1239" t="str">
            <v>33</v>
          </cell>
          <cell r="D1239" t="str">
            <v>67231</v>
          </cell>
          <cell r="E1239" t="str">
            <v>0</v>
          </cell>
          <cell r="H1239" t="str">
            <v>Romoland Elementary</v>
          </cell>
          <cell r="I1239" t="str">
            <v>ELEMENTARY</v>
          </cell>
          <cell r="J1239">
            <v>5406718</v>
          </cell>
        </row>
        <row r="1240">
          <cell r="A1240">
            <v>562</v>
          </cell>
          <cell r="B1240">
            <v>47</v>
          </cell>
          <cell r="C1240" t="str">
            <v>33</v>
          </cell>
          <cell r="D1240" t="str">
            <v>67249</v>
          </cell>
          <cell r="E1240" t="str">
            <v>0</v>
          </cell>
          <cell r="H1240" t="str">
            <v>San Jacinto Unified</v>
          </cell>
          <cell r="I1240" t="str">
            <v>UNIFIED</v>
          </cell>
          <cell r="J1240">
            <v>14114834</v>
          </cell>
        </row>
        <row r="1241">
          <cell r="A1241">
            <v>1279</v>
          </cell>
          <cell r="B1241">
            <v>47</v>
          </cell>
          <cell r="C1241" t="str">
            <v>33</v>
          </cell>
          <cell r="D1241" t="str">
            <v>67249</v>
          </cell>
          <cell r="E1241" t="str">
            <v>6114748</v>
          </cell>
          <cell r="F1241" t="str">
            <v>0129</v>
          </cell>
          <cell r="G1241" t="str">
            <v>D</v>
          </cell>
          <cell r="H1241" t="str">
            <v>San Jacinto Valley Academy</v>
          </cell>
          <cell r="I1241" t="str">
            <v>UNIFIED</v>
          </cell>
          <cell r="J1241">
            <v>2111585</v>
          </cell>
        </row>
        <row r="1242">
          <cell r="A1242">
            <v>563</v>
          </cell>
          <cell r="B1242">
            <v>47</v>
          </cell>
          <cell r="C1242" t="str">
            <v>33</v>
          </cell>
          <cell r="D1242" t="str">
            <v>73676</v>
          </cell>
          <cell r="E1242" t="str">
            <v>0</v>
          </cell>
          <cell r="H1242" t="str">
            <v>Coachella Valley Unified</v>
          </cell>
          <cell r="I1242" t="str">
            <v>UNIFIED</v>
          </cell>
          <cell r="J1242">
            <v>26394906</v>
          </cell>
        </row>
        <row r="1243">
          <cell r="A1243">
            <v>12373</v>
          </cell>
          <cell r="B1243">
            <v>47</v>
          </cell>
          <cell r="C1243" t="str">
            <v>33</v>
          </cell>
          <cell r="D1243" t="str">
            <v>73676</v>
          </cell>
          <cell r="E1243" t="str">
            <v>121673</v>
          </cell>
          <cell r="F1243" t="str">
            <v>1188</v>
          </cell>
          <cell r="G1243" t="str">
            <v>D</v>
          </cell>
          <cell r="H1243" t="str">
            <v>NOVA Academy - Coachella</v>
          </cell>
          <cell r="I1243" t="str">
            <v>UNIFIED</v>
          </cell>
          <cell r="J1243">
            <v>372936</v>
          </cell>
        </row>
        <row r="1244">
          <cell r="A1244">
            <v>564</v>
          </cell>
          <cell r="B1244">
            <v>47</v>
          </cell>
          <cell r="C1244" t="str">
            <v>33</v>
          </cell>
          <cell r="D1244" t="str">
            <v>75176</v>
          </cell>
          <cell r="E1244" t="str">
            <v>0</v>
          </cell>
          <cell r="H1244" t="str">
            <v>Lake Elsinore Unified</v>
          </cell>
          <cell r="I1244" t="str">
            <v>UNIFIED</v>
          </cell>
          <cell r="J1244">
            <v>31324312</v>
          </cell>
        </row>
        <row r="1245">
          <cell r="A1245">
            <v>12194</v>
          </cell>
          <cell r="B1245">
            <v>47</v>
          </cell>
          <cell r="C1245" t="str">
            <v>33</v>
          </cell>
          <cell r="D1245" t="str">
            <v>75176</v>
          </cell>
          <cell r="E1245" t="str">
            <v>120204</v>
          </cell>
          <cell r="F1245" t="str">
            <v>1118</v>
          </cell>
          <cell r="G1245" t="str">
            <v>D</v>
          </cell>
          <cell r="H1245" t="str">
            <v>Sycamore Academy of Science and Cultural Arts</v>
          </cell>
          <cell r="I1245" t="str">
            <v>UNIFIED</v>
          </cell>
          <cell r="J1245">
            <v>815279</v>
          </cell>
        </row>
        <row r="1246">
          <cell r="A1246">
            <v>565</v>
          </cell>
          <cell r="B1246">
            <v>47</v>
          </cell>
          <cell r="C1246" t="str">
            <v>33</v>
          </cell>
          <cell r="D1246" t="str">
            <v>75192</v>
          </cell>
          <cell r="E1246" t="str">
            <v>0</v>
          </cell>
          <cell r="H1246" t="str">
            <v>Temecula Valley Unified</v>
          </cell>
          <cell r="I1246" t="str">
            <v>UNIFIED</v>
          </cell>
          <cell r="J1246">
            <v>40818045</v>
          </cell>
        </row>
        <row r="1247">
          <cell r="A1247">
            <v>1280</v>
          </cell>
          <cell r="B1247">
            <v>47</v>
          </cell>
          <cell r="C1247" t="str">
            <v>33</v>
          </cell>
          <cell r="D1247" t="str">
            <v>75192</v>
          </cell>
          <cell r="E1247" t="str">
            <v>3330917</v>
          </cell>
          <cell r="F1247" t="str">
            <v>0284</v>
          </cell>
          <cell r="G1247" t="str">
            <v>D</v>
          </cell>
          <cell r="H1247" t="str">
            <v>Temecula Preparatory</v>
          </cell>
          <cell r="I1247" t="str">
            <v>UNIFIED</v>
          </cell>
          <cell r="J1247">
            <v>1563673</v>
          </cell>
        </row>
        <row r="1248">
          <cell r="A1248">
            <v>1281</v>
          </cell>
          <cell r="B1248">
            <v>47</v>
          </cell>
          <cell r="C1248" t="str">
            <v>33</v>
          </cell>
          <cell r="D1248" t="str">
            <v>75192</v>
          </cell>
          <cell r="E1248" t="str">
            <v>6112551</v>
          </cell>
          <cell r="F1248" t="str">
            <v>0065</v>
          </cell>
          <cell r="G1248" t="str">
            <v>D</v>
          </cell>
          <cell r="H1248" t="str">
            <v>Temecula Valley Charter</v>
          </cell>
          <cell r="I1248" t="str">
            <v>UNIFIED</v>
          </cell>
          <cell r="J1248">
            <v>757720</v>
          </cell>
        </row>
        <row r="1249">
          <cell r="A1249">
            <v>566</v>
          </cell>
          <cell r="B1249">
            <v>47</v>
          </cell>
          <cell r="C1249" t="str">
            <v>33</v>
          </cell>
          <cell r="D1249" t="str">
            <v>75200</v>
          </cell>
          <cell r="E1249" t="str">
            <v>0</v>
          </cell>
          <cell r="H1249" t="str">
            <v>Murrieta Valley Unified</v>
          </cell>
          <cell r="I1249" t="str">
            <v>UNIFIED</v>
          </cell>
          <cell r="J1249">
            <v>33509436</v>
          </cell>
        </row>
        <row r="1250">
          <cell r="A1250">
            <v>567</v>
          </cell>
          <cell r="B1250">
            <v>47</v>
          </cell>
          <cell r="C1250" t="str">
            <v>33</v>
          </cell>
          <cell r="D1250" t="str">
            <v>75242</v>
          </cell>
          <cell r="E1250" t="str">
            <v>0</v>
          </cell>
          <cell r="H1250" t="str">
            <v>Val Verde Unified</v>
          </cell>
          <cell r="I1250" t="str">
            <v>UNIFIED</v>
          </cell>
          <cell r="J1250">
            <v>30221150</v>
          </cell>
        </row>
        <row r="1251">
          <cell r="A1251">
            <v>14248</v>
          </cell>
          <cell r="B1251">
            <v>47</v>
          </cell>
          <cell r="C1251" t="str">
            <v>33</v>
          </cell>
          <cell r="D1251" t="str">
            <v>76943</v>
          </cell>
          <cell r="E1251" t="str">
            <v>132522</v>
          </cell>
          <cell r="F1251" t="str">
            <v>1759</v>
          </cell>
          <cell r="G1251" t="str">
            <v>D</v>
          </cell>
          <cell r="H1251" t="str">
            <v>Baypoint Preparatory Academy</v>
          </cell>
          <cell r="I1251" t="str">
            <v>UNIFIED</v>
          </cell>
          <cell r="J1251">
            <v>79098</v>
          </cell>
        </row>
        <row r="1252">
          <cell r="A1252">
            <v>35</v>
          </cell>
          <cell r="B1252">
            <v>47</v>
          </cell>
          <cell r="C1252" t="str">
            <v>34</v>
          </cell>
          <cell r="D1252" t="str">
            <v>10348</v>
          </cell>
          <cell r="E1252" t="str">
            <v>0</v>
          </cell>
          <cell r="H1252" t="str">
            <v>Sacramento Co. Office of Education</v>
          </cell>
          <cell r="I1252" t="str">
            <v>CO OFFICE</v>
          </cell>
          <cell r="J1252">
            <v>2953865</v>
          </cell>
        </row>
        <row r="1253">
          <cell r="A1253">
            <v>12564</v>
          </cell>
          <cell r="B1253">
            <v>47</v>
          </cell>
          <cell r="C1253" t="str">
            <v>34</v>
          </cell>
          <cell r="D1253" t="str">
            <v>10348</v>
          </cell>
          <cell r="E1253" t="str">
            <v>136275</v>
          </cell>
          <cell r="F1253" t="str">
            <v>1313</v>
          </cell>
          <cell r="G1253" t="str">
            <v>D</v>
          </cell>
          <cell r="H1253" t="str">
            <v>Fortune</v>
          </cell>
          <cell r="I1253" t="str">
            <v>CO OFFICE</v>
          </cell>
          <cell r="J1253">
            <v>1794387</v>
          </cell>
        </row>
        <row r="1254">
          <cell r="A1254">
            <v>568</v>
          </cell>
          <cell r="B1254">
            <v>47</v>
          </cell>
          <cell r="C1254" t="str">
            <v>34</v>
          </cell>
          <cell r="D1254" t="str">
            <v>67280</v>
          </cell>
          <cell r="E1254" t="str">
            <v>0</v>
          </cell>
          <cell r="H1254" t="str">
            <v>Arcohe Union Elementary</v>
          </cell>
          <cell r="I1254" t="str">
            <v>ELEMENTARY</v>
          </cell>
          <cell r="J1254">
            <v>637100</v>
          </cell>
        </row>
        <row r="1255">
          <cell r="A1255">
            <v>570</v>
          </cell>
          <cell r="B1255">
            <v>47</v>
          </cell>
          <cell r="C1255" t="str">
            <v>34</v>
          </cell>
          <cell r="D1255" t="str">
            <v>67314</v>
          </cell>
          <cell r="E1255" t="str">
            <v>0</v>
          </cell>
          <cell r="H1255" t="str">
            <v>Elk Grove Unified</v>
          </cell>
          <cell r="I1255" t="str">
            <v>UNIFIED</v>
          </cell>
          <cell r="J1255">
            <v>92581841</v>
          </cell>
        </row>
        <row r="1256">
          <cell r="A1256">
            <v>10272</v>
          </cell>
          <cell r="B1256">
            <v>47</v>
          </cell>
          <cell r="C1256" t="str">
            <v>34</v>
          </cell>
          <cell r="D1256" t="str">
            <v>67314</v>
          </cell>
          <cell r="E1256" t="str">
            <v>111732</v>
          </cell>
          <cell r="F1256" t="str">
            <v>0777</v>
          </cell>
          <cell r="G1256" t="str">
            <v>D</v>
          </cell>
          <cell r="H1256" t="str">
            <v>California Montessori Project - Elk Grove Campus</v>
          </cell>
          <cell r="I1256" t="str">
            <v>UNIFIED</v>
          </cell>
          <cell r="J1256">
            <v>640293</v>
          </cell>
        </row>
        <row r="1257">
          <cell r="A1257">
            <v>1283</v>
          </cell>
          <cell r="B1257">
            <v>47</v>
          </cell>
          <cell r="C1257" t="str">
            <v>34</v>
          </cell>
          <cell r="D1257" t="str">
            <v>67314</v>
          </cell>
          <cell r="E1257" t="str">
            <v>6112254</v>
          </cell>
          <cell r="F1257" t="str">
            <v>0027</v>
          </cell>
          <cell r="G1257" t="str">
            <v>L</v>
          </cell>
          <cell r="H1257" t="str">
            <v>Elk Grove Charter</v>
          </cell>
          <cell r="I1257" t="str">
            <v>UNIFIED</v>
          </cell>
          <cell r="J1257">
            <v>424469</v>
          </cell>
        </row>
        <row r="1258">
          <cell r="A1258">
            <v>571</v>
          </cell>
          <cell r="B1258">
            <v>47</v>
          </cell>
          <cell r="C1258" t="str">
            <v>34</v>
          </cell>
          <cell r="D1258" t="str">
            <v>67322</v>
          </cell>
          <cell r="E1258" t="str">
            <v>0</v>
          </cell>
          <cell r="H1258" t="str">
            <v>Elverta Joint Elementary</v>
          </cell>
          <cell r="I1258" t="str">
            <v>ELEMENTARY</v>
          </cell>
          <cell r="J1258">
            <v>332617</v>
          </cell>
        </row>
        <row r="1259">
          <cell r="A1259">
            <v>12929</v>
          </cell>
          <cell r="B1259">
            <v>47</v>
          </cell>
          <cell r="C1259" t="str">
            <v>34</v>
          </cell>
          <cell r="D1259" t="str">
            <v>67322</v>
          </cell>
          <cell r="E1259" t="str">
            <v>127860</v>
          </cell>
          <cell r="F1259" t="str">
            <v>1527</v>
          </cell>
          <cell r="G1259" t="str">
            <v>L</v>
          </cell>
          <cell r="H1259" t="str">
            <v>Alpha Charter</v>
          </cell>
          <cell r="I1259" t="str">
            <v>ELEMENTARY</v>
          </cell>
          <cell r="J1259">
            <v>11182</v>
          </cell>
        </row>
        <row r="1260">
          <cell r="A1260">
            <v>572</v>
          </cell>
          <cell r="B1260">
            <v>47</v>
          </cell>
          <cell r="C1260" t="str">
            <v>34</v>
          </cell>
          <cell r="D1260" t="str">
            <v>67330</v>
          </cell>
          <cell r="E1260" t="str">
            <v>0</v>
          </cell>
          <cell r="H1260" t="str">
            <v>Folsom-Cordova Unified</v>
          </cell>
          <cell r="I1260" t="str">
            <v>UNIFIED</v>
          </cell>
          <cell r="J1260">
            <v>28874028</v>
          </cell>
        </row>
        <row r="1261">
          <cell r="A1261">
            <v>9702</v>
          </cell>
          <cell r="B1261">
            <v>47</v>
          </cell>
          <cell r="C1261" t="str">
            <v>34</v>
          </cell>
          <cell r="D1261" t="str">
            <v>67330</v>
          </cell>
          <cell r="E1261" t="str">
            <v>106757</v>
          </cell>
          <cell r="F1261" t="str">
            <v>0650</v>
          </cell>
          <cell r="G1261" t="str">
            <v>L</v>
          </cell>
          <cell r="H1261" t="str">
            <v>Folsom Cordova K-8 Community Charter</v>
          </cell>
          <cell r="I1261" t="str">
            <v>UNIFIED</v>
          </cell>
          <cell r="J1261">
            <v>161958</v>
          </cell>
        </row>
        <row r="1262">
          <cell r="A1262">
            <v>573</v>
          </cell>
          <cell r="B1262">
            <v>47</v>
          </cell>
          <cell r="C1262" t="str">
            <v>34</v>
          </cell>
          <cell r="D1262" t="str">
            <v>67348</v>
          </cell>
          <cell r="E1262" t="str">
            <v>0</v>
          </cell>
          <cell r="H1262" t="str">
            <v>Galt Joint Union Elementary</v>
          </cell>
          <cell r="I1262" t="str">
            <v>ELEMENTARY</v>
          </cell>
          <cell r="J1262">
            <v>4975248</v>
          </cell>
        </row>
        <row r="1263">
          <cell r="A1263">
            <v>574</v>
          </cell>
          <cell r="B1263">
            <v>47</v>
          </cell>
          <cell r="C1263" t="str">
            <v>34</v>
          </cell>
          <cell r="D1263" t="str">
            <v>67355</v>
          </cell>
          <cell r="E1263" t="str">
            <v>0</v>
          </cell>
          <cell r="H1263" t="str">
            <v>Galt Joint Union High</v>
          </cell>
          <cell r="I1263" t="str">
            <v>HIGH</v>
          </cell>
          <cell r="J1263">
            <v>3603523</v>
          </cell>
        </row>
        <row r="1264">
          <cell r="A1264">
            <v>578</v>
          </cell>
          <cell r="B1264">
            <v>47</v>
          </cell>
          <cell r="C1264" t="str">
            <v>34</v>
          </cell>
          <cell r="D1264" t="str">
            <v>67413</v>
          </cell>
          <cell r="E1264" t="str">
            <v>0</v>
          </cell>
          <cell r="H1264" t="str">
            <v>River Delta Joint Unified</v>
          </cell>
          <cell r="I1264" t="str">
            <v>UNIFIED</v>
          </cell>
          <cell r="J1264">
            <v>527560</v>
          </cell>
        </row>
        <row r="1265">
          <cell r="A1265">
            <v>11402</v>
          </cell>
          <cell r="B1265">
            <v>47</v>
          </cell>
          <cell r="C1265" t="str">
            <v>34</v>
          </cell>
          <cell r="D1265" t="str">
            <v>67413</v>
          </cell>
          <cell r="E1265" t="str">
            <v>114660</v>
          </cell>
          <cell r="F1265" t="str">
            <v>0853</v>
          </cell>
          <cell r="G1265" t="str">
            <v>D</v>
          </cell>
          <cell r="H1265" t="str">
            <v>Delta Elementary Charter</v>
          </cell>
          <cell r="I1265" t="str">
            <v>UNIFIED</v>
          </cell>
          <cell r="J1265">
            <v>16896</v>
          </cell>
        </row>
        <row r="1266">
          <cell r="A1266">
            <v>579</v>
          </cell>
          <cell r="B1266">
            <v>47</v>
          </cell>
          <cell r="C1266" t="str">
            <v>34</v>
          </cell>
          <cell r="D1266" t="str">
            <v>67421</v>
          </cell>
          <cell r="E1266" t="str">
            <v>0</v>
          </cell>
          <cell r="H1266" t="str">
            <v>Robla Elementary</v>
          </cell>
          <cell r="I1266" t="str">
            <v>ELEMENTARY</v>
          </cell>
          <cell r="J1266">
            <v>2992245</v>
          </cell>
        </row>
        <row r="1267">
          <cell r="A1267">
            <v>14222</v>
          </cell>
          <cell r="B1267">
            <v>47</v>
          </cell>
          <cell r="C1267" t="str">
            <v>34</v>
          </cell>
          <cell r="D1267" t="str">
            <v>67421</v>
          </cell>
          <cell r="E1267" t="str">
            <v>132019</v>
          </cell>
          <cell r="F1267" t="str">
            <v>1727</v>
          </cell>
          <cell r="G1267" t="str">
            <v>D</v>
          </cell>
          <cell r="H1267" t="str">
            <v>Paseo Grande Charter School</v>
          </cell>
          <cell r="I1267" t="str">
            <v>ELEMENTARY</v>
          </cell>
          <cell r="J1267">
            <v>46364</v>
          </cell>
        </row>
        <row r="1268">
          <cell r="A1268">
            <v>580</v>
          </cell>
          <cell r="B1268">
            <v>47</v>
          </cell>
          <cell r="C1268" t="str">
            <v>34</v>
          </cell>
          <cell r="D1268" t="str">
            <v>67439</v>
          </cell>
          <cell r="E1268" t="str">
            <v>0</v>
          </cell>
          <cell r="H1268" t="str">
            <v>Sacramento City Unified</v>
          </cell>
          <cell r="I1268" t="str">
            <v>UNIFIED</v>
          </cell>
          <cell r="J1268">
            <v>57961267</v>
          </cell>
        </row>
        <row r="1269">
          <cell r="A1269">
            <v>9624</v>
          </cell>
          <cell r="B1269">
            <v>47</v>
          </cell>
          <cell r="C1269" t="str">
            <v>34</v>
          </cell>
          <cell r="D1269" t="str">
            <v>67439</v>
          </cell>
          <cell r="E1269" t="str">
            <v>101048</v>
          </cell>
          <cell r="F1269" t="str">
            <v>0491</v>
          </cell>
          <cell r="G1269" t="str">
            <v>D</v>
          </cell>
          <cell r="H1269" t="str">
            <v>St. HOPE Public School 7</v>
          </cell>
          <cell r="I1269" t="str">
            <v>UNIFIED</v>
          </cell>
          <cell r="J1269">
            <v>749708</v>
          </cell>
        </row>
        <row r="1270">
          <cell r="A1270">
            <v>9625</v>
          </cell>
          <cell r="B1270">
            <v>47</v>
          </cell>
          <cell r="C1270" t="str">
            <v>34</v>
          </cell>
          <cell r="D1270" t="str">
            <v>67439</v>
          </cell>
          <cell r="E1270" t="str">
            <v>101295</v>
          </cell>
          <cell r="F1270" t="str">
            <v>0552</v>
          </cell>
          <cell r="G1270" t="str">
            <v>D</v>
          </cell>
          <cell r="H1270" t="str">
            <v>Sol Aureus College Preparatory</v>
          </cell>
          <cell r="I1270" t="str">
            <v>UNIFIED</v>
          </cell>
          <cell r="J1270">
            <v>459065</v>
          </cell>
        </row>
        <row r="1271">
          <cell r="A1271">
            <v>9627</v>
          </cell>
          <cell r="B1271">
            <v>47</v>
          </cell>
          <cell r="C1271" t="str">
            <v>34</v>
          </cell>
          <cell r="D1271" t="str">
            <v>67439</v>
          </cell>
          <cell r="E1271" t="str">
            <v>101881</v>
          </cell>
          <cell r="F1271" t="str">
            <v>0585</v>
          </cell>
          <cell r="G1271" t="str">
            <v>L</v>
          </cell>
          <cell r="H1271" t="str">
            <v>New Technology High</v>
          </cell>
          <cell r="I1271" t="str">
            <v>UNIFIED</v>
          </cell>
          <cell r="J1271">
            <v>275102</v>
          </cell>
        </row>
        <row r="1272">
          <cell r="A1272">
            <v>9628</v>
          </cell>
          <cell r="B1272">
            <v>47</v>
          </cell>
          <cell r="C1272" t="str">
            <v>34</v>
          </cell>
          <cell r="D1272" t="str">
            <v>67439</v>
          </cell>
          <cell r="E1272" t="str">
            <v>101899</v>
          </cell>
          <cell r="F1272" t="str">
            <v>0588</v>
          </cell>
          <cell r="G1272" t="str">
            <v>L</v>
          </cell>
          <cell r="H1272" t="str">
            <v>George Washington Carver School of Arts and Science</v>
          </cell>
          <cell r="I1272" t="str">
            <v>UNIFIED</v>
          </cell>
          <cell r="J1272">
            <v>412870</v>
          </cell>
        </row>
        <row r="1273">
          <cell r="A1273">
            <v>9629</v>
          </cell>
          <cell r="B1273">
            <v>47</v>
          </cell>
          <cell r="C1273" t="str">
            <v>34</v>
          </cell>
          <cell r="D1273" t="str">
            <v>67439</v>
          </cell>
          <cell r="E1273" t="str">
            <v>101907</v>
          </cell>
          <cell r="F1273" t="str">
            <v>0586</v>
          </cell>
          <cell r="G1273" t="str">
            <v>L</v>
          </cell>
          <cell r="H1273" t="str">
            <v>The MET</v>
          </cell>
          <cell r="I1273" t="str">
            <v>UNIFIED</v>
          </cell>
          <cell r="J1273">
            <v>462012</v>
          </cell>
        </row>
        <row r="1274">
          <cell r="A1274">
            <v>9631</v>
          </cell>
          <cell r="B1274">
            <v>47</v>
          </cell>
          <cell r="C1274" t="str">
            <v>34</v>
          </cell>
          <cell r="D1274" t="str">
            <v>67439</v>
          </cell>
          <cell r="E1274" t="str">
            <v>102038</v>
          </cell>
          <cell r="F1274" t="str">
            <v>0596</v>
          </cell>
          <cell r="G1274" t="str">
            <v>D</v>
          </cell>
          <cell r="H1274" t="str">
            <v>Sacramento Charter High</v>
          </cell>
          <cell r="I1274" t="str">
            <v>UNIFIED</v>
          </cell>
          <cell r="J1274">
            <v>1228655</v>
          </cell>
        </row>
        <row r="1275">
          <cell r="A1275">
            <v>9632</v>
          </cell>
          <cell r="B1275">
            <v>47</v>
          </cell>
          <cell r="C1275" t="str">
            <v>34</v>
          </cell>
          <cell r="D1275" t="str">
            <v>67439</v>
          </cell>
          <cell r="E1275" t="str">
            <v>102343</v>
          </cell>
          <cell r="F1275" t="str">
            <v>0598</v>
          </cell>
          <cell r="G1275" t="str">
            <v>D</v>
          </cell>
          <cell r="H1275" t="str">
            <v>Aspire Capitol Heights Academy</v>
          </cell>
          <cell r="I1275" t="str">
            <v>UNIFIED</v>
          </cell>
          <cell r="J1275">
            <v>364218</v>
          </cell>
        </row>
        <row r="1276">
          <cell r="A1276">
            <v>9711</v>
          </cell>
          <cell r="B1276">
            <v>47</v>
          </cell>
          <cell r="C1276" t="str">
            <v>34</v>
          </cell>
          <cell r="D1276" t="str">
            <v>67439</v>
          </cell>
          <cell r="E1276" t="str">
            <v>106898</v>
          </cell>
          <cell r="F1276" t="str">
            <v>0640</v>
          </cell>
          <cell r="G1276" t="str">
            <v>D</v>
          </cell>
          <cell r="H1276" t="str">
            <v>The Language Academy of Sacramento</v>
          </cell>
          <cell r="I1276" t="str">
            <v>UNIFIED</v>
          </cell>
          <cell r="J1276">
            <v>821903</v>
          </cell>
        </row>
        <row r="1277">
          <cell r="A1277">
            <v>10273</v>
          </cell>
          <cell r="B1277">
            <v>47</v>
          </cell>
          <cell r="C1277" t="str">
            <v>34</v>
          </cell>
          <cell r="D1277" t="str">
            <v>67439</v>
          </cell>
          <cell r="E1277" t="str">
            <v>111757</v>
          </cell>
          <cell r="F1277" t="str">
            <v>0775</v>
          </cell>
          <cell r="G1277" t="str">
            <v>D</v>
          </cell>
          <cell r="H1277" t="str">
            <v>California Montessori Project - Capitol Campus</v>
          </cell>
          <cell r="I1277" t="str">
            <v>UNIFIED</v>
          </cell>
          <cell r="J1277">
            <v>455533</v>
          </cell>
        </row>
        <row r="1278">
          <cell r="A1278">
            <v>12375</v>
          </cell>
          <cell r="B1278">
            <v>47</v>
          </cell>
          <cell r="C1278" t="str">
            <v>34</v>
          </cell>
          <cell r="D1278" t="str">
            <v>67439</v>
          </cell>
          <cell r="E1278" t="str">
            <v>121665</v>
          </cell>
          <cell r="F1278" t="str">
            <v>1186</v>
          </cell>
          <cell r="G1278" t="str">
            <v>D</v>
          </cell>
          <cell r="H1278" t="str">
            <v>Yav Pem Suab Academy - Preparing for the Future Charter</v>
          </cell>
          <cell r="I1278" t="str">
            <v>UNIFIED</v>
          </cell>
          <cell r="J1278">
            <v>649430</v>
          </cell>
        </row>
        <row r="1279">
          <cell r="A1279">
            <v>12565</v>
          </cell>
          <cell r="B1279">
            <v>47</v>
          </cell>
          <cell r="C1279" t="str">
            <v>34</v>
          </cell>
          <cell r="D1279" t="str">
            <v>67439</v>
          </cell>
          <cell r="E1279" t="str">
            <v>123901</v>
          </cell>
          <cell r="F1279" t="str">
            <v>1273</v>
          </cell>
          <cell r="G1279" t="str">
            <v>D</v>
          </cell>
          <cell r="H1279" t="str">
            <v>Capitol Collegiate Academy</v>
          </cell>
          <cell r="I1279" t="str">
            <v>UNIFIED</v>
          </cell>
          <cell r="J1279">
            <v>465898</v>
          </cell>
        </row>
        <row r="1280">
          <cell r="A1280">
            <v>12733</v>
          </cell>
          <cell r="B1280">
            <v>47</v>
          </cell>
          <cell r="C1280" t="str">
            <v>34</v>
          </cell>
          <cell r="D1280" t="str">
            <v>67439</v>
          </cell>
          <cell r="E1280" t="str">
            <v>125591</v>
          </cell>
          <cell r="F1280" t="str">
            <v>1386</v>
          </cell>
          <cell r="G1280" t="str">
            <v>D</v>
          </cell>
          <cell r="H1280" t="str">
            <v>Oak Park Preparatory Academy</v>
          </cell>
          <cell r="I1280" t="str">
            <v>UNIFIED</v>
          </cell>
          <cell r="J1280">
            <v>190207</v>
          </cell>
        </row>
        <row r="1281">
          <cell r="A1281">
            <v>14128</v>
          </cell>
          <cell r="B1281">
            <v>47</v>
          </cell>
          <cell r="C1281" t="str">
            <v>34</v>
          </cell>
          <cell r="D1281" t="str">
            <v>67439</v>
          </cell>
          <cell r="E1281" t="str">
            <v>131136</v>
          </cell>
          <cell r="F1281" t="str">
            <v>1690</v>
          </cell>
          <cell r="G1281" t="str">
            <v>L</v>
          </cell>
          <cell r="H1281" t="str">
            <v>New Joseph Bonnheim (NJB) Community Charter</v>
          </cell>
          <cell r="I1281" t="str">
            <v>UNIFIED</v>
          </cell>
          <cell r="J1281">
            <v>52346</v>
          </cell>
        </row>
        <row r="1282">
          <cell r="A1282">
            <v>14443</v>
          </cell>
          <cell r="B1282">
            <v>47</v>
          </cell>
          <cell r="C1282" t="str">
            <v>34</v>
          </cell>
          <cell r="D1282" t="str">
            <v>67439</v>
          </cell>
          <cell r="E1282" t="str">
            <v>135343</v>
          </cell>
          <cell r="F1282" t="str">
            <v>1848</v>
          </cell>
          <cell r="G1282" t="str">
            <v>D</v>
          </cell>
          <cell r="H1282" t="str">
            <v>Growth Public Schools</v>
          </cell>
          <cell r="I1282" t="str">
            <v>UNIFIED</v>
          </cell>
          <cell r="J1282">
            <v>19860</v>
          </cell>
        </row>
        <row r="1283">
          <cell r="A1283">
            <v>1285</v>
          </cell>
          <cell r="B1283">
            <v>47</v>
          </cell>
          <cell r="C1283" t="str">
            <v>34</v>
          </cell>
          <cell r="D1283" t="str">
            <v>67439</v>
          </cell>
          <cell r="E1283" t="str">
            <v>6033799</v>
          </cell>
          <cell r="F1283" t="str">
            <v>0018</v>
          </cell>
          <cell r="G1283" t="str">
            <v>L</v>
          </cell>
          <cell r="H1283" t="str">
            <v>Bowling Green Elementary</v>
          </cell>
          <cell r="I1283" t="str">
            <v>UNIFIED</v>
          </cell>
          <cell r="J1283">
            <v>1127638</v>
          </cell>
        </row>
        <row r="1284">
          <cell r="A1284">
            <v>581</v>
          </cell>
          <cell r="B1284">
            <v>47</v>
          </cell>
          <cell r="C1284" t="str">
            <v>34</v>
          </cell>
          <cell r="D1284" t="str">
            <v>67447</v>
          </cell>
          <cell r="E1284" t="str">
            <v>0</v>
          </cell>
          <cell r="H1284" t="str">
            <v>San Juan Unified</v>
          </cell>
          <cell r="I1284" t="str">
            <v>UNIFIED</v>
          </cell>
          <cell r="J1284">
            <v>56250970</v>
          </cell>
        </row>
        <row r="1285">
          <cell r="A1285">
            <v>10274</v>
          </cell>
          <cell r="B1285">
            <v>47</v>
          </cell>
          <cell r="C1285" t="str">
            <v>34</v>
          </cell>
          <cell r="D1285" t="str">
            <v>67447</v>
          </cell>
          <cell r="E1285" t="str">
            <v>112169</v>
          </cell>
          <cell r="F1285" t="str">
            <v>0776</v>
          </cell>
          <cell r="G1285" t="str">
            <v>D</v>
          </cell>
          <cell r="H1285" t="str">
            <v>California Montessori Project-San Juan Campus</v>
          </cell>
          <cell r="I1285" t="str">
            <v>UNIFIED</v>
          </cell>
          <cell r="J1285">
            <v>1824302</v>
          </cell>
        </row>
        <row r="1286">
          <cell r="A1286">
            <v>11404</v>
          </cell>
          <cell r="B1286">
            <v>47</v>
          </cell>
          <cell r="C1286" t="str">
            <v>34</v>
          </cell>
          <cell r="D1286" t="str">
            <v>67447</v>
          </cell>
          <cell r="E1286" t="str">
            <v>114983</v>
          </cell>
          <cell r="F1286" t="str">
            <v>0946</v>
          </cell>
          <cell r="G1286" t="str">
            <v>D</v>
          </cell>
          <cell r="H1286" t="str">
            <v>Golden Valley River</v>
          </cell>
          <cell r="I1286" t="str">
            <v>UNIFIED</v>
          </cell>
          <cell r="J1286">
            <v>419540</v>
          </cell>
        </row>
        <row r="1287">
          <cell r="A1287">
            <v>12223</v>
          </cell>
          <cell r="B1287">
            <v>47</v>
          </cell>
          <cell r="C1287" t="str">
            <v>34</v>
          </cell>
          <cell r="D1287" t="str">
            <v>67447</v>
          </cell>
          <cell r="E1287" t="str">
            <v>120469</v>
          </cell>
          <cell r="F1287" t="str">
            <v>1554</v>
          </cell>
          <cell r="G1287" t="str">
            <v>D</v>
          </cell>
          <cell r="H1287" t="str">
            <v>Aspire Alexander Twilight College Preparatory Academy</v>
          </cell>
          <cell r="I1287" t="str">
            <v>UNIFIED</v>
          </cell>
          <cell r="J1287">
            <v>590203</v>
          </cell>
        </row>
        <row r="1288">
          <cell r="A1288">
            <v>12327</v>
          </cell>
          <cell r="B1288">
            <v>47</v>
          </cell>
          <cell r="C1288" t="str">
            <v>34</v>
          </cell>
          <cell r="D1288" t="str">
            <v>67447</v>
          </cell>
          <cell r="E1288" t="str">
            <v>121467</v>
          </cell>
          <cell r="F1288" t="str">
            <v>1555</v>
          </cell>
          <cell r="G1288" t="str">
            <v>D</v>
          </cell>
          <cell r="H1288" t="str">
            <v>Aspire Alexander Twilight Secondary Academy</v>
          </cell>
          <cell r="I1288" t="str">
            <v>UNIFIED</v>
          </cell>
          <cell r="J1288">
            <v>616733</v>
          </cell>
        </row>
        <row r="1289">
          <cell r="A1289">
            <v>12951</v>
          </cell>
          <cell r="B1289">
            <v>47</v>
          </cell>
          <cell r="C1289" t="str">
            <v>34</v>
          </cell>
          <cell r="D1289" t="str">
            <v>67447</v>
          </cell>
          <cell r="E1289" t="str">
            <v>128124</v>
          </cell>
          <cell r="F1289" t="str">
            <v>1563</v>
          </cell>
          <cell r="G1289" t="str">
            <v>D</v>
          </cell>
          <cell r="H1289" t="str">
            <v>Gateway International</v>
          </cell>
          <cell r="I1289" t="str">
            <v>UNIFIED</v>
          </cell>
          <cell r="J1289">
            <v>104190</v>
          </cell>
        </row>
        <row r="1290">
          <cell r="A1290">
            <v>14242</v>
          </cell>
          <cell r="B1290">
            <v>47</v>
          </cell>
          <cell r="C1290" t="str">
            <v>34</v>
          </cell>
          <cell r="D1290" t="str">
            <v>67447</v>
          </cell>
          <cell r="E1290" t="str">
            <v>132399</v>
          </cell>
          <cell r="F1290" t="str">
            <v>1728</v>
          </cell>
          <cell r="G1290" t="str">
            <v>D</v>
          </cell>
          <cell r="H1290" t="str">
            <v>Golden Valley Orchard</v>
          </cell>
          <cell r="I1290" t="str">
            <v>UNIFIED</v>
          </cell>
          <cell r="J1290">
            <v>48506</v>
          </cell>
        </row>
        <row r="1291">
          <cell r="A1291">
            <v>14342</v>
          </cell>
          <cell r="B1291">
            <v>47</v>
          </cell>
          <cell r="C1291" t="str">
            <v>34</v>
          </cell>
          <cell r="D1291" t="str">
            <v>67447</v>
          </cell>
          <cell r="E1291" t="str">
            <v>133975</v>
          </cell>
          <cell r="F1291" t="str">
            <v>1804</v>
          </cell>
          <cell r="G1291" t="str">
            <v>D</v>
          </cell>
          <cell r="H1291" t="str">
            <v>Atkinson Academy Charter</v>
          </cell>
          <cell r="I1291" t="str">
            <v>UNIFIED</v>
          </cell>
          <cell r="J1291">
            <v>6724</v>
          </cell>
        </row>
        <row r="1292">
          <cell r="A1292">
            <v>1286</v>
          </cell>
          <cell r="B1292">
            <v>47</v>
          </cell>
          <cell r="C1292" t="str">
            <v>34</v>
          </cell>
          <cell r="D1292" t="str">
            <v>67447</v>
          </cell>
          <cell r="E1292" t="str">
            <v>3430691</v>
          </cell>
          <cell r="F1292" t="str">
            <v>0217</v>
          </cell>
          <cell r="G1292" t="str">
            <v>D</v>
          </cell>
          <cell r="H1292" t="str">
            <v>Options for Youth-San Juan</v>
          </cell>
          <cell r="I1292" t="str">
            <v>UNIFIED</v>
          </cell>
          <cell r="J1292">
            <v>2140652</v>
          </cell>
        </row>
        <row r="1293">
          <cell r="A1293">
            <v>1287</v>
          </cell>
          <cell r="B1293">
            <v>47</v>
          </cell>
          <cell r="C1293" t="str">
            <v>34</v>
          </cell>
          <cell r="D1293" t="str">
            <v>67447</v>
          </cell>
          <cell r="E1293" t="str">
            <v>3430717</v>
          </cell>
          <cell r="F1293" t="str">
            <v>0248</v>
          </cell>
          <cell r="G1293" t="str">
            <v>L</v>
          </cell>
          <cell r="H1293" t="str">
            <v>Visions In Education</v>
          </cell>
          <cell r="I1293" t="str">
            <v>UNIFIED</v>
          </cell>
          <cell r="J1293">
            <v>8359454</v>
          </cell>
        </row>
        <row r="1294">
          <cell r="A1294">
            <v>1288</v>
          </cell>
          <cell r="B1294">
            <v>47</v>
          </cell>
          <cell r="C1294" t="str">
            <v>34</v>
          </cell>
          <cell r="D1294" t="str">
            <v>67447</v>
          </cell>
          <cell r="E1294" t="str">
            <v>3430758</v>
          </cell>
          <cell r="F1294" t="str">
            <v>0275</v>
          </cell>
          <cell r="G1294" t="str">
            <v>L</v>
          </cell>
          <cell r="H1294" t="str">
            <v>San Juan Choices Charter</v>
          </cell>
          <cell r="I1294" t="str">
            <v>UNIFIED</v>
          </cell>
          <cell r="J1294">
            <v>445878</v>
          </cell>
        </row>
        <row r="1295">
          <cell r="A1295">
            <v>582</v>
          </cell>
          <cell r="B1295">
            <v>47</v>
          </cell>
          <cell r="C1295" t="str">
            <v>34</v>
          </cell>
          <cell r="D1295" t="str">
            <v>73973</v>
          </cell>
          <cell r="E1295" t="str">
            <v>0</v>
          </cell>
          <cell r="H1295" t="str">
            <v>Center Joint Unified</v>
          </cell>
          <cell r="I1295" t="str">
            <v>UNIFIED</v>
          </cell>
          <cell r="J1295">
            <v>6355208</v>
          </cell>
        </row>
        <row r="1296">
          <cell r="A1296">
            <v>583</v>
          </cell>
          <cell r="B1296">
            <v>47</v>
          </cell>
          <cell r="C1296" t="str">
            <v>34</v>
          </cell>
          <cell r="D1296" t="str">
            <v>75283</v>
          </cell>
          <cell r="E1296" t="str">
            <v>0</v>
          </cell>
          <cell r="H1296" t="str">
            <v>Natomas Unified</v>
          </cell>
          <cell r="I1296" t="str">
            <v>UNIFIED</v>
          </cell>
          <cell r="J1296">
            <v>14657294</v>
          </cell>
        </row>
        <row r="1297">
          <cell r="A1297">
            <v>10179</v>
          </cell>
          <cell r="B1297">
            <v>47</v>
          </cell>
          <cell r="C1297" t="str">
            <v>34</v>
          </cell>
          <cell r="D1297" t="str">
            <v>75283</v>
          </cell>
          <cell r="E1297" t="str">
            <v>108860</v>
          </cell>
          <cell r="F1297" t="str">
            <v>0711</v>
          </cell>
          <cell r="G1297" t="str">
            <v>L</v>
          </cell>
          <cell r="H1297" t="str">
            <v>Westlake Charter</v>
          </cell>
          <cell r="I1297" t="str">
            <v>UNIFIED</v>
          </cell>
          <cell r="J1297">
            <v>1285316</v>
          </cell>
        </row>
        <row r="1298">
          <cell r="A1298">
            <v>10275</v>
          </cell>
          <cell r="B1298">
            <v>47</v>
          </cell>
          <cell r="C1298" t="str">
            <v>34</v>
          </cell>
          <cell r="D1298" t="str">
            <v>75283</v>
          </cell>
          <cell r="E1298" t="str">
            <v>112425</v>
          </cell>
          <cell r="F1298" t="str">
            <v>0823</v>
          </cell>
          <cell r="G1298" t="str">
            <v>L</v>
          </cell>
          <cell r="H1298" t="str">
            <v>Natomas Pacific Pathways Prep</v>
          </cell>
          <cell r="I1298" t="str">
            <v>UNIFIED</v>
          </cell>
          <cell r="J1298">
            <v>1037777</v>
          </cell>
        </row>
        <row r="1299">
          <cell r="A1299">
            <v>12195</v>
          </cell>
          <cell r="B1299">
            <v>47</v>
          </cell>
          <cell r="C1299" t="str">
            <v>34</v>
          </cell>
          <cell r="D1299" t="str">
            <v>75283</v>
          </cell>
          <cell r="E1299" t="str">
            <v>120113</v>
          </cell>
          <cell r="F1299" t="str">
            <v>1106</v>
          </cell>
          <cell r="G1299" t="str">
            <v>L</v>
          </cell>
          <cell r="H1299" t="str">
            <v>Natomas Pacific Pathways Prep Middle</v>
          </cell>
          <cell r="I1299" t="str">
            <v>UNIFIED</v>
          </cell>
          <cell r="J1299">
            <v>736298</v>
          </cell>
        </row>
        <row r="1300">
          <cell r="A1300">
            <v>12734</v>
          </cell>
          <cell r="B1300">
            <v>47</v>
          </cell>
          <cell r="C1300" t="str">
            <v>34</v>
          </cell>
          <cell r="D1300" t="str">
            <v>75283</v>
          </cell>
          <cell r="E1300" t="str">
            <v>126060</v>
          </cell>
          <cell r="F1300" t="str">
            <v>1405</v>
          </cell>
          <cell r="G1300" t="str">
            <v>L</v>
          </cell>
          <cell r="H1300" t="str">
            <v>Leroy Greene Academy</v>
          </cell>
          <cell r="I1300" t="str">
            <v>UNIFIED</v>
          </cell>
          <cell r="J1300">
            <v>1126092</v>
          </cell>
        </row>
        <row r="1301">
          <cell r="A1301">
            <v>14343</v>
          </cell>
          <cell r="B1301">
            <v>47</v>
          </cell>
          <cell r="C1301" t="str">
            <v>34</v>
          </cell>
          <cell r="D1301" t="str">
            <v>75283</v>
          </cell>
          <cell r="E1301" t="str">
            <v>134049</v>
          </cell>
          <cell r="F1301" t="str">
            <v>1803</v>
          </cell>
          <cell r="G1301" t="str">
            <v>L</v>
          </cell>
          <cell r="H1301" t="str">
            <v>Natomas Pacific Pathways Prep Elementary</v>
          </cell>
          <cell r="I1301" t="str">
            <v>UNIFIED</v>
          </cell>
          <cell r="J1301">
            <v>57808</v>
          </cell>
        </row>
        <row r="1302">
          <cell r="A1302">
            <v>1291</v>
          </cell>
          <cell r="B1302">
            <v>47</v>
          </cell>
          <cell r="C1302" t="str">
            <v>34</v>
          </cell>
          <cell r="D1302" t="str">
            <v>75283</v>
          </cell>
          <cell r="E1302" t="str">
            <v>3430659</v>
          </cell>
          <cell r="F1302" t="str">
            <v>0019</v>
          </cell>
          <cell r="G1302" t="str">
            <v>D</v>
          </cell>
          <cell r="H1302" t="str">
            <v>Natomas Charter</v>
          </cell>
          <cell r="I1302" t="str">
            <v>UNIFIED</v>
          </cell>
          <cell r="J1302">
            <v>2796696</v>
          </cell>
        </row>
        <row r="1303">
          <cell r="A1303">
            <v>11966</v>
          </cell>
          <cell r="B1303">
            <v>47</v>
          </cell>
          <cell r="C1303" t="str">
            <v>34</v>
          </cell>
          <cell r="D1303" t="str">
            <v>76505</v>
          </cell>
          <cell r="E1303" t="str">
            <v>0</v>
          </cell>
          <cell r="H1303" t="str">
            <v>Twin Rivers Unified</v>
          </cell>
          <cell r="I1303" t="str">
            <v>UNIFIED</v>
          </cell>
          <cell r="J1303">
            <v>38041051</v>
          </cell>
        </row>
        <row r="1304">
          <cell r="A1304">
            <v>9620</v>
          </cell>
          <cell r="B1304">
            <v>47</v>
          </cell>
          <cell r="C1304" t="str">
            <v>34</v>
          </cell>
          <cell r="D1304" t="str">
            <v>76505</v>
          </cell>
          <cell r="E1304" t="str">
            <v>101766</v>
          </cell>
          <cell r="F1304" t="str">
            <v>0561</v>
          </cell>
          <cell r="G1304" t="str">
            <v>D</v>
          </cell>
          <cell r="H1304" t="str">
            <v>Community Outreach Academy</v>
          </cell>
          <cell r="I1304" t="str">
            <v>UNIFIED</v>
          </cell>
          <cell r="J1304">
            <v>2188708</v>
          </cell>
        </row>
        <row r="1305">
          <cell r="A1305">
            <v>9622</v>
          </cell>
          <cell r="B1305">
            <v>47</v>
          </cell>
          <cell r="C1305" t="str">
            <v>34</v>
          </cell>
          <cell r="D1305" t="str">
            <v>76505</v>
          </cell>
          <cell r="E1305" t="str">
            <v>101832</v>
          </cell>
          <cell r="F1305" t="str">
            <v>0560</v>
          </cell>
          <cell r="G1305" t="str">
            <v>D</v>
          </cell>
          <cell r="H1305" t="str">
            <v>Futures High</v>
          </cell>
          <cell r="I1305" t="str">
            <v>UNIFIED</v>
          </cell>
          <cell r="J1305">
            <v>665854</v>
          </cell>
        </row>
        <row r="1306">
          <cell r="A1306">
            <v>10226</v>
          </cell>
          <cell r="B1306">
            <v>47</v>
          </cell>
          <cell r="C1306" t="str">
            <v>34</v>
          </cell>
          <cell r="D1306" t="str">
            <v>76505</v>
          </cell>
          <cell r="E1306" t="str">
            <v>108415</v>
          </cell>
          <cell r="F1306" t="str">
            <v>0687</v>
          </cell>
          <cell r="G1306" t="str">
            <v>D</v>
          </cell>
          <cell r="H1306" t="str">
            <v>Heritage Peak Charter</v>
          </cell>
          <cell r="I1306" t="str">
            <v>UNIFIED</v>
          </cell>
          <cell r="J1306">
            <v>1658939</v>
          </cell>
        </row>
        <row r="1307">
          <cell r="A1307">
            <v>10157</v>
          </cell>
          <cell r="B1307">
            <v>47</v>
          </cell>
          <cell r="C1307" t="str">
            <v>34</v>
          </cell>
          <cell r="D1307" t="str">
            <v>76505</v>
          </cell>
          <cell r="E1307" t="str">
            <v>108795</v>
          </cell>
          <cell r="F1307" t="str">
            <v>0686</v>
          </cell>
          <cell r="G1307" t="str">
            <v>L</v>
          </cell>
          <cell r="H1307" t="str">
            <v>Creative Connections Arts Academy</v>
          </cell>
          <cell r="I1307" t="str">
            <v>UNIFIED</v>
          </cell>
          <cell r="J1307">
            <v>986215</v>
          </cell>
        </row>
        <row r="1308">
          <cell r="A1308">
            <v>10218</v>
          </cell>
          <cell r="B1308">
            <v>47</v>
          </cell>
          <cell r="C1308" t="str">
            <v>34</v>
          </cell>
          <cell r="D1308" t="str">
            <v>76505</v>
          </cell>
          <cell r="E1308" t="str">
            <v>108837</v>
          </cell>
          <cell r="F1308" t="str">
            <v>0699</v>
          </cell>
          <cell r="G1308" t="str">
            <v>D</v>
          </cell>
          <cell r="H1308" t="str">
            <v>Community Collaborative Charter</v>
          </cell>
          <cell r="I1308" t="str">
            <v>UNIFIED</v>
          </cell>
          <cell r="J1308">
            <v>738063</v>
          </cell>
        </row>
        <row r="1309">
          <cell r="A1309">
            <v>11397</v>
          </cell>
          <cell r="B1309">
            <v>47</v>
          </cell>
          <cell r="C1309" t="str">
            <v>34</v>
          </cell>
          <cell r="D1309" t="str">
            <v>76505</v>
          </cell>
          <cell r="E1309" t="str">
            <v>113878</v>
          </cell>
          <cell r="F1309" t="str">
            <v>0862</v>
          </cell>
          <cell r="G1309" t="str">
            <v>D</v>
          </cell>
          <cell r="H1309" t="str">
            <v>Higher Learning Academy</v>
          </cell>
          <cell r="I1309" t="str">
            <v>UNIFIED</v>
          </cell>
          <cell r="J1309">
            <v>279637</v>
          </cell>
        </row>
        <row r="1310">
          <cell r="A1310">
            <v>11399</v>
          </cell>
          <cell r="B1310">
            <v>47</v>
          </cell>
          <cell r="C1310" t="str">
            <v>34</v>
          </cell>
          <cell r="D1310" t="str">
            <v>76505</v>
          </cell>
          <cell r="E1310" t="str">
            <v>114272</v>
          </cell>
          <cell r="F1310" t="str">
            <v>0878</v>
          </cell>
          <cell r="G1310" t="str">
            <v>D</v>
          </cell>
          <cell r="H1310" t="str">
            <v>SAVA: Sacramento Academic and Vocational Academy</v>
          </cell>
          <cell r="I1310" t="str">
            <v>UNIFIED</v>
          </cell>
          <cell r="J1310">
            <v>1362545</v>
          </cell>
        </row>
        <row r="1311">
          <cell r="A1311">
            <v>14109</v>
          </cell>
          <cell r="B1311">
            <v>47</v>
          </cell>
          <cell r="C1311" t="str">
            <v>34</v>
          </cell>
          <cell r="D1311" t="str">
            <v>76505</v>
          </cell>
          <cell r="E1311" t="str">
            <v>130757</v>
          </cell>
          <cell r="F1311" t="str">
            <v>1674</v>
          </cell>
          <cell r="G1311" t="str">
            <v>D</v>
          </cell>
          <cell r="H1311" t="str">
            <v>Highlands Community Charter</v>
          </cell>
          <cell r="I1311" t="str">
            <v>UNIFIED</v>
          </cell>
          <cell r="J1311">
            <v>249782</v>
          </cell>
        </row>
        <row r="1312">
          <cell r="A1312">
            <v>6189</v>
          </cell>
          <cell r="B1312">
            <v>47</v>
          </cell>
          <cell r="C1312" t="str">
            <v>34</v>
          </cell>
          <cell r="D1312" t="str">
            <v>76505</v>
          </cell>
          <cell r="E1312" t="str">
            <v>6033336</v>
          </cell>
          <cell r="F1312" t="str">
            <v>0796</v>
          </cell>
          <cell r="G1312" t="str">
            <v>L</v>
          </cell>
          <cell r="H1312" t="str">
            <v>Smythe Academy of Arts and Sciences</v>
          </cell>
          <cell r="I1312" t="str">
            <v>UNIFIED</v>
          </cell>
          <cell r="J1312">
            <v>1563733</v>
          </cell>
        </row>
        <row r="1313">
          <cell r="A1313">
            <v>1284</v>
          </cell>
          <cell r="B1313">
            <v>47</v>
          </cell>
          <cell r="C1313" t="str">
            <v>34</v>
          </cell>
          <cell r="D1313" t="str">
            <v>76505</v>
          </cell>
          <cell r="E1313" t="str">
            <v>6112643</v>
          </cell>
          <cell r="F1313" t="str">
            <v>0073</v>
          </cell>
          <cell r="G1313" t="str">
            <v>L</v>
          </cell>
          <cell r="H1313" t="str">
            <v>Westside Preparatory Charter</v>
          </cell>
          <cell r="I1313" t="str">
            <v>UNIFIED</v>
          </cell>
          <cell r="J1313">
            <v>557694</v>
          </cell>
        </row>
        <row r="1314">
          <cell r="A1314">
            <v>14249</v>
          </cell>
          <cell r="B1314">
            <v>47</v>
          </cell>
          <cell r="C1314" t="str">
            <v>34</v>
          </cell>
          <cell r="D1314" t="str">
            <v>76935</v>
          </cell>
          <cell r="E1314" t="str">
            <v>132480</v>
          </cell>
          <cell r="F1314" t="str">
            <v>1760</v>
          </cell>
          <cell r="G1314" t="str">
            <v>D</v>
          </cell>
          <cell r="H1314" t="str">
            <v>Paramount Collegiate Academy</v>
          </cell>
          <cell r="I1314" t="str">
            <v>UNIFIED</v>
          </cell>
          <cell r="J1314">
            <v>0</v>
          </cell>
        </row>
        <row r="1315">
          <cell r="A1315">
            <v>36</v>
          </cell>
          <cell r="B1315">
            <v>47</v>
          </cell>
          <cell r="C1315" t="str">
            <v>35</v>
          </cell>
          <cell r="D1315" t="str">
            <v>10355</v>
          </cell>
          <cell r="E1315" t="str">
            <v>0</v>
          </cell>
          <cell r="H1315" t="str">
            <v>San Benito Co. Office of Education</v>
          </cell>
          <cell r="I1315" t="str">
            <v>CO OFFICE</v>
          </cell>
          <cell r="J1315">
            <v>700085</v>
          </cell>
        </row>
        <row r="1316">
          <cell r="A1316">
            <v>584</v>
          </cell>
          <cell r="B1316">
            <v>47</v>
          </cell>
          <cell r="C1316" t="str">
            <v>35</v>
          </cell>
          <cell r="D1316" t="str">
            <v>67454</v>
          </cell>
          <cell r="E1316" t="str">
            <v>0</v>
          </cell>
          <cell r="H1316" t="str">
            <v>Bitterwater-Tully Elementary</v>
          </cell>
          <cell r="I1316" t="str">
            <v>ELEMENTARY</v>
          </cell>
          <cell r="J1316">
            <v>65837</v>
          </cell>
        </row>
        <row r="1317">
          <cell r="A1317">
            <v>585</v>
          </cell>
          <cell r="B1317">
            <v>47</v>
          </cell>
          <cell r="C1317" t="str">
            <v>35</v>
          </cell>
          <cell r="D1317" t="str">
            <v>67462</v>
          </cell>
          <cell r="E1317" t="str">
            <v>0</v>
          </cell>
          <cell r="H1317" t="str">
            <v>Cienega Union Elementary</v>
          </cell>
          <cell r="I1317" t="str">
            <v>ELEMENTARY</v>
          </cell>
          <cell r="J1317">
            <v>65657</v>
          </cell>
        </row>
        <row r="1318">
          <cell r="A1318">
            <v>586</v>
          </cell>
          <cell r="B1318">
            <v>47</v>
          </cell>
          <cell r="C1318" t="str">
            <v>35</v>
          </cell>
          <cell r="D1318" t="str">
            <v>67470</v>
          </cell>
          <cell r="E1318" t="str">
            <v>0</v>
          </cell>
          <cell r="H1318" t="str">
            <v>Hollister</v>
          </cell>
          <cell r="I1318" t="str">
            <v>ELEMENTARY</v>
          </cell>
          <cell r="J1318">
            <v>7308426</v>
          </cell>
        </row>
        <row r="1319">
          <cell r="A1319">
            <v>12917</v>
          </cell>
          <cell r="B1319">
            <v>47</v>
          </cell>
          <cell r="C1319" t="str">
            <v>35</v>
          </cell>
          <cell r="D1319" t="str">
            <v>67470</v>
          </cell>
          <cell r="E1319" t="str">
            <v>127688</v>
          </cell>
          <cell r="F1319" t="str">
            <v>1507</v>
          </cell>
          <cell r="G1319" t="str">
            <v>D</v>
          </cell>
          <cell r="H1319" t="str">
            <v>Hollister Prep</v>
          </cell>
          <cell r="I1319" t="str">
            <v>ELEMENTARY</v>
          </cell>
          <cell r="J1319">
            <v>81138</v>
          </cell>
        </row>
        <row r="1320">
          <cell r="A1320">
            <v>587</v>
          </cell>
          <cell r="B1320">
            <v>47</v>
          </cell>
          <cell r="C1320" t="str">
            <v>35</v>
          </cell>
          <cell r="D1320" t="str">
            <v>67488</v>
          </cell>
          <cell r="E1320" t="str">
            <v>0</v>
          </cell>
          <cell r="H1320" t="str">
            <v>Jefferson Elementary</v>
          </cell>
          <cell r="I1320" t="str">
            <v>ELEMENTARY</v>
          </cell>
          <cell r="J1320">
            <v>26505</v>
          </cell>
        </row>
        <row r="1321">
          <cell r="A1321">
            <v>588</v>
          </cell>
          <cell r="B1321">
            <v>47</v>
          </cell>
          <cell r="C1321" t="str">
            <v>35</v>
          </cell>
          <cell r="D1321" t="str">
            <v>67504</v>
          </cell>
          <cell r="E1321" t="str">
            <v>0</v>
          </cell>
          <cell r="H1321" t="str">
            <v>North County Joint Union Elementary</v>
          </cell>
          <cell r="I1321" t="str">
            <v>ELEMENTARY</v>
          </cell>
          <cell r="J1321">
            <v>715366</v>
          </cell>
        </row>
        <row r="1322">
          <cell r="A1322">
            <v>589</v>
          </cell>
          <cell r="B1322">
            <v>47</v>
          </cell>
          <cell r="C1322" t="str">
            <v>35</v>
          </cell>
          <cell r="D1322" t="str">
            <v>67520</v>
          </cell>
          <cell r="E1322" t="str">
            <v>0</v>
          </cell>
          <cell r="H1322" t="str">
            <v>Panoche Elementary</v>
          </cell>
          <cell r="I1322" t="str">
            <v>ELEMENTARY</v>
          </cell>
          <cell r="J1322">
            <v>1352</v>
          </cell>
        </row>
        <row r="1323">
          <cell r="A1323">
            <v>590</v>
          </cell>
          <cell r="B1323">
            <v>47</v>
          </cell>
          <cell r="C1323" t="str">
            <v>35</v>
          </cell>
          <cell r="D1323" t="str">
            <v>67538</v>
          </cell>
          <cell r="E1323" t="str">
            <v>0</v>
          </cell>
          <cell r="H1323" t="str">
            <v>San Benito High</v>
          </cell>
          <cell r="I1323" t="str">
            <v>HIGH</v>
          </cell>
          <cell r="J1323">
            <v>1782435</v>
          </cell>
        </row>
        <row r="1324">
          <cell r="A1324">
            <v>591</v>
          </cell>
          <cell r="B1324">
            <v>47</v>
          </cell>
          <cell r="C1324" t="str">
            <v>35</v>
          </cell>
          <cell r="D1324" t="str">
            <v>67553</v>
          </cell>
          <cell r="E1324" t="str">
            <v>0</v>
          </cell>
          <cell r="H1324" t="str">
            <v>Southside Elementary</v>
          </cell>
          <cell r="I1324" t="str">
            <v>ELEMENTARY</v>
          </cell>
          <cell r="J1324">
            <v>308030</v>
          </cell>
        </row>
        <row r="1325">
          <cell r="A1325">
            <v>592</v>
          </cell>
          <cell r="B1325">
            <v>47</v>
          </cell>
          <cell r="C1325" t="str">
            <v>35</v>
          </cell>
          <cell r="D1325" t="str">
            <v>67561</v>
          </cell>
          <cell r="E1325" t="str">
            <v>0</v>
          </cell>
          <cell r="H1325" t="str">
            <v>Tres Pinos Union Elementary</v>
          </cell>
          <cell r="I1325" t="str">
            <v>ELEMENTARY</v>
          </cell>
          <cell r="J1325">
            <v>178139</v>
          </cell>
        </row>
        <row r="1326">
          <cell r="A1326">
            <v>593</v>
          </cell>
          <cell r="B1326">
            <v>47</v>
          </cell>
          <cell r="C1326" t="str">
            <v>35</v>
          </cell>
          <cell r="D1326" t="str">
            <v>67579</v>
          </cell>
          <cell r="E1326" t="str">
            <v>0</v>
          </cell>
          <cell r="H1326" t="str">
            <v>Willow Grove Union Elementary</v>
          </cell>
          <cell r="I1326" t="str">
            <v>ELEMENTARY</v>
          </cell>
          <cell r="J1326">
            <v>3078</v>
          </cell>
        </row>
        <row r="1327">
          <cell r="A1327">
            <v>594</v>
          </cell>
          <cell r="B1327">
            <v>47</v>
          </cell>
          <cell r="C1327" t="str">
            <v>35</v>
          </cell>
          <cell r="D1327" t="str">
            <v>75259</v>
          </cell>
          <cell r="E1327" t="str">
            <v>0</v>
          </cell>
          <cell r="H1327" t="str">
            <v>Aromas/San Juan Unified</v>
          </cell>
          <cell r="I1327" t="str">
            <v>UNIFIED</v>
          </cell>
          <cell r="J1327">
            <v>213968</v>
          </cell>
        </row>
        <row r="1328">
          <cell r="A1328">
            <v>37</v>
          </cell>
          <cell r="B1328">
            <v>47</v>
          </cell>
          <cell r="C1328" t="str">
            <v>36</v>
          </cell>
          <cell r="D1328" t="str">
            <v>10363</v>
          </cell>
          <cell r="E1328" t="str">
            <v>0</v>
          </cell>
          <cell r="H1328" t="str">
            <v>San Bernardino Co. Office of Education</v>
          </cell>
          <cell r="I1328" t="str">
            <v>CO OFFICE</v>
          </cell>
          <cell r="J1328">
            <v>6152015</v>
          </cell>
        </row>
        <row r="1329">
          <cell r="A1329">
            <v>12001</v>
          </cell>
          <cell r="B1329">
            <v>47</v>
          </cell>
          <cell r="C1329" t="str">
            <v>36</v>
          </cell>
          <cell r="D1329" t="str">
            <v>10363</v>
          </cell>
          <cell r="E1329" t="str">
            <v>115808</v>
          </cell>
          <cell r="F1329" t="str">
            <v>0903</v>
          </cell>
          <cell r="G1329" t="str">
            <v>D</v>
          </cell>
          <cell r="H1329" t="str">
            <v>Norton Space and Aeronautics Academy</v>
          </cell>
          <cell r="I1329" t="str">
            <v>CO OFFICE</v>
          </cell>
          <cell r="J1329">
            <v>1077436</v>
          </cell>
        </row>
        <row r="1330">
          <cell r="A1330">
            <v>6428</v>
          </cell>
          <cell r="B1330">
            <v>47</v>
          </cell>
          <cell r="C1330" t="str">
            <v>36</v>
          </cell>
          <cell r="D1330" t="str">
            <v>10363</v>
          </cell>
          <cell r="E1330" t="str">
            <v>6111918</v>
          </cell>
          <cell r="F1330" t="str">
            <v>1522</v>
          </cell>
          <cell r="G1330" t="str">
            <v>D</v>
          </cell>
          <cell r="H1330" t="str">
            <v>Desert Trails Preparatory Academy</v>
          </cell>
          <cell r="I1330" t="str">
            <v>ELEMENTARY</v>
          </cell>
          <cell r="J1330">
            <v>95850</v>
          </cell>
        </row>
        <row r="1331">
          <cell r="A1331">
            <v>595</v>
          </cell>
          <cell r="B1331">
            <v>47</v>
          </cell>
          <cell r="C1331" t="str">
            <v>36</v>
          </cell>
          <cell r="D1331" t="str">
            <v>67587</v>
          </cell>
          <cell r="E1331" t="str">
            <v>0</v>
          </cell>
          <cell r="H1331" t="str">
            <v>Adelanto Elementary</v>
          </cell>
          <cell r="I1331" t="str">
            <v>ELEMENTARY</v>
          </cell>
          <cell r="J1331">
            <v>11377038</v>
          </cell>
        </row>
        <row r="1332">
          <cell r="A1332">
            <v>13968</v>
          </cell>
          <cell r="B1332">
            <v>47</v>
          </cell>
          <cell r="C1332" t="str">
            <v>36</v>
          </cell>
          <cell r="D1332" t="str">
            <v>67587</v>
          </cell>
          <cell r="E1332" t="str">
            <v>128462</v>
          </cell>
          <cell r="F1332" t="str">
            <v>1520</v>
          </cell>
          <cell r="G1332" t="str">
            <v>D</v>
          </cell>
          <cell r="H1332" t="str">
            <v>Taylion High Desert Academy/Adelanto</v>
          </cell>
          <cell r="I1332" t="str">
            <v>ELEMENTARY</v>
          </cell>
          <cell r="J1332">
            <v>0</v>
          </cell>
        </row>
        <row r="1333">
          <cell r="A1333">
            <v>596</v>
          </cell>
          <cell r="B1333">
            <v>47</v>
          </cell>
          <cell r="C1333" t="str">
            <v>36</v>
          </cell>
          <cell r="D1333" t="str">
            <v>67595</v>
          </cell>
          <cell r="E1333" t="str">
            <v>0</v>
          </cell>
          <cell r="H1333" t="str">
            <v>Alta Loma Elementary</v>
          </cell>
          <cell r="I1333" t="str">
            <v>ELEMENTARY</v>
          </cell>
          <cell r="J1333">
            <v>8203671</v>
          </cell>
        </row>
        <row r="1334">
          <cell r="A1334">
            <v>597</v>
          </cell>
          <cell r="B1334">
            <v>47</v>
          </cell>
          <cell r="C1334" t="str">
            <v>36</v>
          </cell>
          <cell r="D1334" t="str">
            <v>67611</v>
          </cell>
          <cell r="E1334" t="str">
            <v>0</v>
          </cell>
          <cell r="H1334" t="str">
            <v>Barstow Unified</v>
          </cell>
          <cell r="I1334" t="str">
            <v>UNIFIED</v>
          </cell>
          <cell r="J1334">
            <v>8751936</v>
          </cell>
        </row>
        <row r="1335">
          <cell r="A1335">
            <v>598</v>
          </cell>
          <cell r="B1335">
            <v>47</v>
          </cell>
          <cell r="C1335" t="str">
            <v>36</v>
          </cell>
          <cell r="D1335" t="str">
            <v>67637</v>
          </cell>
          <cell r="E1335" t="str">
            <v>0</v>
          </cell>
          <cell r="H1335" t="str">
            <v>Bear Valley Unified</v>
          </cell>
          <cell r="I1335" t="str">
            <v>UNIFIED</v>
          </cell>
          <cell r="J1335">
            <v>2613331</v>
          </cell>
        </row>
        <row r="1336">
          <cell r="A1336">
            <v>599</v>
          </cell>
          <cell r="B1336">
            <v>47</v>
          </cell>
          <cell r="C1336" t="str">
            <v>36</v>
          </cell>
          <cell r="D1336" t="str">
            <v>67645</v>
          </cell>
          <cell r="E1336" t="str">
            <v>0</v>
          </cell>
          <cell r="H1336" t="str">
            <v>Central Elementary</v>
          </cell>
          <cell r="I1336" t="str">
            <v>ELEMENTARY</v>
          </cell>
          <cell r="J1336">
            <v>6345419</v>
          </cell>
        </row>
        <row r="1337">
          <cell r="A1337">
            <v>600</v>
          </cell>
          <cell r="B1337">
            <v>47</v>
          </cell>
          <cell r="C1337" t="str">
            <v>36</v>
          </cell>
          <cell r="D1337" t="str">
            <v>67652</v>
          </cell>
          <cell r="E1337" t="str">
            <v>0</v>
          </cell>
          <cell r="H1337" t="str">
            <v>Chaffey Joint Union High</v>
          </cell>
          <cell r="I1337" t="str">
            <v>HIGH</v>
          </cell>
          <cell r="J1337">
            <v>39825577</v>
          </cell>
        </row>
        <row r="1338">
          <cell r="A1338">
            <v>601</v>
          </cell>
          <cell r="B1338">
            <v>47</v>
          </cell>
          <cell r="C1338" t="str">
            <v>36</v>
          </cell>
          <cell r="D1338" t="str">
            <v>67678</v>
          </cell>
          <cell r="E1338" t="str">
            <v>0</v>
          </cell>
          <cell r="H1338" t="str">
            <v>Chino Valley Unified</v>
          </cell>
          <cell r="I1338" t="str">
            <v>UNIFIED</v>
          </cell>
          <cell r="J1338">
            <v>40348129</v>
          </cell>
        </row>
        <row r="1339">
          <cell r="A1339">
            <v>12376</v>
          </cell>
          <cell r="B1339">
            <v>47</v>
          </cell>
          <cell r="C1339" t="str">
            <v>36</v>
          </cell>
          <cell r="D1339" t="str">
            <v>67678</v>
          </cell>
          <cell r="E1339" t="str">
            <v>121590</v>
          </cell>
          <cell r="F1339" t="str">
            <v>1178</v>
          </cell>
          <cell r="G1339" t="str">
            <v>D</v>
          </cell>
          <cell r="H1339" t="str">
            <v>Oxford Preparatory Academy - Chino Valley</v>
          </cell>
          <cell r="I1339" t="str">
            <v>UNIFIED</v>
          </cell>
          <cell r="J1339">
            <v>0</v>
          </cell>
        </row>
        <row r="1340">
          <cell r="A1340">
            <v>602</v>
          </cell>
          <cell r="B1340">
            <v>47</v>
          </cell>
          <cell r="C1340" t="str">
            <v>36</v>
          </cell>
          <cell r="D1340" t="str">
            <v>67686</v>
          </cell>
          <cell r="E1340" t="str">
            <v>0</v>
          </cell>
          <cell r="H1340" t="str">
            <v>Colton Joint Unified</v>
          </cell>
          <cell r="I1340" t="str">
            <v>UNIFIED</v>
          </cell>
          <cell r="J1340">
            <v>32437366</v>
          </cell>
        </row>
        <row r="1341">
          <cell r="A1341">
            <v>603</v>
          </cell>
          <cell r="B1341">
            <v>47</v>
          </cell>
          <cell r="C1341" t="str">
            <v>36</v>
          </cell>
          <cell r="D1341" t="str">
            <v>67694</v>
          </cell>
          <cell r="E1341" t="str">
            <v>0</v>
          </cell>
          <cell r="H1341" t="str">
            <v>Cucamonga Elementary</v>
          </cell>
          <cell r="I1341" t="str">
            <v>ELEMENTARY</v>
          </cell>
          <cell r="J1341">
            <v>486008</v>
          </cell>
        </row>
        <row r="1342">
          <cell r="A1342">
            <v>604</v>
          </cell>
          <cell r="B1342">
            <v>47</v>
          </cell>
          <cell r="C1342" t="str">
            <v>36</v>
          </cell>
          <cell r="D1342" t="str">
            <v>67702</v>
          </cell>
          <cell r="E1342" t="str">
            <v>0</v>
          </cell>
          <cell r="H1342" t="str">
            <v>Etiwanda Elementary</v>
          </cell>
          <cell r="I1342" t="str">
            <v>ELEMENTARY</v>
          </cell>
          <cell r="J1342">
            <v>19527047</v>
          </cell>
        </row>
        <row r="1343">
          <cell r="A1343">
            <v>605</v>
          </cell>
          <cell r="B1343">
            <v>47</v>
          </cell>
          <cell r="C1343" t="str">
            <v>36</v>
          </cell>
          <cell r="D1343" t="str">
            <v>67710</v>
          </cell>
          <cell r="E1343" t="str">
            <v>0</v>
          </cell>
          <cell r="H1343" t="str">
            <v>Fontana Unified</v>
          </cell>
          <cell r="I1343" t="str">
            <v>UNIFIED</v>
          </cell>
          <cell r="J1343">
            <v>54322670</v>
          </cell>
        </row>
        <row r="1344">
          <cell r="A1344">
            <v>606</v>
          </cell>
          <cell r="B1344">
            <v>47</v>
          </cell>
          <cell r="C1344" t="str">
            <v>36</v>
          </cell>
          <cell r="D1344" t="str">
            <v>67736</v>
          </cell>
          <cell r="E1344" t="str">
            <v>0</v>
          </cell>
          <cell r="H1344" t="str">
            <v>Helendale Elementary</v>
          </cell>
          <cell r="I1344" t="str">
            <v>ELEMENTARY</v>
          </cell>
          <cell r="J1344">
            <v>894542</v>
          </cell>
        </row>
        <row r="1345">
          <cell r="A1345">
            <v>12002</v>
          </cell>
          <cell r="B1345">
            <v>47</v>
          </cell>
          <cell r="C1345" t="str">
            <v>36</v>
          </cell>
          <cell r="D1345" t="str">
            <v>67736</v>
          </cell>
          <cell r="E1345" t="str">
            <v>116723</v>
          </cell>
          <cell r="F1345" t="str">
            <v>0968</v>
          </cell>
          <cell r="G1345" t="str">
            <v>L</v>
          </cell>
          <cell r="H1345" t="str">
            <v>Academy of Careers and Exploration</v>
          </cell>
          <cell r="I1345" t="str">
            <v>ELEMENTARY</v>
          </cell>
          <cell r="J1345">
            <v>493901</v>
          </cell>
        </row>
        <row r="1346">
          <cell r="A1346">
            <v>13962</v>
          </cell>
          <cell r="B1346">
            <v>47</v>
          </cell>
          <cell r="C1346" t="str">
            <v>36</v>
          </cell>
          <cell r="D1346" t="str">
            <v>67736</v>
          </cell>
          <cell r="E1346" t="str">
            <v>128439</v>
          </cell>
          <cell r="F1346" t="str">
            <v>1592</v>
          </cell>
          <cell r="G1346" t="str">
            <v>D</v>
          </cell>
          <cell r="H1346" t="str">
            <v>Empire Springs Charter</v>
          </cell>
          <cell r="I1346" t="str">
            <v>ELEMENTARY</v>
          </cell>
          <cell r="J1346">
            <v>220716</v>
          </cell>
        </row>
        <row r="1347">
          <cell r="A1347">
            <v>14123</v>
          </cell>
          <cell r="B1347">
            <v>47</v>
          </cell>
          <cell r="C1347" t="str">
            <v>36</v>
          </cell>
          <cell r="D1347" t="str">
            <v>67736</v>
          </cell>
          <cell r="E1347" t="str">
            <v>130948</v>
          </cell>
          <cell r="F1347" t="str">
            <v>1679</v>
          </cell>
          <cell r="G1347" t="str">
            <v>L</v>
          </cell>
          <cell r="H1347" t="str">
            <v>Independence Charter Academy</v>
          </cell>
          <cell r="I1347" t="str">
            <v>ELEMENTARY</v>
          </cell>
          <cell r="J1347">
            <v>35392</v>
          </cell>
        </row>
        <row r="1348">
          <cell r="A1348">
            <v>14129</v>
          </cell>
          <cell r="B1348">
            <v>47</v>
          </cell>
          <cell r="C1348" t="str">
            <v>36</v>
          </cell>
          <cell r="D1348" t="str">
            <v>67736</v>
          </cell>
          <cell r="E1348" t="str">
            <v>131151</v>
          </cell>
          <cell r="F1348" t="str">
            <v>1691</v>
          </cell>
          <cell r="G1348" t="str">
            <v>D</v>
          </cell>
          <cell r="H1348" t="str">
            <v>Alta Vista South Public Charter</v>
          </cell>
          <cell r="I1348" t="str">
            <v>ELEMENTARY</v>
          </cell>
          <cell r="J1348">
            <v>0</v>
          </cell>
        </row>
        <row r="1349">
          <cell r="A1349">
            <v>14458</v>
          </cell>
          <cell r="B1349">
            <v>47</v>
          </cell>
          <cell r="C1349" t="str">
            <v>36</v>
          </cell>
          <cell r="D1349" t="str">
            <v>67736</v>
          </cell>
          <cell r="E1349" t="str">
            <v>136069</v>
          </cell>
          <cell r="F1349" t="str">
            <v>1885</v>
          </cell>
          <cell r="G1349" t="str">
            <v>D</v>
          </cell>
          <cell r="H1349" t="str">
            <v>Community Collaborative Virtual School - Sage Oak Charter</v>
          </cell>
          <cell r="I1349" t="str">
            <v>ELEMENTARY</v>
          </cell>
          <cell r="J1349">
            <v>60344</v>
          </cell>
        </row>
        <row r="1350">
          <cell r="A1350">
            <v>607</v>
          </cell>
          <cell r="B1350">
            <v>47</v>
          </cell>
          <cell r="C1350" t="str">
            <v>36</v>
          </cell>
          <cell r="D1350" t="str">
            <v>67777</v>
          </cell>
          <cell r="E1350" t="str">
            <v>0</v>
          </cell>
          <cell r="H1350" t="str">
            <v>Morongo Unified</v>
          </cell>
          <cell r="I1350" t="str">
            <v>UNIFIED</v>
          </cell>
          <cell r="J1350">
            <v>11992629</v>
          </cell>
        </row>
        <row r="1351">
          <cell r="A1351">
            <v>608</v>
          </cell>
          <cell r="B1351">
            <v>47</v>
          </cell>
          <cell r="C1351" t="str">
            <v>36</v>
          </cell>
          <cell r="D1351" t="str">
            <v>67785</v>
          </cell>
          <cell r="E1351" t="str">
            <v>0</v>
          </cell>
          <cell r="H1351" t="str">
            <v>Mountain View Elementary</v>
          </cell>
          <cell r="I1351" t="str">
            <v>ELEMENTARY</v>
          </cell>
          <cell r="J1351">
            <v>3513731</v>
          </cell>
        </row>
        <row r="1352">
          <cell r="A1352">
            <v>609</v>
          </cell>
          <cell r="B1352">
            <v>47</v>
          </cell>
          <cell r="C1352" t="str">
            <v>36</v>
          </cell>
          <cell r="D1352" t="str">
            <v>67793</v>
          </cell>
          <cell r="E1352" t="str">
            <v>0</v>
          </cell>
          <cell r="H1352" t="str">
            <v>Mt. Baldy Joint Elementary</v>
          </cell>
          <cell r="I1352" t="str">
            <v>ELEMENTARY</v>
          </cell>
          <cell r="J1352">
            <v>162603</v>
          </cell>
        </row>
        <row r="1353">
          <cell r="A1353">
            <v>610</v>
          </cell>
          <cell r="B1353">
            <v>47</v>
          </cell>
          <cell r="C1353" t="str">
            <v>36</v>
          </cell>
          <cell r="D1353" t="str">
            <v>67801</v>
          </cell>
          <cell r="E1353" t="str">
            <v>0</v>
          </cell>
          <cell r="H1353" t="str">
            <v>Needles Unified</v>
          </cell>
          <cell r="I1353" t="str">
            <v>UNIFIED</v>
          </cell>
          <cell r="J1353">
            <v>1679348</v>
          </cell>
        </row>
        <row r="1354">
          <cell r="A1354">
            <v>611</v>
          </cell>
          <cell r="B1354">
            <v>47</v>
          </cell>
          <cell r="C1354" t="str">
            <v>36</v>
          </cell>
          <cell r="D1354" t="str">
            <v>67819</v>
          </cell>
          <cell r="E1354" t="str">
            <v>0</v>
          </cell>
          <cell r="H1354" t="str">
            <v>Ontario-Montclair</v>
          </cell>
          <cell r="I1354" t="str">
            <v>ELEMENTARY</v>
          </cell>
          <cell r="J1354">
            <v>29806171</v>
          </cell>
        </row>
        <row r="1355">
          <cell r="A1355">
            <v>612</v>
          </cell>
          <cell r="B1355">
            <v>47</v>
          </cell>
          <cell r="C1355" t="str">
            <v>36</v>
          </cell>
          <cell r="D1355" t="str">
            <v>67827</v>
          </cell>
          <cell r="E1355" t="str">
            <v>0</v>
          </cell>
          <cell r="H1355" t="str">
            <v>Oro Grande Elementary</v>
          </cell>
          <cell r="I1355" t="str">
            <v>ELEMENTARY</v>
          </cell>
          <cell r="J1355">
            <v>162854</v>
          </cell>
        </row>
        <row r="1356">
          <cell r="A1356">
            <v>10276</v>
          </cell>
          <cell r="B1356">
            <v>47</v>
          </cell>
          <cell r="C1356" t="str">
            <v>36</v>
          </cell>
          <cell r="D1356" t="str">
            <v>67827</v>
          </cell>
          <cell r="E1356" t="str">
            <v>111807</v>
          </cell>
          <cell r="F1356" t="str">
            <v>0762</v>
          </cell>
          <cell r="G1356" t="str">
            <v>D</v>
          </cell>
          <cell r="H1356" t="str">
            <v>Mojave River Academy</v>
          </cell>
          <cell r="I1356" t="str">
            <v>ELEMENTARY</v>
          </cell>
          <cell r="J1356">
            <v>2690062</v>
          </cell>
        </row>
        <row r="1357">
          <cell r="A1357">
            <v>11406</v>
          </cell>
          <cell r="B1357">
            <v>47</v>
          </cell>
          <cell r="C1357" t="str">
            <v>36</v>
          </cell>
          <cell r="D1357" t="str">
            <v>67827</v>
          </cell>
          <cell r="E1357" t="str">
            <v>113928</v>
          </cell>
          <cell r="F1357" t="str">
            <v>0855</v>
          </cell>
          <cell r="G1357" t="str">
            <v>L</v>
          </cell>
          <cell r="H1357" t="str">
            <v>Riverside Preparatory</v>
          </cell>
          <cell r="I1357" t="str">
            <v>ELEMENTARY</v>
          </cell>
          <cell r="J1357">
            <v>3400722</v>
          </cell>
        </row>
        <row r="1358">
          <cell r="A1358">
            <v>613</v>
          </cell>
          <cell r="B1358">
            <v>47</v>
          </cell>
          <cell r="C1358" t="str">
            <v>36</v>
          </cell>
          <cell r="D1358" t="str">
            <v>67843</v>
          </cell>
          <cell r="E1358" t="str">
            <v>0</v>
          </cell>
          <cell r="H1358" t="str">
            <v>Redlands Unified</v>
          </cell>
          <cell r="I1358" t="str">
            <v>UNIFIED</v>
          </cell>
          <cell r="J1358">
            <v>29923690</v>
          </cell>
        </row>
        <row r="1359">
          <cell r="A1359">
            <v>1294</v>
          </cell>
          <cell r="B1359">
            <v>47</v>
          </cell>
          <cell r="C1359" t="str">
            <v>36</v>
          </cell>
          <cell r="D1359" t="str">
            <v>67843</v>
          </cell>
          <cell r="E1359" t="str">
            <v>3630928</v>
          </cell>
          <cell r="F1359" t="str">
            <v>0180</v>
          </cell>
          <cell r="G1359" t="str">
            <v>D</v>
          </cell>
          <cell r="H1359" t="str">
            <v>Grove</v>
          </cell>
          <cell r="I1359" t="str">
            <v>UNIFIED</v>
          </cell>
          <cell r="J1359">
            <v>368267</v>
          </cell>
        </row>
        <row r="1360">
          <cell r="A1360">
            <v>614</v>
          </cell>
          <cell r="B1360">
            <v>47</v>
          </cell>
          <cell r="C1360" t="str">
            <v>36</v>
          </cell>
          <cell r="D1360" t="str">
            <v>67850</v>
          </cell>
          <cell r="E1360" t="str">
            <v>0</v>
          </cell>
          <cell r="H1360" t="str">
            <v>Rialto Unified</v>
          </cell>
          <cell r="I1360" t="str">
            <v>UNIFIED</v>
          </cell>
          <cell r="J1360">
            <v>37382246</v>
          </cell>
        </row>
        <row r="1361">
          <cell r="A1361">
            <v>615</v>
          </cell>
          <cell r="B1361">
            <v>47</v>
          </cell>
          <cell r="C1361" t="str">
            <v>36</v>
          </cell>
          <cell r="D1361" t="str">
            <v>67868</v>
          </cell>
          <cell r="E1361" t="str">
            <v>0</v>
          </cell>
          <cell r="H1361" t="str">
            <v>Rim of the World Unified</v>
          </cell>
          <cell r="I1361" t="str">
            <v>UNIFIED</v>
          </cell>
          <cell r="J1361">
            <v>4944446</v>
          </cell>
        </row>
        <row r="1362">
          <cell r="A1362">
            <v>616</v>
          </cell>
          <cell r="B1362">
            <v>47</v>
          </cell>
          <cell r="C1362" t="str">
            <v>36</v>
          </cell>
          <cell r="D1362" t="str">
            <v>67876</v>
          </cell>
          <cell r="E1362" t="str">
            <v>0</v>
          </cell>
          <cell r="H1362" t="str">
            <v>San Bernardino City Unified</v>
          </cell>
          <cell r="I1362" t="str">
            <v>UNIFIED</v>
          </cell>
          <cell r="J1362">
            <v>70517892</v>
          </cell>
        </row>
        <row r="1363">
          <cell r="A1363">
            <v>9909</v>
          </cell>
          <cell r="B1363">
            <v>47</v>
          </cell>
          <cell r="C1363" t="str">
            <v>36</v>
          </cell>
          <cell r="D1363" t="str">
            <v>67876</v>
          </cell>
          <cell r="E1363" t="str">
            <v>107730</v>
          </cell>
          <cell r="F1363" t="str">
            <v>0677</v>
          </cell>
          <cell r="G1363" t="str">
            <v>D</v>
          </cell>
          <cell r="H1363" t="str">
            <v>ASA Charter</v>
          </cell>
          <cell r="I1363" t="str">
            <v>UNIFIED</v>
          </cell>
          <cell r="J1363">
            <v>304670</v>
          </cell>
        </row>
        <row r="1364">
          <cell r="A1364">
            <v>10194</v>
          </cell>
          <cell r="B1364">
            <v>47</v>
          </cell>
          <cell r="C1364" t="str">
            <v>36</v>
          </cell>
          <cell r="D1364" t="str">
            <v>67876</v>
          </cell>
          <cell r="E1364" t="str">
            <v>109850</v>
          </cell>
          <cell r="F1364" t="str">
            <v>0731</v>
          </cell>
          <cell r="G1364" t="str">
            <v>D</v>
          </cell>
          <cell r="H1364" t="str">
            <v>Public Safety Academy</v>
          </cell>
          <cell r="I1364" t="str">
            <v>UNIFIED</v>
          </cell>
          <cell r="J1364">
            <v>641435</v>
          </cell>
        </row>
        <row r="1365">
          <cell r="A1365">
            <v>11407</v>
          </cell>
          <cell r="B1365">
            <v>47</v>
          </cell>
          <cell r="C1365" t="str">
            <v>36</v>
          </cell>
          <cell r="D1365" t="str">
            <v>67876</v>
          </cell>
          <cell r="E1365" t="str">
            <v>114405</v>
          </cell>
          <cell r="F1365" t="str">
            <v>0897</v>
          </cell>
          <cell r="G1365" t="str">
            <v>D</v>
          </cell>
          <cell r="H1365" t="str">
            <v>Casa Ramona Academy for Technology, Community, and Education</v>
          </cell>
          <cell r="I1365" t="str">
            <v>UNIFIED</v>
          </cell>
          <cell r="J1365">
            <v>0</v>
          </cell>
        </row>
        <row r="1366">
          <cell r="A1366">
            <v>12003</v>
          </cell>
          <cell r="B1366">
            <v>47</v>
          </cell>
          <cell r="C1366" t="str">
            <v>36</v>
          </cell>
          <cell r="D1366" t="str">
            <v>67876</v>
          </cell>
          <cell r="E1366" t="str">
            <v>117192</v>
          </cell>
          <cell r="F1366" t="str">
            <v>0982</v>
          </cell>
          <cell r="G1366" t="str">
            <v>D</v>
          </cell>
          <cell r="H1366" t="str">
            <v>SOAR Charter Academy</v>
          </cell>
          <cell r="I1366" t="str">
            <v>UNIFIED</v>
          </cell>
          <cell r="J1366">
            <v>642766</v>
          </cell>
        </row>
        <row r="1367">
          <cell r="A1367">
            <v>12196</v>
          </cell>
          <cell r="B1367">
            <v>47</v>
          </cell>
          <cell r="C1367" t="str">
            <v>36</v>
          </cell>
          <cell r="D1367" t="str">
            <v>67876</v>
          </cell>
          <cell r="E1367" t="str">
            <v>120006</v>
          </cell>
          <cell r="F1367" t="str">
            <v>1089</v>
          </cell>
          <cell r="G1367" t="str">
            <v>D</v>
          </cell>
          <cell r="H1367" t="str">
            <v>New Vision Middle</v>
          </cell>
          <cell r="I1367" t="str">
            <v>UNIFIED</v>
          </cell>
          <cell r="J1367">
            <v>404897</v>
          </cell>
        </row>
        <row r="1368">
          <cell r="A1368">
            <v>12234</v>
          </cell>
          <cell r="B1368">
            <v>47</v>
          </cell>
          <cell r="C1368" t="str">
            <v>36</v>
          </cell>
          <cell r="D1368" t="str">
            <v>67876</v>
          </cell>
          <cell r="E1368" t="str">
            <v>120568</v>
          </cell>
          <cell r="F1368" t="str">
            <v>1132</v>
          </cell>
          <cell r="G1368" t="str">
            <v>D</v>
          </cell>
          <cell r="H1368" t="str">
            <v>Options for Youth-San Bernardino</v>
          </cell>
          <cell r="I1368" t="str">
            <v>UNIFIED</v>
          </cell>
          <cell r="J1368">
            <v>1783623</v>
          </cell>
        </row>
        <row r="1369">
          <cell r="A1369">
            <v>12378</v>
          </cell>
          <cell r="B1369">
            <v>47</v>
          </cell>
          <cell r="C1369" t="str">
            <v>36</v>
          </cell>
          <cell r="D1369" t="str">
            <v>67876</v>
          </cell>
          <cell r="E1369" t="str">
            <v>121343</v>
          </cell>
          <cell r="F1369" t="str">
            <v>1153</v>
          </cell>
          <cell r="G1369" t="str">
            <v>D</v>
          </cell>
          <cell r="H1369" t="str">
            <v>Excel Prep Charter</v>
          </cell>
          <cell r="I1369" t="str">
            <v>UNIFIED</v>
          </cell>
          <cell r="J1369">
            <v>267959</v>
          </cell>
        </row>
        <row r="1370">
          <cell r="A1370">
            <v>12379</v>
          </cell>
          <cell r="B1370">
            <v>47</v>
          </cell>
          <cell r="C1370" t="str">
            <v>36</v>
          </cell>
          <cell r="D1370" t="str">
            <v>67876</v>
          </cell>
          <cell r="E1370" t="str">
            <v>122317</v>
          </cell>
          <cell r="F1370" t="str">
            <v>1155</v>
          </cell>
          <cell r="G1370" t="str">
            <v>D</v>
          </cell>
          <cell r="H1370" t="str">
            <v>Hardy Brown College Prep</v>
          </cell>
          <cell r="I1370" t="str">
            <v>UNIFIED</v>
          </cell>
          <cell r="J1370">
            <v>493372</v>
          </cell>
        </row>
        <row r="1371">
          <cell r="A1371">
            <v>12766</v>
          </cell>
          <cell r="B1371">
            <v>47</v>
          </cell>
          <cell r="C1371" t="str">
            <v>36</v>
          </cell>
          <cell r="D1371" t="str">
            <v>67876</v>
          </cell>
          <cell r="E1371" t="str">
            <v>126706</v>
          </cell>
          <cell r="F1371" t="str">
            <v>1437</v>
          </cell>
          <cell r="G1371" t="str">
            <v>D</v>
          </cell>
          <cell r="H1371" t="str">
            <v>Taft T. Newman Leadership Academy</v>
          </cell>
          <cell r="I1371" t="str">
            <v>UNIFIED</v>
          </cell>
          <cell r="J1371">
            <v>114417</v>
          </cell>
        </row>
        <row r="1372">
          <cell r="A1372">
            <v>12767</v>
          </cell>
          <cell r="B1372">
            <v>47</v>
          </cell>
          <cell r="C1372" t="str">
            <v>36</v>
          </cell>
          <cell r="D1372" t="str">
            <v>67876</v>
          </cell>
          <cell r="E1372" t="str">
            <v>126714</v>
          </cell>
          <cell r="F1372" t="str">
            <v>1438</v>
          </cell>
          <cell r="G1372" t="str">
            <v>D</v>
          </cell>
          <cell r="H1372" t="str">
            <v>Woodward Leadership Academy</v>
          </cell>
          <cell r="I1372" t="str">
            <v>UNIFIED</v>
          </cell>
          <cell r="J1372">
            <v>91832</v>
          </cell>
        </row>
        <row r="1373">
          <cell r="A1373">
            <v>14344</v>
          </cell>
          <cell r="B1373">
            <v>47</v>
          </cell>
          <cell r="C1373" t="str">
            <v>36</v>
          </cell>
          <cell r="D1373" t="str">
            <v>67876</v>
          </cell>
          <cell r="E1373" t="str">
            <v>133892</v>
          </cell>
          <cell r="F1373" t="str">
            <v>1795</v>
          </cell>
          <cell r="G1373" t="str">
            <v>D</v>
          </cell>
          <cell r="H1373" t="str">
            <v>Ballington Academy for the Arts and Sciences, San Bernardino</v>
          </cell>
          <cell r="I1373" t="str">
            <v>UNIFIED</v>
          </cell>
          <cell r="J1373">
            <v>30490</v>
          </cell>
        </row>
        <row r="1374">
          <cell r="A1374">
            <v>1296</v>
          </cell>
          <cell r="B1374">
            <v>47</v>
          </cell>
          <cell r="C1374" t="str">
            <v>36</v>
          </cell>
          <cell r="D1374" t="str">
            <v>67876</v>
          </cell>
          <cell r="E1374" t="str">
            <v>3630993</v>
          </cell>
          <cell r="F1374" t="str">
            <v>0335</v>
          </cell>
          <cell r="G1374" t="str">
            <v>D</v>
          </cell>
          <cell r="H1374" t="str">
            <v>Provisional Accelerated Learning Academy</v>
          </cell>
          <cell r="I1374" t="str">
            <v>UNIFIED</v>
          </cell>
          <cell r="J1374">
            <v>428566</v>
          </cell>
        </row>
        <row r="1375">
          <cell r="A1375">
            <v>617</v>
          </cell>
          <cell r="B1375">
            <v>47</v>
          </cell>
          <cell r="C1375" t="str">
            <v>36</v>
          </cell>
          <cell r="D1375" t="str">
            <v>67892</v>
          </cell>
          <cell r="E1375" t="str">
            <v>0</v>
          </cell>
          <cell r="H1375" t="str">
            <v>Trona Joint Unified</v>
          </cell>
          <cell r="I1375" t="str">
            <v>UNIFIED</v>
          </cell>
          <cell r="J1375">
            <v>526148</v>
          </cell>
        </row>
        <row r="1376">
          <cell r="A1376">
            <v>14365</v>
          </cell>
          <cell r="B1376">
            <v>47</v>
          </cell>
          <cell r="C1376" t="str">
            <v>36</v>
          </cell>
          <cell r="D1376" t="str">
            <v>67892</v>
          </cell>
          <cell r="E1376" t="str">
            <v>134247</v>
          </cell>
          <cell r="F1376" t="str">
            <v>1824</v>
          </cell>
          <cell r="G1376" t="str">
            <v>D</v>
          </cell>
          <cell r="H1376" t="str">
            <v>California STEAM San Bernardino</v>
          </cell>
          <cell r="I1376" t="str">
            <v>UNIFIED</v>
          </cell>
          <cell r="J1376">
            <v>379538</v>
          </cell>
        </row>
        <row r="1377">
          <cell r="A1377">
            <v>618</v>
          </cell>
          <cell r="B1377">
            <v>47</v>
          </cell>
          <cell r="C1377" t="str">
            <v>36</v>
          </cell>
          <cell r="D1377" t="str">
            <v>67918</v>
          </cell>
          <cell r="E1377" t="str">
            <v>0</v>
          </cell>
          <cell r="H1377" t="str">
            <v>Victor Elementary</v>
          </cell>
          <cell r="I1377" t="str">
            <v>ELEMENTARY</v>
          </cell>
          <cell r="J1377">
            <v>16965990</v>
          </cell>
        </row>
        <row r="1378">
          <cell r="A1378">
            <v>1297</v>
          </cell>
          <cell r="B1378">
            <v>47</v>
          </cell>
          <cell r="C1378" t="str">
            <v>36</v>
          </cell>
          <cell r="D1378" t="str">
            <v>67918</v>
          </cell>
          <cell r="E1378" t="str">
            <v>6101927</v>
          </cell>
          <cell r="F1378" t="str">
            <v>0309</v>
          </cell>
          <cell r="G1378" t="str">
            <v>L</v>
          </cell>
          <cell r="H1378" t="str">
            <v>Sixth Street Prep</v>
          </cell>
          <cell r="I1378" t="str">
            <v>ELEMENTARY</v>
          </cell>
          <cell r="J1378">
            <v>349352</v>
          </cell>
        </row>
        <row r="1379">
          <cell r="A1379">
            <v>1299</v>
          </cell>
          <cell r="B1379">
            <v>47</v>
          </cell>
          <cell r="C1379" t="str">
            <v>36</v>
          </cell>
          <cell r="D1379" t="str">
            <v>67918</v>
          </cell>
          <cell r="E1379" t="str">
            <v>6118350</v>
          </cell>
          <cell r="F1379" t="str">
            <v>0296</v>
          </cell>
          <cell r="G1379" t="str">
            <v>L</v>
          </cell>
          <cell r="H1379" t="str">
            <v>Mountain View Montessori Charter</v>
          </cell>
          <cell r="I1379" t="str">
            <v>ELEMENTARY</v>
          </cell>
          <cell r="J1379">
            <v>291601</v>
          </cell>
        </row>
        <row r="1380">
          <cell r="A1380">
            <v>619</v>
          </cell>
          <cell r="B1380">
            <v>47</v>
          </cell>
          <cell r="C1380" t="str">
            <v>36</v>
          </cell>
          <cell r="D1380" t="str">
            <v>67934</v>
          </cell>
          <cell r="E1380" t="str">
            <v>0</v>
          </cell>
          <cell r="H1380" t="str">
            <v>Victor Valley Union High</v>
          </cell>
          <cell r="I1380" t="str">
            <v>HIGH</v>
          </cell>
          <cell r="J1380">
            <v>16467318</v>
          </cell>
        </row>
        <row r="1381">
          <cell r="A1381">
            <v>1300</v>
          </cell>
          <cell r="B1381">
            <v>47</v>
          </cell>
          <cell r="C1381" t="str">
            <v>36</v>
          </cell>
          <cell r="D1381" t="str">
            <v>67934</v>
          </cell>
          <cell r="E1381" t="str">
            <v>3630670</v>
          </cell>
          <cell r="F1381" t="str">
            <v>0013</v>
          </cell>
          <cell r="G1381" t="str">
            <v>D</v>
          </cell>
          <cell r="H1381" t="str">
            <v>Options for Youth-Victorville Charter</v>
          </cell>
          <cell r="I1381" t="str">
            <v>HIGH</v>
          </cell>
          <cell r="J1381">
            <v>2171133</v>
          </cell>
        </row>
        <row r="1382">
          <cell r="A1382">
            <v>1301</v>
          </cell>
          <cell r="B1382">
            <v>47</v>
          </cell>
          <cell r="C1382" t="str">
            <v>36</v>
          </cell>
          <cell r="D1382" t="str">
            <v>67934</v>
          </cell>
          <cell r="E1382" t="str">
            <v>3630761</v>
          </cell>
          <cell r="F1382" t="str">
            <v>0074</v>
          </cell>
          <cell r="G1382" t="str">
            <v>D</v>
          </cell>
          <cell r="H1382" t="str">
            <v>Excelsior Charter</v>
          </cell>
          <cell r="I1382" t="str">
            <v>HIGH</v>
          </cell>
          <cell r="J1382">
            <v>0</v>
          </cell>
        </row>
        <row r="1383">
          <cell r="A1383">
            <v>620</v>
          </cell>
          <cell r="B1383">
            <v>47</v>
          </cell>
          <cell r="C1383" t="str">
            <v>36</v>
          </cell>
          <cell r="D1383" t="str">
            <v>67959</v>
          </cell>
          <cell r="E1383" t="str">
            <v>0</v>
          </cell>
          <cell r="H1383" t="str">
            <v>Yucaipa-Calimesa Joint Unified</v>
          </cell>
          <cell r="I1383" t="str">
            <v>UNIFIED</v>
          </cell>
          <cell r="J1383">
            <v>11913257</v>
          </cell>
        </row>
        <row r="1384">
          <cell r="A1384">
            <v>11408</v>
          </cell>
          <cell r="B1384">
            <v>47</v>
          </cell>
          <cell r="C1384" t="str">
            <v>36</v>
          </cell>
          <cell r="D1384" t="str">
            <v>67959</v>
          </cell>
          <cell r="E1384" t="str">
            <v>114256</v>
          </cell>
          <cell r="F1384" t="str">
            <v>0889</v>
          </cell>
          <cell r="G1384" t="str">
            <v>D</v>
          </cell>
          <cell r="H1384" t="str">
            <v>Inland Leaders Charter</v>
          </cell>
          <cell r="I1384" t="str">
            <v>UNIFIED</v>
          </cell>
          <cell r="J1384">
            <v>1353029</v>
          </cell>
        </row>
        <row r="1385">
          <cell r="A1385">
            <v>12568</v>
          </cell>
          <cell r="B1385">
            <v>47</v>
          </cell>
          <cell r="C1385" t="str">
            <v>36</v>
          </cell>
          <cell r="D1385" t="str">
            <v>67959</v>
          </cell>
          <cell r="E1385" t="str">
            <v>124032</v>
          </cell>
          <cell r="F1385" t="str">
            <v>1291</v>
          </cell>
          <cell r="G1385" t="str">
            <v>L</v>
          </cell>
          <cell r="H1385" t="str">
            <v>Competitive Edge Charter Academy (CECA)</v>
          </cell>
          <cell r="I1385" t="str">
            <v>UNIFIED</v>
          </cell>
          <cell r="J1385">
            <v>943608</v>
          </cell>
        </row>
        <row r="1386">
          <cell r="A1386">
            <v>621</v>
          </cell>
          <cell r="B1386">
            <v>47</v>
          </cell>
          <cell r="C1386" t="str">
            <v>36</v>
          </cell>
          <cell r="D1386" t="str">
            <v>73858</v>
          </cell>
          <cell r="E1386" t="str">
            <v>0</v>
          </cell>
          <cell r="H1386" t="str">
            <v>Baker Valley Unified</v>
          </cell>
          <cell r="I1386" t="str">
            <v>UNIFIED</v>
          </cell>
          <cell r="J1386">
            <v>26244</v>
          </cell>
        </row>
        <row r="1387">
          <cell r="A1387">
            <v>622</v>
          </cell>
          <cell r="B1387">
            <v>47</v>
          </cell>
          <cell r="C1387" t="str">
            <v>36</v>
          </cell>
          <cell r="D1387" t="str">
            <v>73890</v>
          </cell>
          <cell r="E1387" t="str">
            <v>0</v>
          </cell>
          <cell r="H1387" t="str">
            <v>Silver Valley Unified</v>
          </cell>
          <cell r="I1387" t="str">
            <v>UNIFIED</v>
          </cell>
          <cell r="J1387">
            <v>3046722</v>
          </cell>
        </row>
        <row r="1388">
          <cell r="A1388">
            <v>623</v>
          </cell>
          <cell r="B1388">
            <v>47</v>
          </cell>
          <cell r="C1388" t="str">
            <v>36</v>
          </cell>
          <cell r="D1388" t="str">
            <v>73957</v>
          </cell>
          <cell r="E1388" t="str">
            <v>0</v>
          </cell>
          <cell r="H1388" t="str">
            <v>Snowline Joint Unified</v>
          </cell>
          <cell r="I1388" t="str">
            <v>UNIFIED</v>
          </cell>
          <cell r="J1388">
            <v>10748331</v>
          </cell>
        </row>
        <row r="1389">
          <cell r="A1389">
            <v>624</v>
          </cell>
          <cell r="B1389">
            <v>47</v>
          </cell>
          <cell r="C1389" t="str">
            <v>36</v>
          </cell>
          <cell r="D1389" t="str">
            <v>75044</v>
          </cell>
          <cell r="E1389" t="str">
            <v>0</v>
          </cell>
          <cell r="H1389" t="str">
            <v>Hesperia Unified</v>
          </cell>
          <cell r="I1389" t="str">
            <v>UNIFIED</v>
          </cell>
          <cell r="J1389">
            <v>30446321</v>
          </cell>
        </row>
        <row r="1390">
          <cell r="A1390">
            <v>9727</v>
          </cell>
          <cell r="B1390">
            <v>47</v>
          </cell>
          <cell r="C1390" t="str">
            <v>36</v>
          </cell>
          <cell r="D1390" t="str">
            <v>75044</v>
          </cell>
          <cell r="E1390" t="str">
            <v>107516</v>
          </cell>
          <cell r="F1390" t="str">
            <v>0671</v>
          </cell>
          <cell r="G1390" t="str">
            <v>D</v>
          </cell>
          <cell r="H1390" t="str">
            <v>Summit Leadership Academy-High Desert</v>
          </cell>
          <cell r="I1390" t="str">
            <v>UNIFIED</v>
          </cell>
          <cell r="J1390">
            <v>656440</v>
          </cell>
        </row>
        <row r="1391">
          <cell r="A1391">
            <v>10277</v>
          </cell>
          <cell r="B1391">
            <v>47</v>
          </cell>
          <cell r="C1391" t="str">
            <v>36</v>
          </cell>
          <cell r="D1391" t="str">
            <v>75044</v>
          </cell>
          <cell r="E1391" t="str">
            <v>112441</v>
          </cell>
          <cell r="F1391" t="str">
            <v>0801</v>
          </cell>
          <cell r="G1391" t="str">
            <v>D</v>
          </cell>
          <cell r="H1391" t="str">
            <v>Pathways to College</v>
          </cell>
          <cell r="I1391" t="str">
            <v>UNIFIED</v>
          </cell>
          <cell r="J1391">
            <v>464692</v>
          </cell>
        </row>
        <row r="1392">
          <cell r="A1392">
            <v>11409</v>
          </cell>
          <cell r="B1392">
            <v>47</v>
          </cell>
          <cell r="C1392" t="str">
            <v>36</v>
          </cell>
          <cell r="D1392" t="str">
            <v>75044</v>
          </cell>
          <cell r="E1392" t="str">
            <v>114389</v>
          </cell>
          <cell r="F1392" t="str">
            <v>0885</v>
          </cell>
          <cell r="G1392" t="str">
            <v>D</v>
          </cell>
          <cell r="H1392" t="str">
            <v>Mirus Secondary</v>
          </cell>
          <cell r="I1392" t="str">
            <v>UNIFIED</v>
          </cell>
          <cell r="J1392">
            <v>403866</v>
          </cell>
        </row>
        <row r="1393">
          <cell r="A1393">
            <v>12004</v>
          </cell>
          <cell r="B1393">
            <v>47</v>
          </cell>
          <cell r="C1393" t="str">
            <v>36</v>
          </cell>
          <cell r="D1393" t="str">
            <v>75044</v>
          </cell>
          <cell r="E1393" t="str">
            <v>116707</v>
          </cell>
          <cell r="F1393" t="str">
            <v>0971</v>
          </cell>
          <cell r="G1393" t="str">
            <v>D</v>
          </cell>
          <cell r="H1393" t="str">
            <v>Encore Jr./Sr. High School for the Performing and Visual Arts</v>
          </cell>
          <cell r="I1393" t="str">
            <v>UNIFIED</v>
          </cell>
          <cell r="J1393">
            <v>1557875</v>
          </cell>
        </row>
        <row r="1394">
          <cell r="A1394">
            <v>12005</v>
          </cell>
          <cell r="B1394">
            <v>47</v>
          </cell>
          <cell r="C1394" t="str">
            <v>36</v>
          </cell>
          <cell r="D1394" t="str">
            <v>75044</v>
          </cell>
          <cell r="E1394" t="str">
            <v>118059</v>
          </cell>
          <cell r="F1394" t="str">
            <v>1034</v>
          </cell>
          <cell r="G1394" t="str">
            <v>D</v>
          </cell>
          <cell r="H1394" t="str">
            <v>LaVerne Elementary Preparatory Academy</v>
          </cell>
          <cell r="I1394" t="str">
            <v>UNIFIED</v>
          </cell>
          <cell r="J1394">
            <v>611652</v>
          </cell>
        </row>
        <row r="1395">
          <cell r="A1395">
            <v>625</v>
          </cell>
          <cell r="B1395">
            <v>47</v>
          </cell>
          <cell r="C1395" t="str">
            <v>36</v>
          </cell>
          <cell r="D1395" t="str">
            <v>75051</v>
          </cell>
          <cell r="E1395" t="str">
            <v>0</v>
          </cell>
          <cell r="H1395" t="str">
            <v>Lucerne Valley Unified</v>
          </cell>
          <cell r="I1395" t="str">
            <v>UNIFIED</v>
          </cell>
          <cell r="J1395">
            <v>1194038</v>
          </cell>
        </row>
        <row r="1396">
          <cell r="A1396">
            <v>11411</v>
          </cell>
          <cell r="B1396">
            <v>47</v>
          </cell>
          <cell r="C1396" t="str">
            <v>36</v>
          </cell>
          <cell r="D1396" t="str">
            <v>75051</v>
          </cell>
          <cell r="E1396" t="str">
            <v>115089</v>
          </cell>
          <cell r="F1396" t="str">
            <v>0905</v>
          </cell>
          <cell r="G1396" t="str">
            <v>D</v>
          </cell>
          <cell r="H1396" t="str">
            <v>Sky Mountain Charter</v>
          </cell>
          <cell r="I1396" t="str">
            <v>UNIFIED</v>
          </cell>
          <cell r="J1396">
            <v>2600955</v>
          </cell>
        </row>
        <row r="1397">
          <cell r="A1397">
            <v>14485</v>
          </cell>
          <cell r="B1397">
            <v>47</v>
          </cell>
          <cell r="C1397" t="str">
            <v>36</v>
          </cell>
          <cell r="D1397" t="str">
            <v>75051</v>
          </cell>
          <cell r="E1397" t="str">
            <v>136432</v>
          </cell>
          <cell r="F1397" t="str">
            <v>1895</v>
          </cell>
          <cell r="G1397" t="str">
            <v>D</v>
          </cell>
          <cell r="H1397" t="str">
            <v>Alta Vista Innovation High</v>
          </cell>
          <cell r="I1397" t="str">
            <v>UNIFIED</v>
          </cell>
          <cell r="J1397">
            <v>192662</v>
          </cell>
        </row>
        <row r="1398">
          <cell r="A1398">
            <v>626</v>
          </cell>
          <cell r="B1398">
            <v>47</v>
          </cell>
          <cell r="C1398" t="str">
            <v>36</v>
          </cell>
          <cell r="D1398" t="str">
            <v>75069</v>
          </cell>
          <cell r="E1398" t="str">
            <v>0</v>
          </cell>
          <cell r="H1398" t="str">
            <v>Upland Unified</v>
          </cell>
          <cell r="I1398" t="str">
            <v>UNIFIED</v>
          </cell>
          <cell r="J1398">
            <v>15908546</v>
          </cell>
        </row>
        <row r="1399">
          <cell r="A1399">
            <v>627</v>
          </cell>
          <cell r="B1399">
            <v>47</v>
          </cell>
          <cell r="C1399" t="str">
            <v>36</v>
          </cell>
          <cell r="D1399" t="str">
            <v>75077</v>
          </cell>
          <cell r="E1399" t="str">
            <v>0</v>
          </cell>
          <cell r="H1399" t="str">
            <v>Apple Valley Unified</v>
          </cell>
          <cell r="I1399" t="str">
            <v>UNIFIED</v>
          </cell>
          <cell r="J1399">
            <v>18448229</v>
          </cell>
        </row>
        <row r="1400">
          <cell r="A1400">
            <v>1306</v>
          </cell>
          <cell r="B1400">
            <v>47</v>
          </cell>
          <cell r="C1400" t="str">
            <v>36</v>
          </cell>
          <cell r="D1400" t="str">
            <v>75077</v>
          </cell>
          <cell r="E1400" t="str">
            <v>3631207</v>
          </cell>
          <cell r="F1400" t="str">
            <v>0127</v>
          </cell>
          <cell r="G1400" t="str">
            <v>D</v>
          </cell>
          <cell r="H1400" t="str">
            <v>Academy for Academic Excellence</v>
          </cell>
          <cell r="I1400" t="str">
            <v>UNIFIED</v>
          </cell>
          <cell r="J1400">
            <v>2145725</v>
          </cell>
        </row>
        <row r="1401">
          <cell r="A1401">
            <v>38</v>
          </cell>
          <cell r="B1401">
            <v>47</v>
          </cell>
          <cell r="C1401" t="str">
            <v>37</v>
          </cell>
          <cell r="D1401" t="str">
            <v>10371</v>
          </cell>
          <cell r="E1401" t="str">
            <v>0</v>
          </cell>
          <cell r="H1401" t="str">
            <v>San Diego Co. Office of Education</v>
          </cell>
          <cell r="I1401" t="str">
            <v>CO OFFICE</v>
          </cell>
          <cell r="J1401">
            <v>307988</v>
          </cell>
        </row>
        <row r="1402">
          <cell r="A1402">
            <v>14459</v>
          </cell>
          <cell r="B1402">
            <v>47</v>
          </cell>
          <cell r="C1402" t="str">
            <v>37</v>
          </cell>
          <cell r="D1402" t="str">
            <v>10371</v>
          </cell>
          <cell r="E1402" t="str">
            <v>136085</v>
          </cell>
          <cell r="F1402" t="str">
            <v>1883</v>
          </cell>
          <cell r="G1402" t="str">
            <v>D</v>
          </cell>
          <cell r="H1402" t="str">
            <v>Scholarship Prep Charter School - Oceanside</v>
          </cell>
          <cell r="I1402" t="str">
            <v>UNIFIED</v>
          </cell>
          <cell r="J1402">
            <v>47044</v>
          </cell>
        </row>
        <row r="1403">
          <cell r="A1403">
            <v>14474</v>
          </cell>
          <cell r="B1403">
            <v>47</v>
          </cell>
          <cell r="C1403" t="str">
            <v>37</v>
          </cell>
          <cell r="D1403" t="str">
            <v>10371</v>
          </cell>
          <cell r="E1403" t="str">
            <v>136192</v>
          </cell>
          <cell r="F1403" t="str">
            <v>1872</v>
          </cell>
          <cell r="G1403" t="str">
            <v>D</v>
          </cell>
          <cell r="H1403" t="str">
            <v>School of Universal Learning (SOUL)</v>
          </cell>
          <cell r="I1403" t="str">
            <v>HIGH</v>
          </cell>
          <cell r="J1403">
            <v>11054</v>
          </cell>
        </row>
        <row r="1404">
          <cell r="A1404">
            <v>1065</v>
          </cell>
          <cell r="B1404">
            <v>47</v>
          </cell>
          <cell r="C1404" t="str">
            <v>37</v>
          </cell>
          <cell r="D1404" t="str">
            <v>10371</v>
          </cell>
          <cell r="E1404" t="str">
            <v>6119119</v>
          </cell>
          <cell r="F1404" t="str">
            <v>0405</v>
          </cell>
          <cell r="G1404" t="str">
            <v>D</v>
          </cell>
          <cell r="H1404" t="str">
            <v>Literacy First Charter</v>
          </cell>
          <cell r="I1404" t="str">
            <v>ELEMENTARY</v>
          </cell>
          <cell r="J1404">
            <v>2414961</v>
          </cell>
        </row>
        <row r="1405">
          <cell r="A1405">
            <v>628</v>
          </cell>
          <cell r="B1405">
            <v>47</v>
          </cell>
          <cell r="C1405" t="str">
            <v>37</v>
          </cell>
          <cell r="D1405" t="str">
            <v>67967</v>
          </cell>
          <cell r="E1405" t="str">
            <v>0</v>
          </cell>
          <cell r="H1405" t="str">
            <v>Alpine Union Elementary</v>
          </cell>
          <cell r="I1405" t="str">
            <v>ELEMENTARY</v>
          </cell>
          <cell r="J1405">
            <v>2377184</v>
          </cell>
        </row>
        <row r="1406">
          <cell r="A1406">
            <v>630</v>
          </cell>
          <cell r="B1406">
            <v>47</v>
          </cell>
          <cell r="C1406" t="str">
            <v>37</v>
          </cell>
          <cell r="D1406" t="str">
            <v>67983</v>
          </cell>
          <cell r="E1406" t="str">
            <v>0</v>
          </cell>
          <cell r="H1406" t="str">
            <v>Borrego Springs Unified</v>
          </cell>
          <cell r="I1406" t="str">
            <v>UNIFIED</v>
          </cell>
          <cell r="J1406">
            <v>778619</v>
          </cell>
        </row>
        <row r="1407">
          <cell r="A1407">
            <v>14130</v>
          </cell>
          <cell r="B1407">
            <v>47</v>
          </cell>
          <cell r="C1407" t="str">
            <v>37</v>
          </cell>
          <cell r="D1407" t="str">
            <v>67983</v>
          </cell>
          <cell r="E1407" t="str">
            <v>131144</v>
          </cell>
          <cell r="F1407" t="str">
            <v>1692</v>
          </cell>
          <cell r="G1407" t="str">
            <v>D</v>
          </cell>
          <cell r="H1407" t="str">
            <v>Diego Springs Academy</v>
          </cell>
          <cell r="I1407" t="str">
            <v>UNIFIED</v>
          </cell>
          <cell r="J1407">
            <v>0</v>
          </cell>
        </row>
        <row r="1408">
          <cell r="A1408">
            <v>14381</v>
          </cell>
          <cell r="B1408">
            <v>47</v>
          </cell>
          <cell r="C1408" t="str">
            <v>37</v>
          </cell>
          <cell r="D1408" t="str">
            <v>67983</v>
          </cell>
          <cell r="E1408" t="str">
            <v>134890</v>
          </cell>
          <cell r="F1408" t="str">
            <v>1832</v>
          </cell>
          <cell r="G1408" t="str">
            <v>D</v>
          </cell>
          <cell r="H1408" t="str">
            <v>San Diego Workforce Innovation High</v>
          </cell>
          <cell r="I1408" t="str">
            <v>UNIFIED</v>
          </cell>
          <cell r="J1408">
            <v>408300</v>
          </cell>
        </row>
        <row r="1409">
          <cell r="A1409">
            <v>12006</v>
          </cell>
          <cell r="B1409">
            <v>47</v>
          </cell>
          <cell r="C1409" t="str">
            <v>37</v>
          </cell>
          <cell r="D1409" t="str">
            <v>67983</v>
          </cell>
          <cell r="E1409" t="str">
            <v>136457</v>
          </cell>
          <cell r="F1409" t="str">
            <v>1021</v>
          </cell>
          <cell r="G1409" t="str">
            <v>D</v>
          </cell>
          <cell r="H1409" t="str">
            <v>Juan Bautista de Anza</v>
          </cell>
          <cell r="I1409" t="str">
            <v>UNIFIED</v>
          </cell>
          <cell r="J1409">
            <v>0</v>
          </cell>
        </row>
        <row r="1410">
          <cell r="A1410">
            <v>631</v>
          </cell>
          <cell r="B1410">
            <v>47</v>
          </cell>
          <cell r="C1410" t="str">
            <v>37</v>
          </cell>
          <cell r="D1410" t="str">
            <v>67991</v>
          </cell>
          <cell r="E1410" t="str">
            <v>0</v>
          </cell>
          <cell r="H1410" t="str">
            <v>Cajon Valley Union</v>
          </cell>
          <cell r="I1410" t="str">
            <v>ELEMENTARY</v>
          </cell>
          <cell r="J1410">
            <v>22680977</v>
          </cell>
        </row>
        <row r="1411">
          <cell r="A1411">
            <v>10150</v>
          </cell>
          <cell r="B1411">
            <v>47</v>
          </cell>
          <cell r="C1411" t="str">
            <v>37</v>
          </cell>
          <cell r="D1411" t="str">
            <v>67991</v>
          </cell>
          <cell r="E1411" t="str">
            <v>108563</v>
          </cell>
          <cell r="F1411" t="str">
            <v>0683</v>
          </cell>
          <cell r="G1411" t="str">
            <v>D</v>
          </cell>
          <cell r="H1411" t="str">
            <v>EJE Elementary Academy Charter</v>
          </cell>
          <cell r="I1411" t="str">
            <v>ELEMENTARY</v>
          </cell>
          <cell r="J1411">
            <v>764529</v>
          </cell>
        </row>
        <row r="1412">
          <cell r="A1412">
            <v>12197</v>
          </cell>
          <cell r="B1412">
            <v>47</v>
          </cell>
          <cell r="C1412" t="str">
            <v>37</v>
          </cell>
          <cell r="D1412" t="str">
            <v>67991</v>
          </cell>
          <cell r="E1412" t="str">
            <v>119255</v>
          </cell>
          <cell r="F1412" t="str">
            <v>1063</v>
          </cell>
          <cell r="G1412" t="str">
            <v>D</v>
          </cell>
          <cell r="H1412" t="str">
            <v>EJE Middle Academy</v>
          </cell>
          <cell r="I1412" t="str">
            <v>ELEMENTARY</v>
          </cell>
          <cell r="J1412">
            <v>327277</v>
          </cell>
        </row>
        <row r="1413">
          <cell r="A1413">
            <v>632</v>
          </cell>
          <cell r="B1413">
            <v>47</v>
          </cell>
          <cell r="C1413" t="str">
            <v>37</v>
          </cell>
          <cell r="D1413" t="str">
            <v>68007</v>
          </cell>
          <cell r="E1413" t="str">
            <v>0</v>
          </cell>
          <cell r="H1413" t="str">
            <v>Cardiff Elementary</v>
          </cell>
          <cell r="I1413" t="str">
            <v>ELEMENTARY</v>
          </cell>
          <cell r="J1413">
            <v>134376</v>
          </cell>
        </row>
        <row r="1414">
          <cell r="A1414">
            <v>633</v>
          </cell>
          <cell r="B1414">
            <v>47</v>
          </cell>
          <cell r="C1414" t="str">
            <v>37</v>
          </cell>
          <cell r="D1414" t="str">
            <v>68023</v>
          </cell>
          <cell r="E1414" t="str">
            <v>0</v>
          </cell>
          <cell r="H1414" t="str">
            <v>Chula Vista Elementary</v>
          </cell>
          <cell r="I1414" t="str">
            <v>ELEMENTARY</v>
          </cell>
          <cell r="J1414">
            <v>32353955</v>
          </cell>
        </row>
        <row r="1415">
          <cell r="A1415">
            <v>12198</v>
          </cell>
          <cell r="B1415">
            <v>47</v>
          </cell>
          <cell r="C1415" t="str">
            <v>37</v>
          </cell>
          <cell r="D1415" t="str">
            <v>68023</v>
          </cell>
          <cell r="E1415" t="str">
            <v>119594</v>
          </cell>
          <cell r="F1415" t="str">
            <v>1082</v>
          </cell>
          <cell r="G1415" t="str">
            <v>D</v>
          </cell>
          <cell r="H1415" t="str">
            <v>Leonardo da Vinci Health Sciences Charter</v>
          </cell>
          <cell r="I1415" t="str">
            <v>ELEMENTARY</v>
          </cell>
          <cell r="J1415">
            <v>403979</v>
          </cell>
        </row>
        <row r="1416">
          <cell r="A1416">
            <v>12735</v>
          </cell>
          <cell r="B1416">
            <v>47</v>
          </cell>
          <cell r="C1416" t="str">
            <v>37</v>
          </cell>
          <cell r="D1416" t="str">
            <v>68023</v>
          </cell>
          <cell r="E1416" t="str">
            <v>124321</v>
          </cell>
          <cell r="F1416" t="str">
            <v>1308</v>
          </cell>
          <cell r="G1416" t="str">
            <v>D</v>
          </cell>
          <cell r="H1416" t="str">
            <v>Howard Gardner Community Charter</v>
          </cell>
          <cell r="I1416" t="str">
            <v>ELEMENTARY</v>
          </cell>
          <cell r="J1416">
            <v>290935</v>
          </cell>
        </row>
        <row r="1417">
          <cell r="A1417">
            <v>1310</v>
          </cell>
          <cell r="B1417">
            <v>47</v>
          </cell>
          <cell r="C1417" t="str">
            <v>37</v>
          </cell>
          <cell r="D1417" t="str">
            <v>68023</v>
          </cell>
          <cell r="E1417" t="str">
            <v>6037956</v>
          </cell>
          <cell r="F1417" t="str">
            <v>0121</v>
          </cell>
          <cell r="G1417" t="str">
            <v>D</v>
          </cell>
          <cell r="H1417" t="str">
            <v>Feaster (Mae L.) Charter</v>
          </cell>
          <cell r="I1417" t="str">
            <v>ELEMENTARY</v>
          </cell>
          <cell r="J1417">
            <v>1743961</v>
          </cell>
        </row>
        <row r="1418">
          <cell r="A1418">
            <v>1311</v>
          </cell>
          <cell r="B1418">
            <v>47</v>
          </cell>
          <cell r="C1418" t="str">
            <v>37</v>
          </cell>
          <cell r="D1418" t="str">
            <v>68023</v>
          </cell>
          <cell r="E1418" t="str">
            <v>6037980</v>
          </cell>
          <cell r="F1418" t="str">
            <v>0064</v>
          </cell>
          <cell r="G1418" t="str">
            <v>D</v>
          </cell>
          <cell r="H1418" t="str">
            <v>Mueller Charter (Robert L.)</v>
          </cell>
          <cell r="I1418" t="str">
            <v>ELEMENTARY</v>
          </cell>
          <cell r="J1418">
            <v>2086842</v>
          </cell>
        </row>
        <row r="1419">
          <cell r="A1419">
            <v>1313</v>
          </cell>
          <cell r="B1419">
            <v>47</v>
          </cell>
          <cell r="C1419" t="str">
            <v>37</v>
          </cell>
          <cell r="D1419" t="str">
            <v>68023</v>
          </cell>
          <cell r="E1419" t="str">
            <v>6111322</v>
          </cell>
          <cell r="F1419" t="str">
            <v>0054</v>
          </cell>
          <cell r="G1419" t="str">
            <v>D</v>
          </cell>
          <cell r="H1419" t="str">
            <v>Discovery Charter</v>
          </cell>
          <cell r="I1419" t="str">
            <v>ELEMENTARY</v>
          </cell>
          <cell r="J1419">
            <v>1329103</v>
          </cell>
        </row>
        <row r="1420">
          <cell r="A1420">
            <v>1314</v>
          </cell>
          <cell r="B1420">
            <v>47</v>
          </cell>
          <cell r="C1420" t="str">
            <v>37</v>
          </cell>
          <cell r="D1420" t="str">
            <v>68023</v>
          </cell>
          <cell r="E1420" t="str">
            <v>6115778</v>
          </cell>
          <cell r="F1420" t="str">
            <v>0135</v>
          </cell>
          <cell r="G1420" t="str">
            <v>D</v>
          </cell>
          <cell r="H1420" t="str">
            <v>Chula Vista Learning Community Charter</v>
          </cell>
          <cell r="I1420" t="str">
            <v>ELEMENTARY</v>
          </cell>
          <cell r="J1420">
            <v>2210644</v>
          </cell>
        </row>
        <row r="1421">
          <cell r="A1421">
            <v>1315</v>
          </cell>
          <cell r="B1421">
            <v>47</v>
          </cell>
          <cell r="C1421" t="str">
            <v>37</v>
          </cell>
          <cell r="D1421" t="str">
            <v>68023</v>
          </cell>
          <cell r="E1421" t="str">
            <v>6116859</v>
          </cell>
          <cell r="F1421" t="str">
            <v>0483</v>
          </cell>
          <cell r="G1421" t="str">
            <v>D</v>
          </cell>
          <cell r="H1421" t="str">
            <v>Arroyo Vista Charter</v>
          </cell>
          <cell r="I1421" t="str">
            <v>ELEMENTARY</v>
          </cell>
          <cell r="J1421">
            <v>1381876</v>
          </cell>
        </row>
        <row r="1422">
          <cell r="A1422">
            <v>634</v>
          </cell>
          <cell r="B1422">
            <v>47</v>
          </cell>
          <cell r="C1422" t="str">
            <v>37</v>
          </cell>
          <cell r="D1422" t="str">
            <v>68031</v>
          </cell>
          <cell r="E1422" t="str">
            <v>0</v>
          </cell>
          <cell r="H1422" t="str">
            <v>Coronado Unified</v>
          </cell>
          <cell r="I1422" t="str">
            <v>UNIFIED</v>
          </cell>
          <cell r="J1422">
            <v>2709286</v>
          </cell>
        </row>
        <row r="1423">
          <cell r="A1423">
            <v>635</v>
          </cell>
          <cell r="B1423">
            <v>47</v>
          </cell>
          <cell r="C1423" t="str">
            <v>37</v>
          </cell>
          <cell r="D1423" t="str">
            <v>68049</v>
          </cell>
          <cell r="E1423" t="str">
            <v>0</v>
          </cell>
          <cell r="H1423" t="str">
            <v>Dehesa Elementary</v>
          </cell>
          <cell r="I1423" t="str">
            <v>ELEMENTARY</v>
          </cell>
          <cell r="J1423">
            <v>209894</v>
          </cell>
        </row>
        <row r="1424">
          <cell r="A1424">
            <v>12200</v>
          </cell>
          <cell r="B1424">
            <v>47</v>
          </cell>
          <cell r="C1424" t="str">
            <v>37</v>
          </cell>
          <cell r="D1424" t="str">
            <v>68049</v>
          </cell>
          <cell r="E1424" t="str">
            <v>119990</v>
          </cell>
          <cell r="F1424" t="str">
            <v>1088</v>
          </cell>
          <cell r="G1424" t="str">
            <v>D</v>
          </cell>
          <cell r="H1424" t="str">
            <v>Diego Hills Charter</v>
          </cell>
          <cell r="I1424" t="str">
            <v>ELEMENTARY</v>
          </cell>
          <cell r="J1424">
            <v>0</v>
          </cell>
        </row>
        <row r="1425">
          <cell r="A1425">
            <v>12780</v>
          </cell>
          <cell r="B1425">
            <v>47</v>
          </cell>
          <cell r="C1425" t="str">
            <v>37</v>
          </cell>
          <cell r="D1425" t="str">
            <v>68049</v>
          </cell>
          <cell r="E1425" t="str">
            <v>127118</v>
          </cell>
          <cell r="F1425" t="str">
            <v>1488</v>
          </cell>
          <cell r="G1425" t="str">
            <v>D</v>
          </cell>
          <cell r="H1425" t="str">
            <v>The Heights Charter</v>
          </cell>
          <cell r="I1425" t="str">
            <v>ELEMENTARY</v>
          </cell>
          <cell r="J1425">
            <v>353835</v>
          </cell>
        </row>
        <row r="1426">
          <cell r="A1426">
            <v>12781</v>
          </cell>
          <cell r="B1426">
            <v>47</v>
          </cell>
          <cell r="C1426" t="str">
            <v>37</v>
          </cell>
          <cell r="D1426" t="str">
            <v>68049</v>
          </cell>
          <cell r="E1426" t="str">
            <v>127167</v>
          </cell>
          <cell r="F1426" t="str">
            <v>1494</v>
          </cell>
          <cell r="G1426" t="str">
            <v>D</v>
          </cell>
          <cell r="H1426" t="str">
            <v>Community Montessori Charter</v>
          </cell>
          <cell r="I1426" t="str">
            <v>ELEMENTARY</v>
          </cell>
          <cell r="J1426">
            <v>0</v>
          </cell>
        </row>
        <row r="1427">
          <cell r="A1427">
            <v>14083</v>
          </cell>
          <cell r="B1427">
            <v>47</v>
          </cell>
          <cell r="C1427" t="str">
            <v>37</v>
          </cell>
          <cell r="D1427" t="str">
            <v>68049</v>
          </cell>
          <cell r="E1427" t="str">
            <v>129221</v>
          </cell>
          <cell r="F1427" t="str">
            <v>1617</v>
          </cell>
          <cell r="G1427" t="str">
            <v>D</v>
          </cell>
          <cell r="H1427" t="str">
            <v>MethodSchools</v>
          </cell>
          <cell r="I1427" t="str">
            <v>ELEMENTARY</v>
          </cell>
          <cell r="J1427">
            <v>67508</v>
          </cell>
        </row>
        <row r="1428">
          <cell r="A1428">
            <v>14134</v>
          </cell>
          <cell r="B1428">
            <v>47</v>
          </cell>
          <cell r="C1428" t="str">
            <v>37</v>
          </cell>
          <cell r="D1428" t="str">
            <v>68049</v>
          </cell>
          <cell r="E1428" t="str">
            <v>131169</v>
          </cell>
          <cell r="F1428" t="str">
            <v>1693</v>
          </cell>
          <cell r="G1428" t="str">
            <v>D</v>
          </cell>
          <cell r="H1428" t="str">
            <v>Valiant Academy DESD</v>
          </cell>
          <cell r="I1428" t="str">
            <v>ELEMENTARY</v>
          </cell>
          <cell r="J1428">
            <v>491804</v>
          </cell>
        </row>
        <row r="1429">
          <cell r="A1429">
            <v>14246</v>
          </cell>
          <cell r="B1429">
            <v>47</v>
          </cell>
          <cell r="C1429" t="str">
            <v>37</v>
          </cell>
          <cell r="D1429" t="str">
            <v>68049</v>
          </cell>
          <cell r="E1429" t="str">
            <v>132506</v>
          </cell>
          <cell r="F1429" t="str">
            <v>1748</v>
          </cell>
          <cell r="G1429" t="str">
            <v>D</v>
          </cell>
          <cell r="H1429" t="str">
            <v>Inspire Charter School - South</v>
          </cell>
          <cell r="I1429" t="str">
            <v>ELEMENTARY</v>
          </cell>
          <cell r="J1429">
            <v>883826</v>
          </cell>
        </row>
        <row r="1430">
          <cell r="A1430">
            <v>14486</v>
          </cell>
          <cell r="B1430">
            <v>47</v>
          </cell>
          <cell r="C1430" t="str">
            <v>37</v>
          </cell>
          <cell r="D1430" t="str">
            <v>68049</v>
          </cell>
          <cell r="E1430" t="str">
            <v>136416</v>
          </cell>
          <cell r="F1430" t="str">
            <v>1892</v>
          </cell>
          <cell r="G1430" t="str">
            <v>D</v>
          </cell>
          <cell r="H1430" t="str">
            <v>Learning Latitudes Charter</v>
          </cell>
          <cell r="I1430" t="str">
            <v>ELEMENTARY</v>
          </cell>
          <cell r="J1430">
            <v>131194</v>
          </cell>
        </row>
        <row r="1431">
          <cell r="A1431">
            <v>14494</v>
          </cell>
          <cell r="B1431">
            <v>47</v>
          </cell>
          <cell r="C1431" t="str">
            <v>37</v>
          </cell>
          <cell r="D1431" t="str">
            <v>68049</v>
          </cell>
          <cell r="E1431" t="str">
            <v>136614</v>
          </cell>
          <cell r="F1431" t="str">
            <v>1909</v>
          </cell>
          <cell r="G1431" t="str">
            <v>D</v>
          </cell>
          <cell r="H1431" t="str">
            <v>Diego Hills Central Public Charter</v>
          </cell>
          <cell r="I1431" t="str">
            <v>ELEMENTARY</v>
          </cell>
          <cell r="J1431">
            <v>123854</v>
          </cell>
        </row>
        <row r="1432">
          <cell r="A1432">
            <v>14498</v>
          </cell>
          <cell r="B1432">
            <v>47</v>
          </cell>
          <cell r="C1432" t="str">
            <v>37</v>
          </cell>
          <cell r="D1432" t="str">
            <v>68049</v>
          </cell>
          <cell r="E1432" t="str">
            <v>136747</v>
          </cell>
          <cell r="F1432" t="str">
            <v>1914</v>
          </cell>
          <cell r="G1432" t="str">
            <v>D</v>
          </cell>
          <cell r="H1432" t="str">
            <v>California Academy of Sports Science</v>
          </cell>
          <cell r="I1432" t="str">
            <v>ELEMENTARY</v>
          </cell>
          <cell r="J1432">
            <v>95000</v>
          </cell>
        </row>
        <row r="1433">
          <cell r="A1433">
            <v>1316</v>
          </cell>
          <cell r="B1433">
            <v>47</v>
          </cell>
          <cell r="C1433" t="str">
            <v>37</v>
          </cell>
          <cell r="D1433" t="str">
            <v>68049</v>
          </cell>
          <cell r="E1433" t="str">
            <v>6119564</v>
          </cell>
          <cell r="F1433" t="str">
            <v>0419</v>
          </cell>
          <cell r="G1433" t="str">
            <v>D</v>
          </cell>
          <cell r="H1433" t="str">
            <v>Dehesa Charter</v>
          </cell>
          <cell r="I1433" t="str">
            <v>ELEMENTARY</v>
          </cell>
          <cell r="J1433">
            <v>1448790</v>
          </cell>
        </row>
        <row r="1434">
          <cell r="A1434">
            <v>636</v>
          </cell>
          <cell r="B1434">
            <v>47</v>
          </cell>
          <cell r="C1434" t="str">
            <v>37</v>
          </cell>
          <cell r="D1434" t="str">
            <v>68056</v>
          </cell>
          <cell r="E1434" t="str">
            <v>0</v>
          </cell>
          <cell r="H1434" t="str">
            <v>Del Mar Union Elementary</v>
          </cell>
          <cell r="I1434" t="str">
            <v>ELEMENTARY</v>
          </cell>
          <cell r="J1434">
            <v>864656</v>
          </cell>
        </row>
        <row r="1435">
          <cell r="A1435">
            <v>637</v>
          </cell>
          <cell r="B1435">
            <v>47</v>
          </cell>
          <cell r="C1435" t="str">
            <v>37</v>
          </cell>
          <cell r="D1435" t="str">
            <v>68080</v>
          </cell>
          <cell r="E1435" t="str">
            <v>0</v>
          </cell>
          <cell r="H1435" t="str">
            <v>Encinitas Union Elementary</v>
          </cell>
          <cell r="I1435" t="str">
            <v>ELEMENTARY</v>
          </cell>
          <cell r="J1435">
            <v>1033226</v>
          </cell>
        </row>
        <row r="1436">
          <cell r="A1436">
            <v>638</v>
          </cell>
          <cell r="B1436">
            <v>47</v>
          </cell>
          <cell r="C1436" t="str">
            <v>37</v>
          </cell>
          <cell r="D1436" t="str">
            <v>68098</v>
          </cell>
          <cell r="E1436" t="str">
            <v>0</v>
          </cell>
          <cell r="H1436" t="str">
            <v>Escondido Union</v>
          </cell>
          <cell r="I1436" t="str">
            <v>ELEMENTARY</v>
          </cell>
          <cell r="J1436">
            <v>21590523</v>
          </cell>
        </row>
        <row r="1437">
          <cell r="A1437">
            <v>9635</v>
          </cell>
          <cell r="B1437">
            <v>47</v>
          </cell>
          <cell r="C1437" t="str">
            <v>37</v>
          </cell>
          <cell r="D1437" t="str">
            <v>68098</v>
          </cell>
          <cell r="E1437" t="str">
            <v>101535</v>
          </cell>
          <cell r="F1437" t="str">
            <v>0556</v>
          </cell>
          <cell r="G1437" t="str">
            <v>D</v>
          </cell>
          <cell r="H1437" t="str">
            <v>Heritage K-8 Charter</v>
          </cell>
          <cell r="I1437" t="str">
            <v>ELEMENTARY</v>
          </cell>
          <cell r="J1437">
            <v>1608748</v>
          </cell>
        </row>
        <row r="1438">
          <cell r="A1438">
            <v>14345</v>
          </cell>
          <cell r="B1438">
            <v>47</v>
          </cell>
          <cell r="C1438" t="str">
            <v>37</v>
          </cell>
          <cell r="D1438" t="str">
            <v>68098</v>
          </cell>
          <cell r="E1438" t="str">
            <v>133991</v>
          </cell>
          <cell r="F1438" t="str">
            <v>1802</v>
          </cell>
          <cell r="G1438" t="str">
            <v>D</v>
          </cell>
          <cell r="H1438" t="str">
            <v>Epiphany Prep Charter</v>
          </cell>
          <cell r="I1438" t="str">
            <v>ELEMENTARY</v>
          </cell>
          <cell r="J1438">
            <v>84604</v>
          </cell>
        </row>
        <row r="1439">
          <cell r="A1439">
            <v>1317</v>
          </cell>
          <cell r="B1439">
            <v>47</v>
          </cell>
          <cell r="C1439" t="str">
            <v>37</v>
          </cell>
          <cell r="D1439" t="str">
            <v>68098</v>
          </cell>
          <cell r="E1439" t="str">
            <v>6116776</v>
          </cell>
          <cell r="F1439" t="str">
            <v>0199</v>
          </cell>
          <cell r="G1439" t="str">
            <v>D</v>
          </cell>
          <cell r="H1439" t="str">
            <v>Classical Academy</v>
          </cell>
          <cell r="I1439" t="str">
            <v>ELEMENTARY</v>
          </cell>
          <cell r="J1439">
            <v>1946959</v>
          </cell>
        </row>
        <row r="1440">
          <cell r="A1440">
            <v>639</v>
          </cell>
          <cell r="B1440">
            <v>47</v>
          </cell>
          <cell r="C1440" t="str">
            <v>37</v>
          </cell>
          <cell r="D1440" t="str">
            <v>68106</v>
          </cell>
          <cell r="E1440" t="str">
            <v>0</v>
          </cell>
          <cell r="H1440" t="str">
            <v>Escondido Union High</v>
          </cell>
          <cell r="I1440" t="str">
            <v>HIGH</v>
          </cell>
          <cell r="J1440">
            <v>12098922</v>
          </cell>
        </row>
        <row r="1441">
          <cell r="A1441">
            <v>10279</v>
          </cell>
          <cell r="B1441">
            <v>47</v>
          </cell>
          <cell r="C1441" t="str">
            <v>37</v>
          </cell>
          <cell r="D1441" t="str">
            <v>68106</v>
          </cell>
          <cell r="E1441" t="str">
            <v>111195</v>
          </cell>
          <cell r="F1441" t="str">
            <v>0759</v>
          </cell>
          <cell r="G1441" t="str">
            <v>D</v>
          </cell>
          <cell r="H1441" t="str">
            <v>Classical Academy High</v>
          </cell>
          <cell r="I1441" t="str">
            <v>HIGH</v>
          </cell>
          <cell r="J1441">
            <v>2056309</v>
          </cell>
        </row>
        <row r="1442">
          <cell r="A1442">
            <v>1318</v>
          </cell>
          <cell r="B1442">
            <v>47</v>
          </cell>
          <cell r="C1442" t="str">
            <v>37</v>
          </cell>
          <cell r="D1442" t="str">
            <v>68106</v>
          </cell>
          <cell r="E1442" t="str">
            <v>3731023</v>
          </cell>
          <cell r="F1442" t="str">
            <v>0109</v>
          </cell>
          <cell r="G1442" t="str">
            <v>D</v>
          </cell>
          <cell r="H1442" t="str">
            <v>Escondido Charter High</v>
          </cell>
          <cell r="I1442" t="str">
            <v>HIGH</v>
          </cell>
          <cell r="J1442">
            <v>1365675</v>
          </cell>
        </row>
        <row r="1443">
          <cell r="A1443">
            <v>640</v>
          </cell>
          <cell r="B1443">
            <v>47</v>
          </cell>
          <cell r="C1443" t="str">
            <v>37</v>
          </cell>
          <cell r="D1443" t="str">
            <v>68114</v>
          </cell>
          <cell r="E1443" t="str">
            <v>0</v>
          </cell>
          <cell r="H1443" t="str">
            <v>Fallbrook Union Elementary</v>
          </cell>
          <cell r="I1443" t="str">
            <v>ELEMENTARY</v>
          </cell>
          <cell r="J1443">
            <v>6804730</v>
          </cell>
        </row>
        <row r="1444">
          <cell r="A1444">
            <v>641</v>
          </cell>
          <cell r="B1444">
            <v>47</v>
          </cell>
          <cell r="C1444" t="str">
            <v>37</v>
          </cell>
          <cell r="D1444" t="str">
            <v>68122</v>
          </cell>
          <cell r="E1444" t="str">
            <v>0</v>
          </cell>
          <cell r="H1444" t="str">
            <v>Fallbrook Union High</v>
          </cell>
          <cell r="I1444" t="str">
            <v>HIGH</v>
          </cell>
          <cell r="J1444">
            <v>2776602</v>
          </cell>
        </row>
        <row r="1445">
          <cell r="A1445">
            <v>642</v>
          </cell>
          <cell r="B1445">
            <v>47</v>
          </cell>
          <cell r="C1445" t="str">
            <v>37</v>
          </cell>
          <cell r="D1445" t="str">
            <v>68130</v>
          </cell>
          <cell r="E1445" t="str">
            <v>0</v>
          </cell>
          <cell r="H1445" t="str">
            <v>Grossmont Union High</v>
          </cell>
          <cell r="I1445" t="str">
            <v>HIGH</v>
          </cell>
          <cell r="J1445">
            <v>12847384</v>
          </cell>
        </row>
        <row r="1446">
          <cell r="A1446">
            <v>6991</v>
          </cell>
          <cell r="B1446">
            <v>47</v>
          </cell>
          <cell r="C1446" t="str">
            <v>37</v>
          </cell>
          <cell r="D1446" t="str">
            <v>68130</v>
          </cell>
          <cell r="E1446" t="str">
            <v>3731262</v>
          </cell>
          <cell r="F1446" t="str">
            <v>0893</v>
          </cell>
          <cell r="G1446" t="str">
            <v>D</v>
          </cell>
          <cell r="H1446" t="str">
            <v>Steele Canyon High</v>
          </cell>
          <cell r="I1446" t="str">
            <v>HIGH</v>
          </cell>
          <cell r="J1446">
            <v>2506401</v>
          </cell>
        </row>
        <row r="1447">
          <cell r="A1447">
            <v>1319</v>
          </cell>
          <cell r="B1447">
            <v>47</v>
          </cell>
          <cell r="C1447" t="str">
            <v>37</v>
          </cell>
          <cell r="D1447" t="str">
            <v>68130</v>
          </cell>
          <cell r="E1447" t="str">
            <v>3732732</v>
          </cell>
          <cell r="F1447" t="str">
            <v>0150</v>
          </cell>
          <cell r="G1447" t="str">
            <v>D</v>
          </cell>
          <cell r="H1447" t="str">
            <v>Helix High</v>
          </cell>
          <cell r="I1447" t="str">
            <v>HIGH</v>
          </cell>
          <cell r="J1447">
            <v>2892170</v>
          </cell>
        </row>
        <row r="1448">
          <cell r="A1448">
            <v>643</v>
          </cell>
          <cell r="B1448">
            <v>47</v>
          </cell>
          <cell r="C1448" t="str">
            <v>37</v>
          </cell>
          <cell r="D1448" t="str">
            <v>68155</v>
          </cell>
          <cell r="E1448" t="str">
            <v>0</v>
          </cell>
          <cell r="H1448" t="str">
            <v>Jamul-Dulzura Union Elementary</v>
          </cell>
          <cell r="I1448" t="str">
            <v>ELEMENTARY</v>
          </cell>
          <cell r="J1448">
            <v>693627</v>
          </cell>
        </row>
        <row r="1449">
          <cell r="A1449">
            <v>1320</v>
          </cell>
          <cell r="B1449">
            <v>47</v>
          </cell>
          <cell r="C1449" t="str">
            <v>37</v>
          </cell>
          <cell r="D1449" t="str">
            <v>68155</v>
          </cell>
          <cell r="E1449" t="str">
            <v>6117303</v>
          </cell>
          <cell r="F1449" t="str">
            <v>0261</v>
          </cell>
          <cell r="G1449" t="str">
            <v>D</v>
          </cell>
          <cell r="H1449" t="str">
            <v>Greater San Diego Academy</v>
          </cell>
          <cell r="I1449" t="str">
            <v>ELEMENTARY</v>
          </cell>
          <cell r="J1449">
            <v>348996</v>
          </cell>
        </row>
        <row r="1450">
          <cell r="A1450">
            <v>644</v>
          </cell>
          <cell r="B1450">
            <v>47</v>
          </cell>
          <cell r="C1450" t="str">
            <v>37</v>
          </cell>
          <cell r="D1450" t="str">
            <v>68163</v>
          </cell>
          <cell r="E1450" t="str">
            <v>0</v>
          </cell>
          <cell r="H1450" t="str">
            <v>Julian Union Elementary</v>
          </cell>
          <cell r="I1450" t="str">
            <v>ELEMENTARY</v>
          </cell>
          <cell r="J1450">
            <v>422451</v>
          </cell>
        </row>
        <row r="1451">
          <cell r="A1451">
            <v>12569</v>
          </cell>
          <cell r="B1451">
            <v>47</v>
          </cell>
          <cell r="C1451" t="str">
            <v>37</v>
          </cell>
          <cell r="D1451" t="str">
            <v>68163</v>
          </cell>
          <cell r="E1451" t="str">
            <v>124271</v>
          </cell>
          <cell r="F1451" t="str">
            <v>1321</v>
          </cell>
          <cell r="G1451" t="str">
            <v>D</v>
          </cell>
          <cell r="H1451" t="str">
            <v>Diego Valley Charter</v>
          </cell>
          <cell r="I1451" t="str">
            <v>ELEMENTARY</v>
          </cell>
          <cell r="J1451">
            <v>0</v>
          </cell>
        </row>
        <row r="1452">
          <cell r="A1452">
            <v>13961</v>
          </cell>
          <cell r="B1452">
            <v>47</v>
          </cell>
          <cell r="C1452" t="str">
            <v>37</v>
          </cell>
          <cell r="D1452" t="str">
            <v>68163</v>
          </cell>
          <cell r="E1452" t="str">
            <v>128421</v>
          </cell>
          <cell r="F1452" t="str">
            <v>1589</v>
          </cell>
          <cell r="G1452" t="str">
            <v>D</v>
          </cell>
          <cell r="H1452" t="str">
            <v>Harbor Springs Charter</v>
          </cell>
          <cell r="I1452" t="str">
            <v>ELEMENTARY</v>
          </cell>
          <cell r="J1452">
            <v>152896</v>
          </cell>
        </row>
        <row r="1453">
          <cell r="A1453">
            <v>1321</v>
          </cell>
          <cell r="B1453">
            <v>47</v>
          </cell>
          <cell r="C1453" t="str">
            <v>37</v>
          </cell>
          <cell r="D1453" t="str">
            <v>68163</v>
          </cell>
          <cell r="E1453" t="str">
            <v>3731239</v>
          </cell>
          <cell r="F1453" t="str">
            <v>0267</v>
          </cell>
          <cell r="G1453" t="str">
            <v>D</v>
          </cell>
          <cell r="H1453" t="str">
            <v>Julian Charter</v>
          </cell>
          <cell r="I1453" t="str">
            <v>ELEMENTARY</v>
          </cell>
          <cell r="J1453">
            <v>3405952</v>
          </cell>
        </row>
        <row r="1454">
          <cell r="A1454">
            <v>645</v>
          </cell>
          <cell r="B1454">
            <v>47</v>
          </cell>
          <cell r="C1454" t="str">
            <v>37</v>
          </cell>
          <cell r="D1454" t="str">
            <v>68171</v>
          </cell>
          <cell r="E1454" t="str">
            <v>0</v>
          </cell>
          <cell r="H1454" t="str">
            <v>Julian Union High</v>
          </cell>
          <cell r="I1454" t="str">
            <v>HIGH</v>
          </cell>
          <cell r="J1454">
            <v>27792</v>
          </cell>
        </row>
        <row r="1455">
          <cell r="A1455">
            <v>646</v>
          </cell>
          <cell r="B1455">
            <v>47</v>
          </cell>
          <cell r="C1455" t="str">
            <v>37</v>
          </cell>
          <cell r="D1455" t="str">
            <v>68189</v>
          </cell>
          <cell r="E1455" t="str">
            <v>0</v>
          </cell>
          <cell r="H1455" t="str">
            <v>Lakeside Union Elementary</v>
          </cell>
          <cell r="I1455" t="str">
            <v>ELEMENTARY</v>
          </cell>
          <cell r="J1455">
            <v>7065511</v>
          </cell>
        </row>
        <row r="1456">
          <cell r="A1456">
            <v>12008</v>
          </cell>
          <cell r="B1456">
            <v>47</v>
          </cell>
          <cell r="C1456" t="str">
            <v>37</v>
          </cell>
          <cell r="D1456" t="str">
            <v>68189</v>
          </cell>
          <cell r="E1456" t="str">
            <v>118323</v>
          </cell>
          <cell r="F1456" t="str">
            <v>0991</v>
          </cell>
          <cell r="G1456" t="str">
            <v>D</v>
          </cell>
          <cell r="H1456" t="str">
            <v>National University Academy</v>
          </cell>
          <cell r="I1456" t="str">
            <v>ELEMENTARY</v>
          </cell>
          <cell r="J1456">
            <v>1051764</v>
          </cell>
        </row>
        <row r="1457">
          <cell r="A1457">
            <v>1323</v>
          </cell>
          <cell r="B1457">
            <v>47</v>
          </cell>
          <cell r="C1457" t="str">
            <v>37</v>
          </cell>
          <cell r="D1457" t="str">
            <v>68189</v>
          </cell>
          <cell r="E1457" t="str">
            <v>3731072</v>
          </cell>
          <cell r="F1457" t="str">
            <v>0120</v>
          </cell>
          <cell r="G1457" t="str">
            <v>D</v>
          </cell>
          <cell r="H1457" t="str">
            <v>River Valley Charter</v>
          </cell>
          <cell r="I1457" t="str">
            <v>ELEMENTARY</v>
          </cell>
          <cell r="J1457">
            <v>521395</v>
          </cell>
        </row>
        <row r="1458">
          <cell r="A1458">
            <v>1324</v>
          </cell>
          <cell r="B1458">
            <v>47</v>
          </cell>
          <cell r="C1458" t="str">
            <v>37</v>
          </cell>
          <cell r="D1458" t="str">
            <v>68189</v>
          </cell>
          <cell r="E1458" t="str">
            <v>6120901</v>
          </cell>
          <cell r="F1458" t="str">
            <v>0469</v>
          </cell>
          <cell r="G1458" t="str">
            <v>D</v>
          </cell>
          <cell r="H1458" t="str">
            <v>Barona Indian Charter</v>
          </cell>
          <cell r="I1458" t="str">
            <v>ELEMENTARY</v>
          </cell>
          <cell r="J1458">
            <v>106664</v>
          </cell>
        </row>
        <row r="1459">
          <cell r="A1459">
            <v>647</v>
          </cell>
          <cell r="B1459">
            <v>47</v>
          </cell>
          <cell r="C1459" t="str">
            <v>37</v>
          </cell>
          <cell r="D1459" t="str">
            <v>68197</v>
          </cell>
          <cell r="E1459" t="str">
            <v>0</v>
          </cell>
          <cell r="H1459" t="str">
            <v>La Mesa-Spring Valley</v>
          </cell>
          <cell r="I1459" t="str">
            <v>ELEMENTARY</v>
          </cell>
          <cell r="J1459">
            <v>16655076</v>
          </cell>
        </row>
        <row r="1460">
          <cell r="A1460">
            <v>14487</v>
          </cell>
          <cell r="B1460">
            <v>47</v>
          </cell>
          <cell r="C1460" t="str">
            <v>37</v>
          </cell>
          <cell r="D1460" t="str">
            <v>68197</v>
          </cell>
          <cell r="E1460" t="str">
            <v>136408</v>
          </cell>
          <cell r="F1460" t="str">
            <v>1901</v>
          </cell>
          <cell r="G1460" t="str">
            <v>D</v>
          </cell>
          <cell r="H1460" t="str">
            <v>National University Academy Sparrow</v>
          </cell>
          <cell r="I1460" t="str">
            <v>ELEMENTARY</v>
          </cell>
          <cell r="J1460">
            <v>48960</v>
          </cell>
        </row>
        <row r="1461">
          <cell r="A1461">
            <v>648</v>
          </cell>
          <cell r="B1461">
            <v>47</v>
          </cell>
          <cell r="C1461" t="str">
            <v>37</v>
          </cell>
          <cell r="D1461" t="str">
            <v>68205</v>
          </cell>
          <cell r="E1461" t="str">
            <v>0</v>
          </cell>
          <cell r="H1461" t="str">
            <v>Lemon Grove</v>
          </cell>
          <cell r="I1461" t="str">
            <v>ELEMENTARY</v>
          </cell>
          <cell r="J1461">
            <v>5150188</v>
          </cell>
        </row>
        <row r="1462">
          <cell r="A1462">
            <v>649</v>
          </cell>
          <cell r="B1462">
            <v>47</v>
          </cell>
          <cell r="C1462" t="str">
            <v>37</v>
          </cell>
          <cell r="D1462" t="str">
            <v>68213</v>
          </cell>
          <cell r="E1462" t="str">
            <v>0</v>
          </cell>
          <cell r="H1462" t="str">
            <v>Mountain Empire Unified</v>
          </cell>
          <cell r="I1462" t="str">
            <v>UNIFIED</v>
          </cell>
          <cell r="J1462">
            <v>2334108</v>
          </cell>
        </row>
        <row r="1463">
          <cell r="A1463">
            <v>12203</v>
          </cell>
          <cell r="B1463">
            <v>47</v>
          </cell>
          <cell r="C1463" t="str">
            <v>37</v>
          </cell>
          <cell r="D1463" t="str">
            <v>68213</v>
          </cell>
          <cell r="E1463" t="str">
            <v>119560</v>
          </cell>
          <cell r="F1463" t="str">
            <v>1077</v>
          </cell>
          <cell r="G1463" t="str">
            <v>D</v>
          </cell>
          <cell r="H1463" t="str">
            <v>San Diego Neighborhood Homeschools</v>
          </cell>
          <cell r="I1463" t="str">
            <v>UNIFIED</v>
          </cell>
          <cell r="J1463">
            <v>226242</v>
          </cell>
        </row>
        <row r="1464">
          <cell r="A1464">
            <v>12383</v>
          </cell>
          <cell r="B1464">
            <v>47</v>
          </cell>
          <cell r="C1464" t="str">
            <v>37</v>
          </cell>
          <cell r="D1464" t="str">
            <v>68213</v>
          </cell>
          <cell r="E1464" t="str">
            <v>121582</v>
          </cell>
          <cell r="F1464" t="str">
            <v>1177</v>
          </cell>
          <cell r="G1464" t="str">
            <v>D</v>
          </cell>
          <cell r="H1464" t="str">
            <v>College Preparatory Middle</v>
          </cell>
          <cell r="I1464" t="str">
            <v>UNIFIED</v>
          </cell>
          <cell r="J1464">
            <v>0</v>
          </cell>
        </row>
        <row r="1465">
          <cell r="A1465">
            <v>14488</v>
          </cell>
          <cell r="B1465">
            <v>47</v>
          </cell>
          <cell r="C1465" t="str">
            <v>37</v>
          </cell>
          <cell r="D1465" t="str">
            <v>68213</v>
          </cell>
          <cell r="E1465" t="str">
            <v>121582</v>
          </cell>
          <cell r="F1465" t="str">
            <v>1899</v>
          </cell>
          <cell r="G1465" t="str">
            <v>D</v>
          </cell>
          <cell r="H1465" t="str">
            <v>College Preparatory Middle - East County</v>
          </cell>
          <cell r="I1465" t="str">
            <v>UNIFIED</v>
          </cell>
          <cell r="J1465">
            <v>46636</v>
          </cell>
        </row>
        <row r="1466">
          <cell r="A1466">
            <v>12417</v>
          </cell>
          <cell r="B1466">
            <v>47</v>
          </cell>
          <cell r="C1466" t="str">
            <v>37</v>
          </cell>
          <cell r="D1466" t="str">
            <v>68213</v>
          </cell>
          <cell r="E1466" t="str">
            <v>123224</v>
          </cell>
          <cell r="F1466" t="str">
            <v>1264</v>
          </cell>
          <cell r="G1466" t="str">
            <v>D</v>
          </cell>
          <cell r="H1466" t="str">
            <v>San Diego Virtual</v>
          </cell>
          <cell r="I1466" t="str">
            <v>UNIFIED</v>
          </cell>
          <cell r="J1466">
            <v>786197</v>
          </cell>
        </row>
        <row r="1467">
          <cell r="A1467">
            <v>12418</v>
          </cell>
          <cell r="B1467">
            <v>47</v>
          </cell>
          <cell r="C1467" t="str">
            <v>37</v>
          </cell>
          <cell r="D1467" t="str">
            <v>68213</v>
          </cell>
          <cell r="E1467" t="str">
            <v>123240</v>
          </cell>
          <cell r="F1467" t="str">
            <v>1266</v>
          </cell>
          <cell r="G1467" t="str">
            <v>D</v>
          </cell>
          <cell r="H1467" t="str">
            <v>Pivot Charter School - San Diego</v>
          </cell>
          <cell r="I1467" t="str">
            <v>UNIFIED</v>
          </cell>
          <cell r="J1467">
            <v>405433</v>
          </cell>
        </row>
        <row r="1468">
          <cell r="A1468">
            <v>12785</v>
          </cell>
          <cell r="B1468">
            <v>47</v>
          </cell>
          <cell r="C1468" t="str">
            <v>37</v>
          </cell>
          <cell r="D1468" t="str">
            <v>68213</v>
          </cell>
          <cell r="E1468" t="str">
            <v>127084</v>
          </cell>
          <cell r="F1468" t="str">
            <v>1454</v>
          </cell>
          <cell r="G1468" t="str">
            <v>D</v>
          </cell>
          <cell r="H1468" t="str">
            <v>Compass Charter Schools of San Diego</v>
          </cell>
          <cell r="I1468" t="str">
            <v>UNIFIED</v>
          </cell>
          <cell r="J1468">
            <v>520056</v>
          </cell>
        </row>
        <row r="1469">
          <cell r="A1469">
            <v>14084</v>
          </cell>
          <cell r="B1469">
            <v>47</v>
          </cell>
          <cell r="C1469" t="str">
            <v>37</v>
          </cell>
          <cell r="D1469" t="str">
            <v>68213</v>
          </cell>
          <cell r="E1469" t="str">
            <v>129668</v>
          </cell>
          <cell r="F1469" t="str">
            <v>1628</v>
          </cell>
          <cell r="G1469" t="str">
            <v>D</v>
          </cell>
          <cell r="H1469" t="str">
            <v>County Collaborative Charter</v>
          </cell>
          <cell r="I1469" t="str">
            <v>UNIFIED</v>
          </cell>
          <cell r="J1469">
            <v>44748</v>
          </cell>
        </row>
        <row r="1470">
          <cell r="A1470">
            <v>650</v>
          </cell>
          <cell r="B1470">
            <v>47</v>
          </cell>
          <cell r="C1470" t="str">
            <v>37</v>
          </cell>
          <cell r="D1470" t="str">
            <v>68221</v>
          </cell>
          <cell r="E1470" t="str">
            <v>0</v>
          </cell>
          <cell r="H1470" t="str">
            <v>National Elementary</v>
          </cell>
          <cell r="I1470" t="str">
            <v>ELEMENTARY</v>
          </cell>
          <cell r="J1470">
            <v>7426827</v>
          </cell>
        </row>
        <row r="1471">
          <cell r="A1471">
            <v>9636</v>
          </cell>
          <cell r="B1471">
            <v>47</v>
          </cell>
          <cell r="C1471" t="str">
            <v>37</v>
          </cell>
          <cell r="D1471" t="str">
            <v>68221</v>
          </cell>
          <cell r="E1471" t="str">
            <v>101360</v>
          </cell>
          <cell r="F1471" t="str">
            <v>0553</v>
          </cell>
          <cell r="G1471" t="str">
            <v>D</v>
          </cell>
          <cell r="H1471" t="str">
            <v>Integrity Charter</v>
          </cell>
          <cell r="I1471" t="str">
            <v>ELEMENTARY</v>
          </cell>
          <cell r="J1471">
            <v>468960</v>
          </cell>
        </row>
        <row r="1472">
          <cell r="A1472">
            <v>651</v>
          </cell>
          <cell r="B1472">
            <v>47</v>
          </cell>
          <cell r="C1472" t="str">
            <v>37</v>
          </cell>
          <cell r="D1472" t="str">
            <v>68296</v>
          </cell>
          <cell r="E1472" t="str">
            <v>0</v>
          </cell>
          <cell r="H1472" t="str">
            <v>Poway Unified</v>
          </cell>
          <cell r="I1472" t="str">
            <v>UNIFIED</v>
          </cell>
          <cell r="J1472">
            <v>16658908</v>
          </cell>
        </row>
        <row r="1473">
          <cell r="A1473">
            <v>652</v>
          </cell>
          <cell r="B1473">
            <v>47</v>
          </cell>
          <cell r="C1473" t="str">
            <v>37</v>
          </cell>
          <cell r="D1473" t="str">
            <v>68304</v>
          </cell>
          <cell r="E1473" t="str">
            <v>0</v>
          </cell>
          <cell r="H1473" t="str">
            <v>Ramona City Unified</v>
          </cell>
          <cell r="I1473" t="str">
            <v>UNIFIED</v>
          </cell>
          <cell r="J1473">
            <v>6026487</v>
          </cell>
        </row>
        <row r="1474">
          <cell r="A1474">
            <v>653</v>
          </cell>
          <cell r="B1474">
            <v>47</v>
          </cell>
          <cell r="C1474" t="str">
            <v>37</v>
          </cell>
          <cell r="D1474" t="str">
            <v>68312</v>
          </cell>
          <cell r="E1474" t="str">
            <v>0</v>
          </cell>
          <cell r="H1474" t="str">
            <v>Rancho Santa Fe Elementary</v>
          </cell>
          <cell r="I1474" t="str">
            <v>ELEMENTARY</v>
          </cell>
          <cell r="J1474">
            <v>122976</v>
          </cell>
        </row>
        <row r="1475">
          <cell r="A1475">
            <v>654</v>
          </cell>
          <cell r="B1475">
            <v>47</v>
          </cell>
          <cell r="C1475" t="str">
            <v>37</v>
          </cell>
          <cell r="D1475" t="str">
            <v>68338</v>
          </cell>
          <cell r="E1475" t="str">
            <v>0</v>
          </cell>
          <cell r="H1475" t="str">
            <v>San Diego Unified</v>
          </cell>
          <cell r="I1475" t="str">
            <v>UNIFIED</v>
          </cell>
          <cell r="J1475">
            <v>20115128</v>
          </cell>
        </row>
        <row r="1476">
          <cell r="A1476">
            <v>9638</v>
          </cell>
          <cell r="B1476">
            <v>47</v>
          </cell>
          <cell r="C1476" t="str">
            <v>37</v>
          </cell>
          <cell r="D1476" t="str">
            <v>68338</v>
          </cell>
          <cell r="E1476" t="str">
            <v>101204</v>
          </cell>
          <cell r="F1476" t="str">
            <v>0546</v>
          </cell>
          <cell r="G1476" t="str">
            <v>D</v>
          </cell>
          <cell r="H1476" t="str">
            <v>High Tech Middle</v>
          </cell>
          <cell r="I1476" t="str">
            <v>UNIFIED</v>
          </cell>
          <cell r="J1476">
            <v>61486</v>
          </cell>
        </row>
        <row r="1477">
          <cell r="A1477">
            <v>9639</v>
          </cell>
          <cell r="B1477">
            <v>47</v>
          </cell>
          <cell r="C1477" t="str">
            <v>37</v>
          </cell>
          <cell r="D1477" t="str">
            <v>68338</v>
          </cell>
          <cell r="E1477" t="str">
            <v>101345</v>
          </cell>
          <cell r="F1477" t="str">
            <v>0550</v>
          </cell>
          <cell r="G1477" t="str">
            <v>D</v>
          </cell>
          <cell r="H1477" t="str">
            <v>KIPP Adelante Preparatory Academy</v>
          </cell>
          <cell r="I1477" t="str">
            <v>UNIFIED</v>
          </cell>
          <cell r="J1477">
            <v>61750</v>
          </cell>
        </row>
        <row r="1478">
          <cell r="A1478">
            <v>9700</v>
          </cell>
          <cell r="B1478">
            <v>47</v>
          </cell>
          <cell r="C1478" t="str">
            <v>37</v>
          </cell>
          <cell r="D1478" t="str">
            <v>68338</v>
          </cell>
          <cell r="E1478" t="str">
            <v>106732</v>
          </cell>
          <cell r="F1478" t="str">
            <v>0623</v>
          </cell>
          <cell r="G1478" t="str">
            <v>D</v>
          </cell>
          <cell r="H1478" t="str">
            <v>High Tech High International</v>
          </cell>
          <cell r="I1478" t="str">
            <v>UNIFIED</v>
          </cell>
          <cell r="J1478">
            <v>152055</v>
          </cell>
        </row>
        <row r="1479">
          <cell r="A1479">
            <v>9705</v>
          </cell>
          <cell r="B1479">
            <v>47</v>
          </cell>
          <cell r="C1479" t="str">
            <v>37</v>
          </cell>
          <cell r="D1479" t="str">
            <v>68338</v>
          </cell>
          <cell r="E1479" t="str">
            <v>106799</v>
          </cell>
          <cell r="F1479" t="str">
            <v>0659</v>
          </cell>
          <cell r="G1479" t="str">
            <v>D</v>
          </cell>
          <cell r="H1479" t="str">
            <v>Learning Choice Academy</v>
          </cell>
          <cell r="I1479" t="str">
            <v>UNIFIED</v>
          </cell>
          <cell r="J1479">
            <v>185208</v>
          </cell>
        </row>
        <row r="1480">
          <cell r="A1480">
            <v>10214</v>
          </cell>
          <cell r="B1480">
            <v>47</v>
          </cell>
          <cell r="C1480" t="str">
            <v>37</v>
          </cell>
          <cell r="D1480" t="str">
            <v>68338</v>
          </cell>
          <cell r="E1480" t="str">
            <v>107573</v>
          </cell>
          <cell r="F1480" t="str">
            <v>0660</v>
          </cell>
          <cell r="G1480" t="str">
            <v>D</v>
          </cell>
          <cell r="H1480" t="str">
            <v>High Tech Middle Media Arts</v>
          </cell>
          <cell r="I1480" t="str">
            <v>UNIFIED</v>
          </cell>
          <cell r="J1480">
            <v>61294</v>
          </cell>
        </row>
        <row r="1481">
          <cell r="A1481">
            <v>10280</v>
          </cell>
          <cell r="B1481">
            <v>47</v>
          </cell>
          <cell r="C1481" t="str">
            <v>37</v>
          </cell>
          <cell r="D1481" t="str">
            <v>68338</v>
          </cell>
          <cell r="E1481" t="str">
            <v>108548</v>
          </cell>
          <cell r="F1481" t="str">
            <v>0680</v>
          </cell>
          <cell r="G1481" t="str">
            <v>D</v>
          </cell>
          <cell r="H1481" t="str">
            <v>Iftin Charter</v>
          </cell>
          <cell r="I1481" t="str">
            <v>UNIFIED</v>
          </cell>
          <cell r="J1481">
            <v>60320</v>
          </cell>
        </row>
        <row r="1482">
          <cell r="A1482">
            <v>10190</v>
          </cell>
          <cell r="B1482">
            <v>47</v>
          </cell>
          <cell r="C1482" t="str">
            <v>37</v>
          </cell>
          <cell r="D1482" t="str">
            <v>68338</v>
          </cell>
          <cell r="E1482" t="str">
            <v>108787</v>
          </cell>
          <cell r="F1482" t="str">
            <v>0622</v>
          </cell>
          <cell r="G1482" t="str">
            <v>D</v>
          </cell>
          <cell r="H1482" t="str">
            <v>High Tech High Media Arts</v>
          </cell>
          <cell r="I1482" t="str">
            <v>UNIFIED</v>
          </cell>
          <cell r="J1482">
            <v>148117</v>
          </cell>
        </row>
        <row r="1483">
          <cell r="A1483">
            <v>10173</v>
          </cell>
          <cell r="B1483">
            <v>47</v>
          </cell>
          <cell r="C1483" t="str">
            <v>37</v>
          </cell>
          <cell r="D1483" t="str">
            <v>68338</v>
          </cell>
          <cell r="E1483" t="str">
            <v>109033</v>
          </cell>
          <cell r="F1483" t="str">
            <v>0704</v>
          </cell>
          <cell r="G1483" t="str">
            <v>D</v>
          </cell>
          <cell r="H1483" t="str">
            <v>King-Chavez Arts Academy</v>
          </cell>
          <cell r="I1483" t="str">
            <v>UNIFIED</v>
          </cell>
          <cell r="J1483">
            <v>35928</v>
          </cell>
        </row>
        <row r="1484">
          <cell r="A1484">
            <v>10174</v>
          </cell>
          <cell r="B1484">
            <v>47</v>
          </cell>
          <cell r="C1484" t="str">
            <v>37</v>
          </cell>
          <cell r="D1484" t="str">
            <v>68338</v>
          </cell>
          <cell r="E1484" t="str">
            <v>109041</v>
          </cell>
          <cell r="F1484" t="str">
            <v>0706</v>
          </cell>
          <cell r="G1484" t="str">
            <v>D</v>
          </cell>
          <cell r="H1484" t="str">
            <v>King-Chavez Athletics Academy</v>
          </cell>
          <cell r="I1484" t="str">
            <v>UNIFIED</v>
          </cell>
          <cell r="J1484">
            <v>35692</v>
          </cell>
        </row>
        <row r="1485">
          <cell r="A1485">
            <v>10142</v>
          </cell>
          <cell r="B1485">
            <v>47</v>
          </cell>
          <cell r="C1485" t="str">
            <v>37</v>
          </cell>
          <cell r="D1485" t="str">
            <v>68338</v>
          </cell>
          <cell r="E1485" t="str">
            <v>109157</v>
          </cell>
          <cell r="F1485" t="str">
            <v>0698</v>
          </cell>
          <cell r="G1485" t="str">
            <v>D</v>
          </cell>
          <cell r="H1485" t="str">
            <v>Magnolia Science Academy San Diego</v>
          </cell>
          <cell r="I1485" t="str">
            <v>UNIFIED</v>
          </cell>
          <cell r="J1485">
            <v>77596</v>
          </cell>
        </row>
        <row r="1486">
          <cell r="A1486">
            <v>10282</v>
          </cell>
          <cell r="B1486">
            <v>47</v>
          </cell>
          <cell r="C1486" t="str">
            <v>37</v>
          </cell>
          <cell r="D1486" t="str">
            <v>68338</v>
          </cell>
          <cell r="E1486" t="str">
            <v>111898</v>
          </cell>
          <cell r="F1486" t="str">
            <v>0773</v>
          </cell>
          <cell r="G1486" t="str">
            <v>D</v>
          </cell>
          <cell r="H1486" t="str">
            <v>Albert Einstein Academy Charter Middle</v>
          </cell>
          <cell r="I1486" t="str">
            <v>UNIFIED</v>
          </cell>
          <cell r="J1486">
            <v>116356</v>
          </cell>
        </row>
        <row r="1487">
          <cell r="A1487">
            <v>10283</v>
          </cell>
          <cell r="B1487">
            <v>47</v>
          </cell>
          <cell r="C1487" t="str">
            <v>37</v>
          </cell>
          <cell r="D1487" t="str">
            <v>68338</v>
          </cell>
          <cell r="E1487" t="str">
            <v>111906</v>
          </cell>
          <cell r="F1487" t="str">
            <v>0772</v>
          </cell>
          <cell r="G1487" t="str">
            <v>D</v>
          </cell>
          <cell r="H1487" t="str">
            <v>King-Chavez Preparatory Academy</v>
          </cell>
          <cell r="I1487" t="str">
            <v>UNIFIED</v>
          </cell>
          <cell r="J1487">
            <v>68726</v>
          </cell>
        </row>
        <row r="1488">
          <cell r="A1488">
            <v>11412</v>
          </cell>
          <cell r="B1488">
            <v>47</v>
          </cell>
          <cell r="C1488" t="str">
            <v>37</v>
          </cell>
          <cell r="D1488" t="str">
            <v>68338</v>
          </cell>
          <cell r="E1488" t="str">
            <v>114462</v>
          </cell>
          <cell r="F1488" t="str">
            <v>0876</v>
          </cell>
          <cell r="G1488" t="str">
            <v>D</v>
          </cell>
          <cell r="H1488" t="str">
            <v>Health Sciences High</v>
          </cell>
          <cell r="I1488" t="str">
            <v>UNIFIED</v>
          </cell>
          <cell r="J1488">
            <v>227708</v>
          </cell>
        </row>
        <row r="1489">
          <cell r="A1489">
            <v>12010</v>
          </cell>
          <cell r="B1489">
            <v>47</v>
          </cell>
          <cell r="C1489" t="str">
            <v>37</v>
          </cell>
          <cell r="D1489" t="str">
            <v>68338</v>
          </cell>
          <cell r="E1489" t="str">
            <v>118083</v>
          </cell>
          <cell r="F1489" t="str">
            <v>1024</v>
          </cell>
          <cell r="G1489" t="str">
            <v>D</v>
          </cell>
          <cell r="H1489" t="str">
            <v>Innovations Academy</v>
          </cell>
          <cell r="I1489" t="str">
            <v>UNIFIED</v>
          </cell>
          <cell r="J1489">
            <v>71208</v>
          </cell>
        </row>
        <row r="1490">
          <cell r="A1490">
            <v>12205</v>
          </cell>
          <cell r="B1490">
            <v>47</v>
          </cell>
          <cell r="C1490" t="str">
            <v>37</v>
          </cell>
          <cell r="D1490" t="str">
            <v>68338</v>
          </cell>
          <cell r="E1490" t="str">
            <v>118851</v>
          </cell>
          <cell r="F1490" t="str">
            <v>1015</v>
          </cell>
          <cell r="G1490" t="str">
            <v>D</v>
          </cell>
          <cell r="H1490" t="str">
            <v>King-Chavez Community High</v>
          </cell>
          <cell r="I1490" t="str">
            <v>UNIFIED</v>
          </cell>
          <cell r="J1490">
            <v>175227</v>
          </cell>
        </row>
        <row r="1491">
          <cell r="A1491">
            <v>12206</v>
          </cell>
          <cell r="B1491">
            <v>47</v>
          </cell>
          <cell r="C1491" t="str">
            <v>37</v>
          </cell>
          <cell r="D1491" t="str">
            <v>68338</v>
          </cell>
          <cell r="E1491" t="str">
            <v>119610</v>
          </cell>
          <cell r="F1491" t="str">
            <v>1080</v>
          </cell>
          <cell r="G1491" t="str">
            <v>D</v>
          </cell>
          <cell r="H1491" t="str">
            <v>Gompers Preparatory Academy</v>
          </cell>
          <cell r="I1491" t="str">
            <v>UNIFIED</v>
          </cell>
          <cell r="J1491">
            <v>249296</v>
          </cell>
        </row>
        <row r="1492">
          <cell r="A1492">
            <v>12387</v>
          </cell>
          <cell r="B1492">
            <v>47</v>
          </cell>
          <cell r="C1492" t="str">
            <v>37</v>
          </cell>
          <cell r="D1492" t="str">
            <v>68338</v>
          </cell>
          <cell r="E1492" t="str">
            <v>121681</v>
          </cell>
          <cell r="F1492" t="str">
            <v>1190</v>
          </cell>
          <cell r="G1492" t="str">
            <v>D</v>
          </cell>
          <cell r="H1492" t="str">
            <v>San Diego Global Vision Academy</v>
          </cell>
          <cell r="I1492" t="str">
            <v>UNIFIED</v>
          </cell>
          <cell r="J1492">
            <v>69764</v>
          </cell>
        </row>
        <row r="1493">
          <cell r="A1493">
            <v>12388</v>
          </cell>
          <cell r="B1493">
            <v>47</v>
          </cell>
          <cell r="C1493" t="str">
            <v>37</v>
          </cell>
          <cell r="D1493" t="str">
            <v>68338</v>
          </cell>
          <cell r="E1493" t="str">
            <v>122788</v>
          </cell>
          <cell r="F1493" t="str">
            <v>1253</v>
          </cell>
          <cell r="G1493" t="str">
            <v>D</v>
          </cell>
          <cell r="H1493" t="str">
            <v>School for Entrepreneurship and Technology</v>
          </cell>
          <cell r="I1493" t="str">
            <v>UNIFIED</v>
          </cell>
          <cell r="J1493">
            <v>84780</v>
          </cell>
        </row>
        <row r="1494">
          <cell r="A1494">
            <v>12571</v>
          </cell>
          <cell r="B1494">
            <v>47</v>
          </cell>
          <cell r="C1494" t="str">
            <v>37</v>
          </cell>
          <cell r="D1494" t="str">
            <v>68338</v>
          </cell>
          <cell r="E1494" t="str">
            <v>123778</v>
          </cell>
          <cell r="F1494" t="str">
            <v>1279</v>
          </cell>
          <cell r="G1494" t="str">
            <v>D</v>
          </cell>
          <cell r="H1494" t="str">
            <v>Old Town Academy K-8 Charter</v>
          </cell>
          <cell r="I1494" t="str">
            <v>UNIFIED</v>
          </cell>
          <cell r="J1494">
            <v>49988</v>
          </cell>
        </row>
        <row r="1495">
          <cell r="A1495">
            <v>12573</v>
          </cell>
          <cell r="B1495">
            <v>47</v>
          </cell>
          <cell r="C1495" t="str">
            <v>37</v>
          </cell>
          <cell r="D1495" t="str">
            <v>68338</v>
          </cell>
          <cell r="E1495" t="str">
            <v>124347</v>
          </cell>
          <cell r="F1495" t="str">
            <v>1312</v>
          </cell>
          <cell r="G1495" t="str">
            <v>D</v>
          </cell>
          <cell r="H1495" t="str">
            <v>City Heights Preparatory Charter</v>
          </cell>
          <cell r="I1495" t="str">
            <v>UNIFIED</v>
          </cell>
          <cell r="J1495">
            <v>28208</v>
          </cell>
        </row>
        <row r="1496">
          <cell r="A1496">
            <v>12902</v>
          </cell>
          <cell r="B1496">
            <v>47</v>
          </cell>
          <cell r="C1496" t="str">
            <v>37</v>
          </cell>
          <cell r="D1496" t="str">
            <v>68338</v>
          </cell>
          <cell r="E1496" t="str">
            <v>126151</v>
          </cell>
          <cell r="F1496" t="str">
            <v>1426</v>
          </cell>
          <cell r="G1496" t="str">
            <v>D</v>
          </cell>
          <cell r="H1496" t="str">
            <v>Epiphany Prep Charter</v>
          </cell>
          <cell r="I1496" t="str">
            <v>UNIFIED</v>
          </cell>
          <cell r="J1496">
            <v>0</v>
          </cell>
        </row>
        <row r="1497">
          <cell r="A1497">
            <v>12768</v>
          </cell>
          <cell r="B1497">
            <v>47</v>
          </cell>
          <cell r="C1497" t="str">
            <v>37</v>
          </cell>
          <cell r="D1497" t="str">
            <v>68338</v>
          </cell>
          <cell r="E1497" t="str">
            <v>126730</v>
          </cell>
          <cell r="F1497" t="str">
            <v>1447</v>
          </cell>
          <cell r="G1497" t="str">
            <v>D</v>
          </cell>
          <cell r="H1497" t="str">
            <v>Kavod Elementary Charter</v>
          </cell>
          <cell r="I1497" t="str">
            <v>UNIFIED</v>
          </cell>
          <cell r="J1497">
            <v>34326</v>
          </cell>
        </row>
        <row r="1498">
          <cell r="A1498">
            <v>12893</v>
          </cell>
          <cell r="B1498">
            <v>47</v>
          </cell>
          <cell r="C1498" t="str">
            <v>37</v>
          </cell>
          <cell r="D1498" t="str">
            <v>68338</v>
          </cell>
          <cell r="E1498" t="str">
            <v>127647</v>
          </cell>
          <cell r="F1498" t="str">
            <v>1302</v>
          </cell>
          <cell r="G1498" t="str">
            <v>D</v>
          </cell>
          <cell r="H1498" t="str">
            <v>E3 Civic High</v>
          </cell>
          <cell r="I1498" t="str">
            <v>UNIFIED</v>
          </cell>
          <cell r="J1498">
            <v>78286</v>
          </cell>
        </row>
        <row r="1499">
          <cell r="A1499">
            <v>12920</v>
          </cell>
          <cell r="B1499">
            <v>47</v>
          </cell>
          <cell r="C1499" t="str">
            <v>37</v>
          </cell>
          <cell r="D1499" t="str">
            <v>68338</v>
          </cell>
          <cell r="E1499" t="str">
            <v>127654</v>
          </cell>
          <cell r="F1499" t="str">
            <v>1510</v>
          </cell>
          <cell r="G1499" t="str">
            <v>D</v>
          </cell>
          <cell r="H1499" t="str">
            <v>San Diego Cooperative Charter School 2</v>
          </cell>
          <cell r="I1499" t="str">
            <v>UNIFIED</v>
          </cell>
          <cell r="J1499">
            <v>0</v>
          </cell>
        </row>
        <row r="1500">
          <cell r="A1500">
            <v>12924</v>
          </cell>
          <cell r="B1500">
            <v>47</v>
          </cell>
          <cell r="C1500" t="str">
            <v>37</v>
          </cell>
          <cell r="D1500" t="str">
            <v>68338</v>
          </cell>
          <cell r="E1500" t="str">
            <v>128066</v>
          </cell>
          <cell r="F1500" t="str">
            <v>1517</v>
          </cell>
          <cell r="G1500" t="str">
            <v>D</v>
          </cell>
          <cell r="H1500" t="str">
            <v>Health Sciences Middle</v>
          </cell>
          <cell r="I1500" t="str">
            <v>UNIFIED</v>
          </cell>
          <cell r="J1500">
            <v>24602</v>
          </cell>
        </row>
        <row r="1501">
          <cell r="A1501">
            <v>13984</v>
          </cell>
          <cell r="B1501">
            <v>47</v>
          </cell>
          <cell r="C1501" t="str">
            <v>37</v>
          </cell>
          <cell r="D1501" t="str">
            <v>68338</v>
          </cell>
          <cell r="E1501" t="str">
            <v>128744</v>
          </cell>
          <cell r="F1501" t="str">
            <v>1600</v>
          </cell>
          <cell r="G1501" t="str">
            <v>D</v>
          </cell>
          <cell r="H1501" t="str">
            <v>Laurel Preparatory Academy</v>
          </cell>
          <cell r="I1501" t="str">
            <v>UNIFIED</v>
          </cell>
          <cell r="J1501">
            <v>0</v>
          </cell>
        </row>
        <row r="1502">
          <cell r="A1502">
            <v>14085</v>
          </cell>
          <cell r="B1502">
            <v>47</v>
          </cell>
          <cell r="C1502" t="str">
            <v>37</v>
          </cell>
          <cell r="D1502" t="str">
            <v>68338</v>
          </cell>
          <cell r="E1502" t="str">
            <v>129387</v>
          </cell>
          <cell r="F1502" t="str">
            <v>1634</v>
          </cell>
          <cell r="G1502" t="str">
            <v>D</v>
          </cell>
          <cell r="H1502" t="str">
            <v>Empower Charter</v>
          </cell>
          <cell r="I1502" t="str">
            <v>UNIFIED</v>
          </cell>
          <cell r="J1502">
            <v>24948</v>
          </cell>
        </row>
        <row r="1503">
          <cell r="A1503">
            <v>14086</v>
          </cell>
          <cell r="B1503">
            <v>47</v>
          </cell>
          <cell r="C1503" t="str">
            <v>37</v>
          </cell>
          <cell r="D1503" t="str">
            <v>68338</v>
          </cell>
          <cell r="E1503" t="str">
            <v>129395</v>
          </cell>
          <cell r="F1503" t="str">
            <v>1633</v>
          </cell>
          <cell r="G1503" t="str">
            <v>D</v>
          </cell>
          <cell r="H1503" t="str">
            <v>Elevate Elementary</v>
          </cell>
          <cell r="I1503" t="str">
            <v>UNIFIED</v>
          </cell>
          <cell r="J1503">
            <v>58754</v>
          </cell>
        </row>
        <row r="1504">
          <cell r="A1504">
            <v>14224</v>
          </cell>
          <cell r="B1504">
            <v>47</v>
          </cell>
          <cell r="C1504" t="str">
            <v>37</v>
          </cell>
          <cell r="D1504" t="str">
            <v>68338</v>
          </cell>
          <cell r="E1504" t="str">
            <v>131565</v>
          </cell>
          <cell r="F1504" t="str">
            <v>1709</v>
          </cell>
          <cell r="G1504" t="str">
            <v>D</v>
          </cell>
          <cell r="H1504" t="str">
            <v>High Tech Elementary Point Loma</v>
          </cell>
          <cell r="I1504" t="str">
            <v>UNIFIED</v>
          </cell>
          <cell r="J1504">
            <v>81142</v>
          </cell>
        </row>
        <row r="1505">
          <cell r="A1505">
            <v>14225</v>
          </cell>
          <cell r="B1505">
            <v>47</v>
          </cell>
          <cell r="C1505" t="str">
            <v>37</v>
          </cell>
          <cell r="D1505" t="str">
            <v>68338</v>
          </cell>
          <cell r="E1505" t="str">
            <v>131979</v>
          </cell>
          <cell r="F1505" t="str">
            <v>1719</v>
          </cell>
          <cell r="G1505" t="str">
            <v>D</v>
          </cell>
          <cell r="H1505" t="str">
            <v>Ingenuity Charter School</v>
          </cell>
          <cell r="I1505" t="str">
            <v>UNIFIED</v>
          </cell>
          <cell r="J1505">
            <v>35534</v>
          </cell>
        </row>
        <row r="1506">
          <cell r="A1506">
            <v>12009</v>
          </cell>
          <cell r="B1506">
            <v>47</v>
          </cell>
          <cell r="C1506" t="str">
            <v>37</v>
          </cell>
          <cell r="D1506" t="str">
            <v>68338</v>
          </cell>
          <cell r="E1506" t="str">
            <v>135913</v>
          </cell>
          <cell r="F1506" t="str">
            <v>1008</v>
          </cell>
          <cell r="G1506" t="str">
            <v>D</v>
          </cell>
          <cell r="H1506" t="str">
            <v>Urban Discovery Academy Charter</v>
          </cell>
          <cell r="I1506" t="str">
            <v>UNIFIED</v>
          </cell>
          <cell r="J1506">
            <v>113012</v>
          </cell>
        </row>
        <row r="1507">
          <cell r="A1507">
            <v>12572</v>
          </cell>
          <cell r="B1507">
            <v>47</v>
          </cell>
          <cell r="C1507" t="str">
            <v>37</v>
          </cell>
          <cell r="D1507" t="str">
            <v>68338</v>
          </cell>
          <cell r="E1507" t="str">
            <v>136663</v>
          </cell>
          <cell r="F1507" t="str">
            <v>1301</v>
          </cell>
          <cell r="G1507" t="str">
            <v>D</v>
          </cell>
          <cell r="H1507" t="str">
            <v>America's Finest Charter</v>
          </cell>
          <cell r="I1507" t="str">
            <v>UNIFIED</v>
          </cell>
          <cell r="J1507">
            <v>86566</v>
          </cell>
        </row>
        <row r="1508">
          <cell r="A1508">
            <v>1327</v>
          </cell>
          <cell r="B1508">
            <v>47</v>
          </cell>
          <cell r="C1508" t="str">
            <v>37</v>
          </cell>
          <cell r="D1508" t="str">
            <v>68338</v>
          </cell>
          <cell r="E1508" t="str">
            <v>3730959</v>
          </cell>
          <cell r="F1508" t="str">
            <v>0028</v>
          </cell>
          <cell r="G1508" t="str">
            <v>D</v>
          </cell>
          <cell r="H1508" t="str">
            <v>Charter School of San Diego</v>
          </cell>
          <cell r="I1508" t="str">
            <v>UNIFIED</v>
          </cell>
          <cell r="J1508">
            <v>542148</v>
          </cell>
        </row>
        <row r="1509">
          <cell r="A1509">
            <v>1328</v>
          </cell>
          <cell r="B1509">
            <v>47</v>
          </cell>
          <cell r="C1509" t="str">
            <v>37</v>
          </cell>
          <cell r="D1509" t="str">
            <v>68338</v>
          </cell>
          <cell r="E1509" t="str">
            <v>3731189</v>
          </cell>
          <cell r="F1509" t="str">
            <v>0169</v>
          </cell>
          <cell r="G1509" t="str">
            <v>D</v>
          </cell>
          <cell r="H1509" t="str">
            <v>Preuss School UCSD</v>
          </cell>
          <cell r="I1509" t="str">
            <v>UNIFIED</v>
          </cell>
          <cell r="J1509">
            <v>160978</v>
          </cell>
        </row>
        <row r="1510">
          <cell r="A1510">
            <v>1329</v>
          </cell>
          <cell r="B1510">
            <v>47</v>
          </cell>
          <cell r="C1510" t="str">
            <v>37</v>
          </cell>
          <cell r="D1510" t="str">
            <v>68338</v>
          </cell>
          <cell r="E1510" t="str">
            <v>3731247</v>
          </cell>
          <cell r="F1510" t="str">
            <v>0269</v>
          </cell>
          <cell r="G1510" t="str">
            <v>D</v>
          </cell>
          <cell r="H1510" t="str">
            <v>High Tech High</v>
          </cell>
          <cell r="I1510" t="str">
            <v>UNIFIED</v>
          </cell>
          <cell r="J1510">
            <v>207118</v>
          </cell>
        </row>
        <row r="1511">
          <cell r="A1511">
            <v>1331</v>
          </cell>
          <cell r="B1511">
            <v>47</v>
          </cell>
          <cell r="C1511" t="str">
            <v>37</v>
          </cell>
          <cell r="D1511" t="str">
            <v>68338</v>
          </cell>
          <cell r="E1511" t="str">
            <v>3731395</v>
          </cell>
          <cell r="F1511" t="str">
            <v>0406</v>
          </cell>
          <cell r="G1511" t="str">
            <v>D</v>
          </cell>
          <cell r="H1511" t="str">
            <v>Audeo Charter</v>
          </cell>
          <cell r="I1511" t="str">
            <v>UNIFIED</v>
          </cell>
          <cell r="J1511">
            <v>151776</v>
          </cell>
        </row>
        <row r="1512">
          <cell r="A1512">
            <v>1332</v>
          </cell>
          <cell r="B1512">
            <v>47</v>
          </cell>
          <cell r="C1512" t="str">
            <v>37</v>
          </cell>
          <cell r="D1512" t="str">
            <v>68338</v>
          </cell>
          <cell r="E1512" t="str">
            <v>6039457</v>
          </cell>
          <cell r="F1512" t="str">
            <v>0033</v>
          </cell>
          <cell r="G1512" t="str">
            <v>D</v>
          </cell>
          <cell r="H1512" t="str">
            <v>Darnall Charter</v>
          </cell>
          <cell r="I1512" t="str">
            <v>UNIFIED</v>
          </cell>
          <cell r="J1512">
            <v>121216</v>
          </cell>
        </row>
        <row r="1513">
          <cell r="A1513">
            <v>7179</v>
          </cell>
          <cell r="B1513">
            <v>47</v>
          </cell>
          <cell r="C1513" t="str">
            <v>37</v>
          </cell>
          <cell r="D1513" t="str">
            <v>68338</v>
          </cell>
          <cell r="E1513" t="str">
            <v>6039812</v>
          </cell>
          <cell r="F1513" t="str">
            <v>0695</v>
          </cell>
          <cell r="G1513" t="str">
            <v>D</v>
          </cell>
          <cell r="H1513" t="str">
            <v>Keiller Leadership Academy</v>
          </cell>
          <cell r="I1513" t="str">
            <v>UNIFIED</v>
          </cell>
          <cell r="J1513">
            <v>111672</v>
          </cell>
        </row>
        <row r="1514">
          <cell r="A1514">
            <v>1333</v>
          </cell>
          <cell r="B1514">
            <v>47</v>
          </cell>
          <cell r="C1514" t="str">
            <v>37</v>
          </cell>
          <cell r="D1514" t="str">
            <v>68338</v>
          </cell>
          <cell r="E1514" t="str">
            <v>6040018</v>
          </cell>
          <cell r="F1514" t="str">
            <v>0046</v>
          </cell>
          <cell r="G1514" t="str">
            <v>D</v>
          </cell>
          <cell r="H1514" t="str">
            <v>Harriet Tubman Village Charter</v>
          </cell>
          <cell r="I1514" t="str">
            <v>UNIFIED</v>
          </cell>
          <cell r="J1514">
            <v>75934</v>
          </cell>
        </row>
        <row r="1515">
          <cell r="A1515">
            <v>7209</v>
          </cell>
          <cell r="B1515">
            <v>47</v>
          </cell>
          <cell r="C1515" t="str">
            <v>37</v>
          </cell>
          <cell r="D1515" t="str">
            <v>68338</v>
          </cell>
          <cell r="E1515" t="str">
            <v>6040190</v>
          </cell>
          <cell r="F1515" t="str">
            <v>0705</v>
          </cell>
          <cell r="G1515" t="str">
            <v>D</v>
          </cell>
          <cell r="H1515" t="str">
            <v>King-Chavez Primary Academy</v>
          </cell>
          <cell r="I1515" t="str">
            <v>UNIFIED</v>
          </cell>
          <cell r="J1515">
            <v>70696</v>
          </cell>
        </row>
        <row r="1516">
          <cell r="A1516">
            <v>1335</v>
          </cell>
          <cell r="B1516">
            <v>47</v>
          </cell>
          <cell r="C1516" t="str">
            <v>37</v>
          </cell>
          <cell r="D1516" t="str">
            <v>68338</v>
          </cell>
          <cell r="E1516" t="str">
            <v>6061964</v>
          </cell>
          <cell r="F1516" t="str">
            <v>0048</v>
          </cell>
          <cell r="G1516" t="str">
            <v>D</v>
          </cell>
          <cell r="H1516" t="str">
            <v>The O'Farrell Charter</v>
          </cell>
          <cell r="I1516" t="str">
            <v>UNIFIED</v>
          </cell>
          <cell r="J1516">
            <v>344396</v>
          </cell>
        </row>
        <row r="1517">
          <cell r="A1517">
            <v>1336</v>
          </cell>
          <cell r="B1517">
            <v>47</v>
          </cell>
          <cell r="C1517" t="str">
            <v>37</v>
          </cell>
          <cell r="D1517" t="str">
            <v>68338</v>
          </cell>
          <cell r="E1517" t="str">
            <v>6113211</v>
          </cell>
          <cell r="F1517" t="str">
            <v>0095</v>
          </cell>
          <cell r="G1517" t="str">
            <v>D</v>
          </cell>
          <cell r="H1517" t="str">
            <v>McGill School of Success</v>
          </cell>
          <cell r="I1517" t="str">
            <v>UNIFIED</v>
          </cell>
          <cell r="J1517">
            <v>29724</v>
          </cell>
        </row>
        <row r="1518">
          <cell r="A1518">
            <v>1338</v>
          </cell>
          <cell r="B1518">
            <v>47</v>
          </cell>
          <cell r="C1518" t="str">
            <v>37</v>
          </cell>
          <cell r="D1518" t="str">
            <v>68338</v>
          </cell>
          <cell r="E1518" t="str">
            <v>6115570</v>
          </cell>
          <cell r="F1518" t="str">
            <v>0081</v>
          </cell>
          <cell r="G1518" t="str">
            <v>D</v>
          </cell>
          <cell r="H1518" t="str">
            <v>Museum</v>
          </cell>
          <cell r="I1518" t="str">
            <v>UNIFIED</v>
          </cell>
          <cell r="J1518">
            <v>44510</v>
          </cell>
        </row>
        <row r="1519">
          <cell r="A1519">
            <v>1340</v>
          </cell>
          <cell r="B1519">
            <v>47</v>
          </cell>
          <cell r="C1519" t="str">
            <v>37</v>
          </cell>
          <cell r="D1519" t="str">
            <v>68338</v>
          </cell>
          <cell r="E1519" t="str">
            <v>6117279</v>
          </cell>
          <cell r="F1519" t="str">
            <v>0264</v>
          </cell>
          <cell r="G1519" t="str">
            <v>D</v>
          </cell>
          <cell r="H1519" t="str">
            <v>Holly Drive Leadership Academy</v>
          </cell>
          <cell r="I1519" t="str">
            <v>UNIFIED</v>
          </cell>
          <cell r="J1519">
            <v>24826</v>
          </cell>
        </row>
        <row r="1520">
          <cell r="A1520">
            <v>1342</v>
          </cell>
          <cell r="B1520">
            <v>47</v>
          </cell>
          <cell r="C1520" t="str">
            <v>37</v>
          </cell>
          <cell r="D1520" t="str">
            <v>68338</v>
          </cell>
          <cell r="E1520" t="str">
            <v>6117683</v>
          </cell>
          <cell r="F1520" t="str">
            <v>0278</v>
          </cell>
          <cell r="G1520" t="str">
            <v>D</v>
          </cell>
          <cell r="H1520" t="str">
            <v>High Tech Elementary Explorer</v>
          </cell>
          <cell r="I1520" t="str">
            <v>UNIFIED</v>
          </cell>
          <cell r="J1520">
            <v>67776</v>
          </cell>
        </row>
        <row r="1521">
          <cell r="A1521">
            <v>1343</v>
          </cell>
          <cell r="B1521">
            <v>47</v>
          </cell>
          <cell r="C1521" t="str">
            <v>37</v>
          </cell>
          <cell r="D1521" t="str">
            <v>68338</v>
          </cell>
          <cell r="E1521" t="str">
            <v>6119168</v>
          </cell>
          <cell r="F1521" t="str">
            <v>0396</v>
          </cell>
          <cell r="G1521" t="str">
            <v>D</v>
          </cell>
          <cell r="H1521" t="str">
            <v>San Diego Cooperative Charter</v>
          </cell>
          <cell r="I1521" t="str">
            <v>UNIFIED</v>
          </cell>
          <cell r="J1521">
            <v>89282</v>
          </cell>
        </row>
        <row r="1522">
          <cell r="A1522">
            <v>1344</v>
          </cell>
          <cell r="B1522">
            <v>47</v>
          </cell>
          <cell r="C1522" t="str">
            <v>37</v>
          </cell>
          <cell r="D1522" t="str">
            <v>68338</v>
          </cell>
          <cell r="E1522" t="str">
            <v>6119598</v>
          </cell>
          <cell r="F1522" t="str">
            <v>0420</v>
          </cell>
          <cell r="G1522" t="str">
            <v>D</v>
          </cell>
          <cell r="H1522" t="str">
            <v>King-Chavez Academy of Excellence</v>
          </cell>
          <cell r="I1522" t="str">
            <v>UNIFIED</v>
          </cell>
          <cell r="J1522">
            <v>59932</v>
          </cell>
        </row>
        <row r="1523">
          <cell r="A1523">
            <v>1345</v>
          </cell>
          <cell r="B1523">
            <v>47</v>
          </cell>
          <cell r="C1523" t="str">
            <v>37</v>
          </cell>
          <cell r="D1523" t="str">
            <v>68338</v>
          </cell>
          <cell r="E1523" t="str">
            <v>6120935</v>
          </cell>
          <cell r="F1523" t="str">
            <v>0488</v>
          </cell>
          <cell r="G1523" t="str">
            <v>D</v>
          </cell>
          <cell r="H1523" t="str">
            <v>Albert Einstein Academy Charter Elementary</v>
          </cell>
          <cell r="I1523" t="str">
            <v>UNIFIED</v>
          </cell>
          <cell r="J1523">
            <v>154858</v>
          </cell>
        </row>
        <row r="1524">
          <cell r="A1524">
            <v>655</v>
          </cell>
          <cell r="B1524">
            <v>47</v>
          </cell>
          <cell r="C1524" t="str">
            <v>37</v>
          </cell>
          <cell r="D1524" t="str">
            <v>68346</v>
          </cell>
          <cell r="E1524" t="str">
            <v>0</v>
          </cell>
          <cell r="H1524" t="str">
            <v>San Dieguito Union High</v>
          </cell>
          <cell r="I1524" t="str">
            <v>HIGH</v>
          </cell>
          <cell r="J1524">
            <v>2505024</v>
          </cell>
        </row>
        <row r="1525">
          <cell r="A1525">
            <v>656</v>
          </cell>
          <cell r="B1525">
            <v>47</v>
          </cell>
          <cell r="C1525" t="str">
            <v>37</v>
          </cell>
          <cell r="D1525" t="str">
            <v>68353</v>
          </cell>
          <cell r="E1525" t="str">
            <v>0</v>
          </cell>
          <cell r="H1525" t="str">
            <v>San Pasqual Union Elementary</v>
          </cell>
          <cell r="I1525" t="str">
            <v>ELEMENTARY</v>
          </cell>
          <cell r="J1525">
            <v>828488</v>
          </cell>
        </row>
        <row r="1526">
          <cell r="A1526">
            <v>657</v>
          </cell>
          <cell r="B1526">
            <v>47</v>
          </cell>
          <cell r="C1526" t="str">
            <v>37</v>
          </cell>
          <cell r="D1526" t="str">
            <v>68361</v>
          </cell>
          <cell r="E1526" t="str">
            <v>0</v>
          </cell>
          <cell r="H1526" t="str">
            <v>Santee</v>
          </cell>
          <cell r="I1526" t="str">
            <v>ELEMENTARY</v>
          </cell>
          <cell r="J1526">
            <v>9306169</v>
          </cell>
        </row>
        <row r="1527">
          <cell r="A1527">
            <v>658</v>
          </cell>
          <cell r="B1527">
            <v>47</v>
          </cell>
          <cell r="C1527" t="str">
            <v>37</v>
          </cell>
          <cell r="D1527" t="str">
            <v>68379</v>
          </cell>
          <cell r="E1527" t="str">
            <v>0</v>
          </cell>
          <cell r="H1527" t="str">
            <v>San Ysidro Elementary</v>
          </cell>
          <cell r="I1527" t="str">
            <v>ELEMENTARY</v>
          </cell>
          <cell r="J1527">
            <v>4136317</v>
          </cell>
        </row>
        <row r="1528">
          <cell r="A1528">
            <v>659</v>
          </cell>
          <cell r="B1528">
            <v>47</v>
          </cell>
          <cell r="C1528" t="str">
            <v>37</v>
          </cell>
          <cell r="D1528" t="str">
            <v>68387</v>
          </cell>
          <cell r="E1528" t="str">
            <v>0</v>
          </cell>
          <cell r="H1528" t="str">
            <v>Solana Beach Elementary</v>
          </cell>
          <cell r="I1528" t="str">
            <v>ELEMENTARY</v>
          </cell>
          <cell r="J1528">
            <v>580108</v>
          </cell>
        </row>
        <row r="1529">
          <cell r="A1529">
            <v>660</v>
          </cell>
          <cell r="B1529">
            <v>47</v>
          </cell>
          <cell r="C1529" t="str">
            <v>37</v>
          </cell>
          <cell r="D1529" t="str">
            <v>68395</v>
          </cell>
          <cell r="E1529" t="str">
            <v>0</v>
          </cell>
          <cell r="H1529" t="str">
            <v>South Bay Union</v>
          </cell>
          <cell r="I1529" t="str">
            <v>ELEMENTARY</v>
          </cell>
          <cell r="J1529">
            <v>7490814</v>
          </cell>
        </row>
        <row r="1530">
          <cell r="A1530">
            <v>7299</v>
          </cell>
          <cell r="B1530">
            <v>47</v>
          </cell>
          <cell r="C1530" t="str">
            <v>37</v>
          </cell>
          <cell r="D1530" t="str">
            <v>68395</v>
          </cell>
          <cell r="E1530" t="str">
            <v>6040505</v>
          </cell>
          <cell r="F1530" t="str">
            <v>1418</v>
          </cell>
          <cell r="G1530" t="str">
            <v>L</v>
          </cell>
          <cell r="H1530" t="str">
            <v>Imperial Beach Charter</v>
          </cell>
          <cell r="I1530" t="str">
            <v>ELEMENTARY</v>
          </cell>
          <cell r="J1530">
            <v>1253290</v>
          </cell>
        </row>
        <row r="1531">
          <cell r="A1531">
            <v>7300</v>
          </cell>
          <cell r="B1531">
            <v>47</v>
          </cell>
          <cell r="C1531" t="str">
            <v>37</v>
          </cell>
          <cell r="D1531" t="str">
            <v>68395</v>
          </cell>
          <cell r="E1531" t="str">
            <v>6040513</v>
          </cell>
          <cell r="F1531" t="str">
            <v>1252</v>
          </cell>
          <cell r="G1531" t="str">
            <v>L</v>
          </cell>
          <cell r="H1531" t="str">
            <v>Nestor Language Academy Charter</v>
          </cell>
          <cell r="I1531" t="str">
            <v>ELEMENTARY</v>
          </cell>
          <cell r="J1531">
            <v>1380028</v>
          </cell>
        </row>
        <row r="1532">
          <cell r="A1532">
            <v>661</v>
          </cell>
          <cell r="B1532">
            <v>47</v>
          </cell>
          <cell r="C1532" t="str">
            <v>37</v>
          </cell>
          <cell r="D1532" t="str">
            <v>68403</v>
          </cell>
          <cell r="E1532" t="str">
            <v>0</v>
          </cell>
          <cell r="H1532" t="str">
            <v>Spencer Valley Elementary</v>
          </cell>
          <cell r="I1532" t="str">
            <v>ELEMENTARY</v>
          </cell>
          <cell r="J1532">
            <v>66830</v>
          </cell>
        </row>
        <row r="1533">
          <cell r="A1533">
            <v>12705</v>
          </cell>
          <cell r="B1533">
            <v>47</v>
          </cell>
          <cell r="C1533" t="str">
            <v>37</v>
          </cell>
          <cell r="D1533" t="str">
            <v>68403</v>
          </cell>
          <cell r="E1533" t="str">
            <v>125401</v>
          </cell>
          <cell r="F1533" t="str">
            <v>1371</v>
          </cell>
          <cell r="G1533" t="str">
            <v>D</v>
          </cell>
          <cell r="H1533" t="str">
            <v>Insight @ San Diego</v>
          </cell>
          <cell r="I1533" t="str">
            <v>ELEMENTARY</v>
          </cell>
          <cell r="J1533">
            <v>333832</v>
          </cell>
        </row>
        <row r="1534">
          <cell r="A1534">
            <v>1348</v>
          </cell>
          <cell r="B1534">
            <v>47</v>
          </cell>
          <cell r="C1534" t="str">
            <v>37</v>
          </cell>
          <cell r="D1534" t="str">
            <v>68403</v>
          </cell>
          <cell r="E1534" t="str">
            <v>6120893</v>
          </cell>
          <cell r="F1534" t="str">
            <v>0493</v>
          </cell>
          <cell r="G1534" t="str">
            <v>D</v>
          </cell>
          <cell r="H1534" t="str">
            <v>California Virtual Academy @ San Diego</v>
          </cell>
          <cell r="I1534" t="str">
            <v>ELEMENTARY</v>
          </cell>
          <cell r="J1534">
            <v>3000407</v>
          </cell>
        </row>
        <row r="1535">
          <cell r="A1535">
            <v>662</v>
          </cell>
          <cell r="B1535">
            <v>47</v>
          </cell>
          <cell r="C1535" t="str">
            <v>37</v>
          </cell>
          <cell r="D1535" t="str">
            <v>68411</v>
          </cell>
          <cell r="E1535" t="str">
            <v>0</v>
          </cell>
          <cell r="H1535" t="str">
            <v>Sweetwater Union High</v>
          </cell>
          <cell r="I1535" t="str">
            <v>HIGH</v>
          </cell>
          <cell r="J1535">
            <v>64114983</v>
          </cell>
        </row>
        <row r="1536">
          <cell r="A1536">
            <v>12738</v>
          </cell>
          <cell r="B1536">
            <v>47</v>
          </cell>
          <cell r="C1536" t="str">
            <v>37</v>
          </cell>
          <cell r="D1536" t="str">
            <v>68411</v>
          </cell>
          <cell r="E1536" t="str">
            <v>126086</v>
          </cell>
          <cell r="F1536" t="str">
            <v>1407</v>
          </cell>
          <cell r="G1536" t="str">
            <v>D</v>
          </cell>
          <cell r="H1536" t="str">
            <v>Hawking S.T.E.A.M. Charter</v>
          </cell>
          <cell r="I1536" t="str">
            <v>HIGH</v>
          </cell>
          <cell r="J1536">
            <v>639927</v>
          </cell>
        </row>
        <row r="1537">
          <cell r="A1537">
            <v>12926</v>
          </cell>
          <cell r="B1537">
            <v>47</v>
          </cell>
          <cell r="C1537" t="str">
            <v>37</v>
          </cell>
          <cell r="D1537" t="str">
            <v>68411</v>
          </cell>
          <cell r="E1537" t="str">
            <v>128082</v>
          </cell>
          <cell r="F1537" t="str">
            <v>1524</v>
          </cell>
          <cell r="G1537" t="str">
            <v>D</v>
          </cell>
          <cell r="H1537" t="str">
            <v>Hawking S.T.E.A.M. Charter School 2</v>
          </cell>
          <cell r="I1537" t="str">
            <v>HIGH</v>
          </cell>
          <cell r="J1537">
            <v>0</v>
          </cell>
        </row>
        <row r="1538">
          <cell r="A1538">
            <v>1349</v>
          </cell>
          <cell r="B1538">
            <v>47</v>
          </cell>
          <cell r="C1538" t="str">
            <v>37</v>
          </cell>
          <cell r="D1538" t="str">
            <v>68411</v>
          </cell>
          <cell r="E1538" t="str">
            <v>3731304</v>
          </cell>
          <cell r="F1538" t="str">
            <v>0303</v>
          </cell>
          <cell r="G1538" t="str">
            <v>D</v>
          </cell>
          <cell r="H1538" t="str">
            <v>MAAC Community Charter</v>
          </cell>
          <cell r="I1538" t="str">
            <v>HIGH</v>
          </cell>
          <cell r="J1538">
            <v>384766</v>
          </cell>
        </row>
        <row r="1539">
          <cell r="A1539">
            <v>663</v>
          </cell>
          <cell r="B1539">
            <v>47</v>
          </cell>
          <cell r="C1539" t="str">
            <v>37</v>
          </cell>
          <cell r="D1539" t="str">
            <v>68437</v>
          </cell>
          <cell r="E1539" t="str">
            <v>0</v>
          </cell>
          <cell r="H1539" t="str">
            <v>Vallecitos Elementary</v>
          </cell>
          <cell r="I1539" t="str">
            <v>ELEMENTARY</v>
          </cell>
          <cell r="J1539">
            <v>286627</v>
          </cell>
        </row>
        <row r="1540">
          <cell r="A1540">
            <v>13970</v>
          </cell>
          <cell r="B1540">
            <v>47</v>
          </cell>
          <cell r="C1540" t="str">
            <v>37</v>
          </cell>
          <cell r="D1540" t="str">
            <v>68437</v>
          </cell>
          <cell r="E1540" t="str">
            <v>128470</v>
          </cell>
          <cell r="F1540" t="str">
            <v>1559</v>
          </cell>
          <cell r="G1540" t="str">
            <v>D</v>
          </cell>
          <cell r="H1540" t="str">
            <v>Taylion San Diego Academy</v>
          </cell>
          <cell r="I1540" t="str">
            <v>ELEMENTARY</v>
          </cell>
          <cell r="J1540">
            <v>38826</v>
          </cell>
        </row>
        <row r="1541">
          <cell r="A1541">
            <v>664</v>
          </cell>
          <cell r="B1541">
            <v>47</v>
          </cell>
          <cell r="C1541" t="str">
            <v>37</v>
          </cell>
          <cell r="D1541" t="str">
            <v>68452</v>
          </cell>
          <cell r="E1541" t="str">
            <v>0</v>
          </cell>
          <cell r="H1541" t="str">
            <v>Vista Unified</v>
          </cell>
          <cell r="I1541" t="str">
            <v>UNIFIED</v>
          </cell>
          <cell r="J1541">
            <v>31310376</v>
          </cell>
        </row>
        <row r="1542">
          <cell r="A1542">
            <v>9684</v>
          </cell>
          <cell r="B1542">
            <v>47</v>
          </cell>
          <cell r="C1542" t="str">
            <v>37</v>
          </cell>
          <cell r="D1542" t="str">
            <v>68452</v>
          </cell>
          <cell r="E1542" t="str">
            <v>106120</v>
          </cell>
          <cell r="F1542" t="str">
            <v>0627</v>
          </cell>
          <cell r="G1542" t="str">
            <v>D</v>
          </cell>
          <cell r="H1542" t="str">
            <v>SIATech</v>
          </cell>
          <cell r="I1542" t="str">
            <v>UNIFIED</v>
          </cell>
          <cell r="J1542">
            <v>1661554</v>
          </cell>
        </row>
        <row r="1543">
          <cell r="A1543">
            <v>12011</v>
          </cell>
          <cell r="B1543">
            <v>47</v>
          </cell>
          <cell r="C1543" t="str">
            <v>37</v>
          </cell>
          <cell r="D1543" t="str">
            <v>68452</v>
          </cell>
          <cell r="E1543" t="str">
            <v>114264</v>
          </cell>
          <cell r="F1543" t="str">
            <v>0884</v>
          </cell>
          <cell r="G1543" t="str">
            <v>D</v>
          </cell>
          <cell r="H1543" t="str">
            <v>North County Trade Tech High</v>
          </cell>
          <cell r="I1543" t="str">
            <v>UNIFIED</v>
          </cell>
          <cell r="J1543">
            <v>279835</v>
          </cell>
        </row>
        <row r="1544">
          <cell r="A1544">
            <v>12617</v>
          </cell>
          <cell r="B1544">
            <v>47</v>
          </cell>
          <cell r="C1544" t="str">
            <v>37</v>
          </cell>
          <cell r="D1544" t="str">
            <v>68452</v>
          </cell>
          <cell r="E1544" t="str">
            <v>124917</v>
          </cell>
          <cell r="F1544" t="str">
            <v>1351</v>
          </cell>
          <cell r="G1544" t="str">
            <v>D</v>
          </cell>
          <cell r="H1544" t="str">
            <v>Guajome Learning Center</v>
          </cell>
          <cell r="I1544" t="str">
            <v>UNIFIED</v>
          </cell>
          <cell r="J1544">
            <v>134298</v>
          </cell>
        </row>
        <row r="1545">
          <cell r="A1545">
            <v>12952</v>
          </cell>
          <cell r="B1545">
            <v>47</v>
          </cell>
          <cell r="C1545" t="str">
            <v>37</v>
          </cell>
          <cell r="D1545" t="str">
            <v>68452</v>
          </cell>
          <cell r="E1545" t="str">
            <v>128223</v>
          </cell>
          <cell r="F1545" t="str">
            <v>1515</v>
          </cell>
          <cell r="G1545" t="str">
            <v>D</v>
          </cell>
          <cell r="H1545" t="str">
            <v>Bella Mente Montessori Academy</v>
          </cell>
          <cell r="I1545" t="str">
            <v>UNIFIED</v>
          </cell>
          <cell r="J1545">
            <v>121824</v>
          </cell>
        </row>
        <row r="1546">
          <cell r="A1546">
            <v>1350</v>
          </cell>
          <cell r="B1546">
            <v>47</v>
          </cell>
          <cell r="C1546" t="str">
            <v>37</v>
          </cell>
          <cell r="D1546" t="str">
            <v>68452</v>
          </cell>
          <cell r="E1546" t="str">
            <v>3730942</v>
          </cell>
          <cell r="F1546" t="str">
            <v>0050</v>
          </cell>
          <cell r="G1546" t="str">
            <v>D</v>
          </cell>
          <cell r="H1546" t="str">
            <v>Guajome Park Academy Charter</v>
          </cell>
          <cell r="I1546" t="str">
            <v>UNIFIED</v>
          </cell>
          <cell r="J1546">
            <v>2045925</v>
          </cell>
        </row>
        <row r="1547">
          <cell r="A1547">
            <v>665</v>
          </cell>
          <cell r="B1547">
            <v>47</v>
          </cell>
          <cell r="C1547" t="str">
            <v>37</v>
          </cell>
          <cell r="D1547" t="str">
            <v>73551</v>
          </cell>
          <cell r="E1547" t="str">
            <v>0</v>
          </cell>
          <cell r="H1547" t="str">
            <v>Carlsbad Unified</v>
          </cell>
          <cell r="I1547" t="str">
            <v>UNIFIED</v>
          </cell>
          <cell r="J1547">
            <v>2180194</v>
          </cell>
        </row>
        <row r="1548">
          <cell r="A1548">
            <v>666</v>
          </cell>
          <cell r="B1548">
            <v>47</v>
          </cell>
          <cell r="C1548" t="str">
            <v>37</v>
          </cell>
          <cell r="D1548" t="str">
            <v>73569</v>
          </cell>
          <cell r="E1548" t="str">
            <v>0</v>
          </cell>
          <cell r="H1548" t="str">
            <v>Oceanside Unified</v>
          </cell>
          <cell r="I1548" t="str">
            <v>UNIFIED</v>
          </cell>
          <cell r="J1548">
            <v>25824690</v>
          </cell>
        </row>
        <row r="1549">
          <cell r="A1549">
            <v>9642</v>
          </cell>
          <cell r="B1549">
            <v>47</v>
          </cell>
          <cell r="C1549" t="str">
            <v>37</v>
          </cell>
          <cell r="D1549" t="str">
            <v>73569</v>
          </cell>
          <cell r="E1549" t="str">
            <v>136267</v>
          </cell>
          <cell r="F1549" t="str">
            <v>0516</v>
          </cell>
          <cell r="G1549" t="str">
            <v>D</v>
          </cell>
          <cell r="H1549" t="str">
            <v>Coastal Academy</v>
          </cell>
          <cell r="I1549" t="str">
            <v>UNIFIED</v>
          </cell>
          <cell r="J1549">
            <v>2794386</v>
          </cell>
        </row>
        <row r="1550">
          <cell r="A1550">
            <v>1352</v>
          </cell>
          <cell r="B1550">
            <v>47</v>
          </cell>
          <cell r="C1550" t="str">
            <v>37</v>
          </cell>
          <cell r="D1550" t="str">
            <v>73569</v>
          </cell>
          <cell r="E1550" t="str">
            <v>3731221</v>
          </cell>
          <cell r="F1550" t="str">
            <v>0247</v>
          </cell>
          <cell r="G1550" t="str">
            <v>D</v>
          </cell>
          <cell r="H1550" t="str">
            <v>Pacific View Charter</v>
          </cell>
          <cell r="I1550" t="str">
            <v>UNIFIED</v>
          </cell>
          <cell r="J1550">
            <v>1004818</v>
          </cell>
        </row>
        <row r="1551">
          <cell r="A1551">
            <v>667</v>
          </cell>
          <cell r="B1551">
            <v>47</v>
          </cell>
          <cell r="C1551" t="str">
            <v>37</v>
          </cell>
          <cell r="D1551" t="str">
            <v>73791</v>
          </cell>
          <cell r="E1551" t="str">
            <v>0</v>
          </cell>
          <cell r="H1551" t="str">
            <v>San Marcos Unified</v>
          </cell>
          <cell r="I1551" t="str">
            <v>UNIFIED</v>
          </cell>
          <cell r="J1551">
            <v>29769918</v>
          </cell>
        </row>
        <row r="1552">
          <cell r="A1552">
            <v>10223</v>
          </cell>
          <cell r="B1552">
            <v>47</v>
          </cell>
          <cell r="C1552" t="str">
            <v>37</v>
          </cell>
          <cell r="D1552" t="str">
            <v>73791</v>
          </cell>
          <cell r="E1552" t="str">
            <v>109785</v>
          </cell>
          <cell r="F1552" t="str">
            <v>0723</v>
          </cell>
          <cell r="G1552" t="str">
            <v>D</v>
          </cell>
          <cell r="H1552" t="str">
            <v>Bayshore Preparatory Charter</v>
          </cell>
          <cell r="I1552" t="str">
            <v>UNIFIED</v>
          </cell>
          <cell r="J1552">
            <v>0</v>
          </cell>
        </row>
        <row r="1553">
          <cell r="A1553">
            <v>668</v>
          </cell>
          <cell r="B1553">
            <v>47</v>
          </cell>
          <cell r="C1553" t="str">
            <v>37</v>
          </cell>
          <cell r="D1553" t="str">
            <v>75416</v>
          </cell>
          <cell r="E1553" t="str">
            <v>0</v>
          </cell>
          <cell r="H1553" t="str">
            <v>Warner Unified</v>
          </cell>
          <cell r="I1553" t="str">
            <v>UNIFIED</v>
          </cell>
          <cell r="J1553">
            <v>342047</v>
          </cell>
        </row>
        <row r="1554">
          <cell r="A1554">
            <v>12389</v>
          </cell>
          <cell r="B1554">
            <v>47</v>
          </cell>
          <cell r="C1554" t="str">
            <v>37</v>
          </cell>
          <cell r="D1554" t="str">
            <v>75416</v>
          </cell>
          <cell r="E1554" t="str">
            <v>122796</v>
          </cell>
          <cell r="F1554" t="str">
            <v>1262</v>
          </cell>
          <cell r="G1554" t="str">
            <v>D</v>
          </cell>
          <cell r="H1554" t="str">
            <v>All Tribes Elementary Charter</v>
          </cell>
          <cell r="I1554" t="str">
            <v>UNIFIED</v>
          </cell>
          <cell r="J1554">
            <v>74804</v>
          </cell>
        </row>
        <row r="1555">
          <cell r="A1555">
            <v>14247</v>
          </cell>
          <cell r="B1555">
            <v>47</v>
          </cell>
          <cell r="C1555" t="str">
            <v>37</v>
          </cell>
          <cell r="D1555" t="str">
            <v>75416</v>
          </cell>
          <cell r="E1555" t="str">
            <v>132472</v>
          </cell>
          <cell r="F1555" t="str">
            <v>1758</v>
          </cell>
          <cell r="G1555" t="str">
            <v>D</v>
          </cell>
          <cell r="H1555" t="str">
            <v>California Pacific Charter Schools - San Diego</v>
          </cell>
          <cell r="I1555" t="str">
            <v>UNIFIED</v>
          </cell>
          <cell r="J1555">
            <v>297576</v>
          </cell>
        </row>
        <row r="1556">
          <cell r="A1556">
            <v>12047</v>
          </cell>
          <cell r="B1556">
            <v>47</v>
          </cell>
          <cell r="C1556" t="str">
            <v>37</v>
          </cell>
          <cell r="D1556" t="str">
            <v>75416</v>
          </cell>
          <cell r="E1556" t="str">
            <v>6119275</v>
          </cell>
          <cell r="F1556" t="str">
            <v>1057</v>
          </cell>
          <cell r="G1556" t="str">
            <v>D</v>
          </cell>
          <cell r="H1556" t="str">
            <v>All Tribes Charter</v>
          </cell>
          <cell r="I1556" t="str">
            <v>UNIFIED</v>
          </cell>
          <cell r="J1556">
            <v>77596</v>
          </cell>
        </row>
        <row r="1557">
          <cell r="A1557">
            <v>669</v>
          </cell>
          <cell r="B1557">
            <v>47</v>
          </cell>
          <cell r="C1557" t="str">
            <v>37</v>
          </cell>
          <cell r="D1557" t="str">
            <v>75614</v>
          </cell>
          <cell r="E1557" t="str">
            <v>0</v>
          </cell>
          <cell r="H1557" t="str">
            <v>Valley Center-Pauma Unified</v>
          </cell>
          <cell r="I1557" t="str">
            <v>UNIFIED</v>
          </cell>
          <cell r="J1557">
            <v>4465791</v>
          </cell>
        </row>
        <row r="1558">
          <cell r="A1558">
            <v>11414</v>
          </cell>
          <cell r="B1558">
            <v>47</v>
          </cell>
          <cell r="C1558" t="str">
            <v>37</v>
          </cell>
          <cell r="D1558" t="str">
            <v>76471</v>
          </cell>
          <cell r="E1558" t="str">
            <v>114678</v>
          </cell>
          <cell r="F1558" t="str">
            <v>0756</v>
          </cell>
          <cell r="G1558" t="str">
            <v>D</v>
          </cell>
          <cell r="H1558" t="str">
            <v>High Tech High Chula Vista</v>
          </cell>
          <cell r="I1558" t="str">
            <v>STATEWIDE BENEFIT CHARTER</v>
          </cell>
          <cell r="J1558">
            <v>1007777</v>
          </cell>
        </row>
        <row r="1559">
          <cell r="A1559">
            <v>11415</v>
          </cell>
          <cell r="B1559">
            <v>47</v>
          </cell>
          <cell r="C1559" t="str">
            <v>37</v>
          </cell>
          <cell r="D1559" t="str">
            <v>76471</v>
          </cell>
          <cell r="E1559" t="str">
            <v>114694</v>
          </cell>
          <cell r="F1559" t="str">
            <v>0756</v>
          </cell>
          <cell r="G1559" t="str">
            <v>D</v>
          </cell>
          <cell r="H1559" t="str">
            <v>High Tech High North County</v>
          </cell>
          <cell r="I1559" t="str">
            <v>STATEWIDE BENEFIT CHARTER</v>
          </cell>
          <cell r="J1559">
            <v>708279</v>
          </cell>
        </row>
        <row r="1560">
          <cell r="A1560">
            <v>12207</v>
          </cell>
          <cell r="B1560">
            <v>47</v>
          </cell>
          <cell r="C1560" t="str">
            <v>37</v>
          </cell>
          <cell r="D1560" t="str">
            <v>76471</v>
          </cell>
          <cell r="E1560" t="str">
            <v>119271</v>
          </cell>
          <cell r="F1560" t="str">
            <v>0756</v>
          </cell>
          <cell r="G1560" t="str">
            <v>D</v>
          </cell>
          <cell r="H1560" t="str">
            <v>High Tech Middle North County</v>
          </cell>
          <cell r="I1560" t="str">
            <v>STATEWIDE BENEFIT CHARTER</v>
          </cell>
          <cell r="J1560">
            <v>471378</v>
          </cell>
        </row>
        <row r="1561">
          <cell r="A1561">
            <v>12574</v>
          </cell>
          <cell r="B1561">
            <v>47</v>
          </cell>
          <cell r="C1561" t="str">
            <v>37</v>
          </cell>
          <cell r="D1561" t="str">
            <v>76471</v>
          </cell>
          <cell r="E1561" t="str">
            <v>123042</v>
          </cell>
          <cell r="F1561" t="str">
            <v>0756</v>
          </cell>
          <cell r="G1561" t="str">
            <v>D</v>
          </cell>
          <cell r="H1561" t="str">
            <v>High Tech Middle Chula Vista</v>
          </cell>
          <cell r="I1561" t="str">
            <v>STATEWIDE BENEFIT CHARTER</v>
          </cell>
          <cell r="J1561">
            <v>466155</v>
          </cell>
        </row>
        <row r="1562">
          <cell r="A1562">
            <v>12575</v>
          </cell>
          <cell r="B1562">
            <v>47</v>
          </cell>
          <cell r="C1562" t="str">
            <v>37</v>
          </cell>
          <cell r="D1562" t="str">
            <v>76471</v>
          </cell>
          <cell r="E1562" t="str">
            <v>123059</v>
          </cell>
          <cell r="F1562" t="str">
            <v>0756</v>
          </cell>
          <cell r="G1562" t="str">
            <v>D</v>
          </cell>
          <cell r="H1562" t="str">
            <v>High Tech Elementary Chula Vista</v>
          </cell>
          <cell r="I1562" t="str">
            <v>STATEWIDE BENEFIT CHARTER</v>
          </cell>
          <cell r="J1562">
            <v>564143</v>
          </cell>
        </row>
        <row r="1563">
          <cell r="A1563">
            <v>12891</v>
          </cell>
          <cell r="B1563">
            <v>47</v>
          </cell>
          <cell r="C1563" t="str">
            <v>37</v>
          </cell>
          <cell r="D1563" t="str">
            <v>76471</v>
          </cell>
          <cell r="E1563" t="str">
            <v>127605</v>
          </cell>
          <cell r="F1563" t="str">
            <v>0756</v>
          </cell>
          <cell r="G1563" t="str">
            <v>D</v>
          </cell>
          <cell r="H1563" t="str">
            <v>High Tech Elementary North County</v>
          </cell>
          <cell r="I1563" t="str">
            <v>STATEWIDE BENEFIT CHARTER</v>
          </cell>
          <cell r="J1563">
            <v>75330</v>
          </cell>
        </row>
        <row r="1564">
          <cell r="A1564">
            <v>14054</v>
          </cell>
          <cell r="B1564">
            <v>47</v>
          </cell>
          <cell r="C1564" t="str">
            <v>37</v>
          </cell>
          <cell r="D1564" t="str">
            <v>76851</v>
          </cell>
          <cell r="E1564" t="str">
            <v>0</v>
          </cell>
          <cell r="H1564" t="str">
            <v>Bonsall Unified</v>
          </cell>
          <cell r="I1564" t="str">
            <v>UNIFIED</v>
          </cell>
          <cell r="J1564">
            <v>3332895</v>
          </cell>
        </row>
        <row r="1565">
          <cell r="A1565">
            <v>14265</v>
          </cell>
          <cell r="B1565">
            <v>47</v>
          </cell>
          <cell r="C1565" t="str">
            <v>37</v>
          </cell>
          <cell r="D1565" t="str">
            <v>76851</v>
          </cell>
          <cell r="E1565" t="str">
            <v>132886</v>
          </cell>
          <cell r="F1565" t="str">
            <v>1767</v>
          </cell>
          <cell r="G1565" t="str">
            <v>D</v>
          </cell>
          <cell r="H1565" t="str">
            <v>Pathways Academy Charter School</v>
          </cell>
          <cell r="I1565" t="str">
            <v>UNIFIED</v>
          </cell>
          <cell r="J1565">
            <v>0</v>
          </cell>
        </row>
        <row r="1566">
          <cell r="A1566">
            <v>1309</v>
          </cell>
          <cell r="B1566">
            <v>47</v>
          </cell>
          <cell r="C1566" t="str">
            <v>37</v>
          </cell>
          <cell r="D1566" t="str">
            <v>76851</v>
          </cell>
          <cell r="E1566" t="str">
            <v>6113468</v>
          </cell>
          <cell r="F1566" t="str">
            <v>0104</v>
          </cell>
          <cell r="G1566" t="str">
            <v>L</v>
          </cell>
          <cell r="H1566" t="str">
            <v>Vivian Banks Charter</v>
          </cell>
          <cell r="I1566" t="str">
            <v>ELEMENTARY</v>
          </cell>
          <cell r="J1566">
            <v>134572</v>
          </cell>
        </row>
        <row r="1567">
          <cell r="A1567">
            <v>14133</v>
          </cell>
          <cell r="B1567">
            <v>47</v>
          </cell>
          <cell r="C1567" t="str">
            <v>37</v>
          </cell>
          <cell r="D1567" t="str">
            <v>76901</v>
          </cell>
          <cell r="E1567" t="str">
            <v>134429</v>
          </cell>
          <cell r="F1567" t="str">
            <v>1696</v>
          </cell>
          <cell r="G1567" t="str">
            <v>D</v>
          </cell>
          <cell r="H1567" t="str">
            <v>Thrive Public School</v>
          </cell>
          <cell r="I1567" t="str">
            <v>UNIFIED</v>
          </cell>
          <cell r="J1567">
            <v>118276</v>
          </cell>
        </row>
        <row r="1568">
          <cell r="A1568">
            <v>14380</v>
          </cell>
          <cell r="B1568">
            <v>47</v>
          </cell>
          <cell r="C1568" t="str">
            <v>37</v>
          </cell>
          <cell r="D1568" t="str">
            <v>77032</v>
          </cell>
          <cell r="E1568" t="str">
            <v>134577</v>
          </cell>
          <cell r="F1568" t="str">
            <v>1835</v>
          </cell>
          <cell r="G1568" t="str">
            <v>D</v>
          </cell>
          <cell r="H1568" t="str">
            <v>Audeo Charter II</v>
          </cell>
          <cell r="I1568" t="str">
            <v>UNIFIED</v>
          </cell>
          <cell r="J1568">
            <v>78432</v>
          </cell>
        </row>
        <row r="1569">
          <cell r="A1569">
            <v>14460</v>
          </cell>
          <cell r="B1569">
            <v>47</v>
          </cell>
          <cell r="C1569" t="str">
            <v>37</v>
          </cell>
          <cell r="D1569" t="str">
            <v>77099</v>
          </cell>
          <cell r="E1569" t="str">
            <v>136077</v>
          </cell>
          <cell r="F1569" t="str">
            <v>1889</v>
          </cell>
          <cell r="G1569" t="str">
            <v>D</v>
          </cell>
          <cell r="H1569" t="str">
            <v>Grossmont Secondary School</v>
          </cell>
          <cell r="I1569" t="str">
            <v>HIGH</v>
          </cell>
          <cell r="J1569">
            <v>50556</v>
          </cell>
        </row>
        <row r="1570">
          <cell r="A1570">
            <v>14489</v>
          </cell>
          <cell r="B1570">
            <v>47</v>
          </cell>
          <cell r="C1570" t="str">
            <v>37</v>
          </cell>
          <cell r="D1570" t="str">
            <v>77107</v>
          </cell>
          <cell r="E1570" t="str">
            <v>136473</v>
          </cell>
          <cell r="F1570" t="str">
            <v>1903</v>
          </cell>
          <cell r="G1570" t="str">
            <v>D</v>
          </cell>
          <cell r="H1570" t="str">
            <v>Sweetwater Secondary</v>
          </cell>
          <cell r="I1570" t="str">
            <v>HIGH</v>
          </cell>
          <cell r="J1570">
            <v>42680</v>
          </cell>
        </row>
        <row r="1571">
          <cell r="A1571">
            <v>39</v>
          </cell>
          <cell r="B1571">
            <v>47</v>
          </cell>
          <cell r="C1571" t="str">
            <v>38</v>
          </cell>
          <cell r="D1571" t="str">
            <v>10389</v>
          </cell>
          <cell r="E1571" t="str">
            <v>0</v>
          </cell>
          <cell r="H1571" t="str">
            <v>San Francisco Co. Office of Education</v>
          </cell>
          <cell r="I1571" t="str">
            <v>CO OFFICE</v>
          </cell>
          <cell r="J1571">
            <v>882032</v>
          </cell>
        </row>
        <row r="1572">
          <cell r="A1572">
            <v>670</v>
          </cell>
          <cell r="B1572">
            <v>47</v>
          </cell>
          <cell r="C1572" t="str">
            <v>38</v>
          </cell>
          <cell r="D1572" t="str">
            <v>68478</v>
          </cell>
          <cell r="E1572" t="str">
            <v>0</v>
          </cell>
          <cell r="H1572" t="str">
            <v>San Francisco Unified</v>
          </cell>
          <cell r="I1572" t="str">
            <v>UNIFIED</v>
          </cell>
          <cell r="J1572">
            <v>10154182</v>
          </cell>
        </row>
        <row r="1573">
          <cell r="A1573">
            <v>9645</v>
          </cell>
          <cell r="B1573">
            <v>47</v>
          </cell>
          <cell r="C1573" t="str">
            <v>38</v>
          </cell>
          <cell r="D1573" t="str">
            <v>68478</v>
          </cell>
          <cell r="E1573" t="str">
            <v>101337</v>
          </cell>
          <cell r="F1573" t="str">
            <v>0549</v>
          </cell>
          <cell r="G1573" t="str">
            <v>D</v>
          </cell>
          <cell r="H1573" t="str">
            <v>KIPP Bayview Academy</v>
          </cell>
          <cell r="I1573" t="str">
            <v>UNIFIED</v>
          </cell>
          <cell r="J1573">
            <v>54294</v>
          </cell>
        </row>
        <row r="1574">
          <cell r="A1574">
            <v>9646</v>
          </cell>
          <cell r="B1574">
            <v>47</v>
          </cell>
          <cell r="C1574" t="str">
            <v>38</v>
          </cell>
          <cell r="D1574" t="str">
            <v>68478</v>
          </cell>
          <cell r="E1574" t="str">
            <v>101352</v>
          </cell>
          <cell r="F1574" t="str">
            <v>0551</v>
          </cell>
          <cell r="G1574" t="str">
            <v>D</v>
          </cell>
          <cell r="H1574" t="str">
            <v>KIPP San Francisco Bay Academy</v>
          </cell>
          <cell r="I1574" t="str">
            <v>UNIFIED</v>
          </cell>
          <cell r="J1574">
            <v>70634</v>
          </cell>
        </row>
        <row r="1575">
          <cell r="A1575">
            <v>9647</v>
          </cell>
          <cell r="B1575">
            <v>47</v>
          </cell>
          <cell r="C1575" t="str">
            <v>38</v>
          </cell>
          <cell r="D1575" t="str">
            <v>68478</v>
          </cell>
          <cell r="E1575" t="str">
            <v>101774</v>
          </cell>
          <cell r="F1575" t="str">
            <v>0567</v>
          </cell>
          <cell r="G1575" t="str">
            <v>D</v>
          </cell>
          <cell r="H1575" t="str">
            <v>Five Keys Charter (SF Sheriff's)</v>
          </cell>
          <cell r="I1575" t="str">
            <v>UNIFIED</v>
          </cell>
          <cell r="J1575">
            <v>64738</v>
          </cell>
        </row>
        <row r="1576">
          <cell r="A1576">
            <v>9722</v>
          </cell>
          <cell r="B1576">
            <v>47</v>
          </cell>
          <cell r="C1576" t="str">
            <v>38</v>
          </cell>
          <cell r="D1576" t="str">
            <v>68478</v>
          </cell>
          <cell r="E1576" t="str">
            <v>107300</v>
          </cell>
          <cell r="F1576" t="str">
            <v>0599</v>
          </cell>
          <cell r="G1576" t="str">
            <v>D</v>
          </cell>
          <cell r="H1576" t="str">
            <v>City Arts and Tech High</v>
          </cell>
          <cell r="I1576" t="str">
            <v>UNIFIED</v>
          </cell>
          <cell r="J1576">
            <v>54296</v>
          </cell>
        </row>
        <row r="1577">
          <cell r="A1577">
            <v>12012</v>
          </cell>
          <cell r="B1577">
            <v>47</v>
          </cell>
          <cell r="C1577" t="str">
            <v>38</v>
          </cell>
          <cell r="D1577" t="str">
            <v>68478</v>
          </cell>
          <cell r="E1577" t="str">
            <v>118133</v>
          </cell>
          <cell r="F1577" t="str">
            <v>1029</v>
          </cell>
          <cell r="G1577" t="str">
            <v>D</v>
          </cell>
          <cell r="H1577" t="str">
            <v>Five Keys Adult School (SF Sheriff's)</v>
          </cell>
          <cell r="I1577" t="str">
            <v>UNIFIED</v>
          </cell>
          <cell r="J1577">
            <v>26062</v>
          </cell>
        </row>
        <row r="1578">
          <cell r="A1578">
            <v>12013</v>
          </cell>
          <cell r="B1578">
            <v>47</v>
          </cell>
          <cell r="C1578" t="str">
            <v>38</v>
          </cell>
          <cell r="D1578" t="str">
            <v>68478</v>
          </cell>
          <cell r="E1578" t="str">
            <v>118141</v>
          </cell>
          <cell r="F1578" t="str">
            <v>1028</v>
          </cell>
          <cell r="G1578" t="str">
            <v>D</v>
          </cell>
          <cell r="H1578" t="str">
            <v>Five Keys Independence HS (SF Sheriff's)</v>
          </cell>
          <cell r="I1578" t="str">
            <v>UNIFIED</v>
          </cell>
          <cell r="J1578">
            <v>485164</v>
          </cell>
        </row>
        <row r="1579">
          <cell r="A1579">
            <v>12576</v>
          </cell>
          <cell r="B1579">
            <v>47</v>
          </cell>
          <cell r="C1579" t="str">
            <v>38</v>
          </cell>
          <cell r="D1579" t="str">
            <v>68478</v>
          </cell>
          <cell r="E1579" t="str">
            <v>123265</v>
          </cell>
          <cell r="F1579" t="str">
            <v>1267</v>
          </cell>
          <cell r="G1579" t="str">
            <v>D</v>
          </cell>
          <cell r="H1579" t="str">
            <v>Gateway Middle</v>
          </cell>
          <cell r="I1579" t="str">
            <v>UNIFIED</v>
          </cell>
          <cell r="J1579">
            <v>59228</v>
          </cell>
        </row>
        <row r="1580">
          <cell r="A1580">
            <v>12577</v>
          </cell>
          <cell r="B1580">
            <v>47</v>
          </cell>
          <cell r="C1580" t="str">
            <v>38</v>
          </cell>
          <cell r="D1580" t="str">
            <v>68478</v>
          </cell>
          <cell r="E1580" t="str">
            <v>123505</v>
          </cell>
          <cell r="F1580" t="str">
            <v>1270</v>
          </cell>
          <cell r="G1580" t="str">
            <v>D</v>
          </cell>
          <cell r="H1580" t="str">
            <v>Mission Preparatory</v>
          </cell>
          <cell r="I1580" t="str">
            <v>UNIFIED</v>
          </cell>
          <cell r="J1580">
            <v>60568</v>
          </cell>
        </row>
        <row r="1581">
          <cell r="A1581">
            <v>12913</v>
          </cell>
          <cell r="B1581">
            <v>47</v>
          </cell>
          <cell r="C1581" t="str">
            <v>38</v>
          </cell>
          <cell r="D1581" t="str">
            <v>68478</v>
          </cell>
          <cell r="E1581" t="str">
            <v>127530</v>
          </cell>
          <cell r="F1581" t="str">
            <v>1502</v>
          </cell>
          <cell r="G1581" t="str">
            <v>D</v>
          </cell>
          <cell r="H1581" t="str">
            <v>KIPP San Francisco College Preparatory</v>
          </cell>
          <cell r="I1581" t="str">
            <v>UNIFIED</v>
          </cell>
          <cell r="J1581">
            <v>72288</v>
          </cell>
        </row>
        <row r="1582">
          <cell r="A1582">
            <v>1354</v>
          </cell>
          <cell r="B1582">
            <v>47</v>
          </cell>
          <cell r="C1582" t="str">
            <v>38</v>
          </cell>
          <cell r="D1582" t="str">
            <v>68478</v>
          </cell>
          <cell r="E1582" t="str">
            <v>3830411</v>
          </cell>
          <cell r="F1582" t="str">
            <v>0122</v>
          </cell>
          <cell r="G1582" t="str">
            <v>D</v>
          </cell>
          <cell r="H1582" t="str">
            <v>Leadership High</v>
          </cell>
          <cell r="I1582" t="str">
            <v>UNIFIED</v>
          </cell>
          <cell r="J1582">
            <v>57832</v>
          </cell>
        </row>
        <row r="1583">
          <cell r="A1583">
            <v>1355</v>
          </cell>
          <cell r="B1583">
            <v>47</v>
          </cell>
          <cell r="C1583" t="str">
            <v>38</v>
          </cell>
          <cell r="D1583" t="str">
            <v>68478</v>
          </cell>
          <cell r="E1583" t="str">
            <v>3830429</v>
          </cell>
          <cell r="F1583" t="str">
            <v>0140</v>
          </cell>
          <cell r="G1583" t="str">
            <v>L</v>
          </cell>
          <cell r="H1583" t="str">
            <v>Life Learning Academy Charter</v>
          </cell>
          <cell r="I1583" t="str">
            <v>UNIFIED</v>
          </cell>
          <cell r="J1583">
            <v>4426</v>
          </cell>
        </row>
        <row r="1584">
          <cell r="A1584">
            <v>1356</v>
          </cell>
          <cell r="B1584">
            <v>47</v>
          </cell>
          <cell r="C1584" t="str">
            <v>38</v>
          </cell>
          <cell r="D1584" t="str">
            <v>68478</v>
          </cell>
          <cell r="E1584" t="str">
            <v>3830437</v>
          </cell>
          <cell r="F1584" t="str">
            <v>0141</v>
          </cell>
          <cell r="G1584" t="str">
            <v>D</v>
          </cell>
          <cell r="H1584" t="str">
            <v>Gateway High</v>
          </cell>
          <cell r="I1584" t="str">
            <v>UNIFIED</v>
          </cell>
          <cell r="J1584">
            <v>92218</v>
          </cell>
        </row>
        <row r="1585">
          <cell r="A1585">
            <v>12626</v>
          </cell>
          <cell r="B1585">
            <v>47</v>
          </cell>
          <cell r="C1585" t="str">
            <v>38</v>
          </cell>
          <cell r="D1585" t="str">
            <v>68478</v>
          </cell>
          <cell r="E1585" t="str">
            <v>6040935</v>
          </cell>
          <cell r="F1585" t="str">
            <v>0158</v>
          </cell>
          <cell r="G1585" t="str">
            <v>D</v>
          </cell>
          <cell r="H1585" t="str">
            <v>Edison Charter Academy</v>
          </cell>
          <cell r="I1585" t="str">
            <v>UNIFIED</v>
          </cell>
          <cell r="J1585">
            <v>137928</v>
          </cell>
        </row>
        <row r="1586">
          <cell r="A1586">
            <v>1358</v>
          </cell>
          <cell r="B1586">
            <v>47</v>
          </cell>
          <cell r="C1586" t="str">
            <v>38</v>
          </cell>
          <cell r="D1586" t="str">
            <v>68478</v>
          </cell>
          <cell r="E1586" t="str">
            <v>6112601</v>
          </cell>
          <cell r="F1586" t="str">
            <v>0040</v>
          </cell>
          <cell r="G1586" t="str">
            <v>D</v>
          </cell>
          <cell r="H1586" t="str">
            <v>Creative Arts Charter</v>
          </cell>
          <cell r="I1586" t="str">
            <v>UNIFIED</v>
          </cell>
          <cell r="J1586">
            <v>82686</v>
          </cell>
        </row>
        <row r="1587">
          <cell r="A1587">
            <v>14226</v>
          </cell>
          <cell r="B1587">
            <v>47</v>
          </cell>
          <cell r="C1587" t="str">
            <v>38</v>
          </cell>
          <cell r="D1587" t="str">
            <v>76919</v>
          </cell>
          <cell r="E1587" t="str">
            <v>132159</v>
          </cell>
          <cell r="F1587" t="str">
            <v>1733</v>
          </cell>
          <cell r="G1587" t="str">
            <v>D</v>
          </cell>
          <cell r="H1587" t="str">
            <v>OnePurpose School</v>
          </cell>
          <cell r="I1587" t="str">
            <v>UNIFIED</v>
          </cell>
          <cell r="J1587">
            <v>29096</v>
          </cell>
        </row>
        <row r="1588">
          <cell r="A1588">
            <v>14227</v>
          </cell>
          <cell r="B1588">
            <v>47</v>
          </cell>
          <cell r="C1588" t="str">
            <v>38</v>
          </cell>
          <cell r="D1588" t="str">
            <v>76927</v>
          </cell>
          <cell r="E1588" t="str">
            <v>132183</v>
          </cell>
          <cell r="F1588" t="str">
            <v>1742</v>
          </cell>
          <cell r="G1588" t="str">
            <v>D</v>
          </cell>
          <cell r="H1588" t="str">
            <v>The New School of San Francisco</v>
          </cell>
          <cell r="I1588" t="str">
            <v>UNIFIED</v>
          </cell>
          <cell r="J1588">
            <v>34954</v>
          </cell>
        </row>
        <row r="1589">
          <cell r="A1589">
            <v>40</v>
          </cell>
          <cell r="B1589">
            <v>47</v>
          </cell>
          <cell r="C1589" t="str">
            <v>39</v>
          </cell>
          <cell r="D1589" t="str">
            <v>10397</v>
          </cell>
          <cell r="E1589" t="str">
            <v>0</v>
          </cell>
          <cell r="H1589" t="str">
            <v>San Joaquin Co. Office of Education</v>
          </cell>
          <cell r="I1589" t="str">
            <v>CO OFFICE</v>
          </cell>
          <cell r="J1589">
            <v>4944070</v>
          </cell>
        </row>
        <row r="1590">
          <cell r="A1590">
            <v>12391</v>
          </cell>
          <cell r="B1590">
            <v>47</v>
          </cell>
          <cell r="C1590" t="str">
            <v>39</v>
          </cell>
          <cell r="D1590" t="str">
            <v>10397</v>
          </cell>
          <cell r="E1590" t="str">
            <v>120717</v>
          </cell>
          <cell r="F1590" t="str">
            <v>1146</v>
          </cell>
          <cell r="G1590" t="str">
            <v>D</v>
          </cell>
          <cell r="H1590" t="str">
            <v>one.Charter</v>
          </cell>
          <cell r="I1590" t="str">
            <v>CO OFFICE</v>
          </cell>
          <cell r="J1590">
            <v>320346</v>
          </cell>
        </row>
        <row r="1591">
          <cell r="A1591">
            <v>12392</v>
          </cell>
          <cell r="B1591">
            <v>47</v>
          </cell>
          <cell r="C1591" t="str">
            <v>39</v>
          </cell>
          <cell r="D1591" t="str">
            <v>10397</v>
          </cell>
          <cell r="E1591" t="str">
            <v>121723</v>
          </cell>
          <cell r="F1591" t="str">
            <v>1198</v>
          </cell>
          <cell r="G1591" t="str">
            <v>D</v>
          </cell>
          <cell r="H1591" t="str">
            <v>San Joaquin Building Futures Academy</v>
          </cell>
          <cell r="I1591" t="str">
            <v>CO OFFICE</v>
          </cell>
          <cell r="J1591">
            <v>154021</v>
          </cell>
        </row>
        <row r="1592">
          <cell r="A1592">
            <v>14355</v>
          </cell>
          <cell r="B1592">
            <v>47</v>
          </cell>
          <cell r="C1592" t="str">
            <v>39</v>
          </cell>
          <cell r="D1592" t="str">
            <v>10397</v>
          </cell>
          <cell r="E1592" t="str">
            <v>127134</v>
          </cell>
          <cell r="F1592" t="str">
            <v>1775</v>
          </cell>
          <cell r="G1592" t="str">
            <v>D</v>
          </cell>
          <cell r="H1592" t="str">
            <v>River Islands Technology Academy #2</v>
          </cell>
          <cell r="I1592" t="str">
            <v>CO OFFICE</v>
          </cell>
          <cell r="J1592">
            <v>132356</v>
          </cell>
        </row>
        <row r="1593">
          <cell r="A1593">
            <v>1066</v>
          </cell>
          <cell r="B1593">
            <v>47</v>
          </cell>
          <cell r="C1593" t="str">
            <v>39</v>
          </cell>
          <cell r="D1593" t="str">
            <v>10397</v>
          </cell>
          <cell r="E1593" t="str">
            <v>3930476</v>
          </cell>
          <cell r="F1593" t="str">
            <v>0423</v>
          </cell>
          <cell r="G1593" t="str">
            <v>D</v>
          </cell>
          <cell r="H1593" t="str">
            <v>Venture Academy</v>
          </cell>
          <cell r="I1593" t="str">
            <v>CO OFFICE</v>
          </cell>
          <cell r="J1593">
            <v>2960244</v>
          </cell>
        </row>
        <row r="1594">
          <cell r="A1594">
            <v>671</v>
          </cell>
          <cell r="B1594">
            <v>47</v>
          </cell>
          <cell r="C1594" t="str">
            <v>39</v>
          </cell>
          <cell r="D1594" t="str">
            <v>68486</v>
          </cell>
          <cell r="E1594" t="str">
            <v>0</v>
          </cell>
          <cell r="H1594" t="str">
            <v>Banta Elementary</v>
          </cell>
          <cell r="I1594" t="str">
            <v>ELEMENTARY</v>
          </cell>
          <cell r="J1594">
            <v>506952</v>
          </cell>
        </row>
        <row r="1595">
          <cell r="A1595">
            <v>14228</v>
          </cell>
          <cell r="B1595">
            <v>47</v>
          </cell>
          <cell r="C1595" t="str">
            <v>39</v>
          </cell>
          <cell r="D1595" t="str">
            <v>68486</v>
          </cell>
          <cell r="E1595" t="str">
            <v>131789</v>
          </cell>
          <cell r="F1595" t="str">
            <v>1725</v>
          </cell>
          <cell r="G1595" t="str">
            <v>L</v>
          </cell>
          <cell r="H1595" t="str">
            <v>NextGeneration STEAM Academy</v>
          </cell>
          <cell r="I1595" t="str">
            <v>ELEMENTARY</v>
          </cell>
          <cell r="J1595">
            <v>92114</v>
          </cell>
        </row>
        <row r="1596">
          <cell r="A1596">
            <v>672</v>
          </cell>
          <cell r="B1596">
            <v>47</v>
          </cell>
          <cell r="C1596" t="str">
            <v>39</v>
          </cell>
          <cell r="D1596" t="str">
            <v>68502</v>
          </cell>
          <cell r="E1596" t="str">
            <v>0</v>
          </cell>
          <cell r="H1596" t="str">
            <v>Escalon Unified</v>
          </cell>
          <cell r="I1596" t="str">
            <v>UNIFIED</v>
          </cell>
          <cell r="J1596">
            <v>3731945</v>
          </cell>
        </row>
        <row r="1597">
          <cell r="A1597">
            <v>12740</v>
          </cell>
          <cell r="B1597">
            <v>47</v>
          </cell>
          <cell r="C1597" t="str">
            <v>39</v>
          </cell>
          <cell r="D1597" t="str">
            <v>68502</v>
          </cell>
          <cell r="E1597" t="str">
            <v>126011</v>
          </cell>
          <cell r="F1597" t="str">
            <v>1416</v>
          </cell>
          <cell r="G1597" t="str">
            <v>D</v>
          </cell>
          <cell r="H1597" t="str">
            <v>Escalon Charter Academy</v>
          </cell>
          <cell r="I1597" t="str">
            <v>UNIFIED</v>
          </cell>
          <cell r="J1597">
            <v>479314</v>
          </cell>
        </row>
        <row r="1598">
          <cell r="A1598">
            <v>674</v>
          </cell>
          <cell r="B1598">
            <v>47</v>
          </cell>
          <cell r="C1598" t="str">
            <v>39</v>
          </cell>
          <cell r="D1598" t="str">
            <v>68544</v>
          </cell>
          <cell r="E1598" t="str">
            <v>0</v>
          </cell>
          <cell r="H1598" t="str">
            <v>Jefferson Elementary</v>
          </cell>
          <cell r="I1598" t="str">
            <v>ELEMENTARY</v>
          </cell>
          <cell r="J1598">
            <v>3262686</v>
          </cell>
        </row>
        <row r="1599">
          <cell r="A1599">
            <v>676</v>
          </cell>
          <cell r="B1599">
            <v>47</v>
          </cell>
          <cell r="C1599" t="str">
            <v>39</v>
          </cell>
          <cell r="D1599" t="str">
            <v>68569</v>
          </cell>
          <cell r="E1599" t="str">
            <v>0</v>
          </cell>
          <cell r="H1599" t="str">
            <v>Lincoln Unified</v>
          </cell>
          <cell r="I1599" t="str">
            <v>UNIFIED</v>
          </cell>
          <cell r="J1599">
            <v>13071127</v>
          </cell>
        </row>
        <row r="1600">
          <cell r="A1600">
            <v>14250</v>
          </cell>
          <cell r="B1600">
            <v>47</v>
          </cell>
          <cell r="C1600" t="str">
            <v>39</v>
          </cell>
          <cell r="D1600" t="str">
            <v>68569</v>
          </cell>
          <cell r="E1600" t="str">
            <v>132415</v>
          </cell>
          <cell r="F1600" t="str">
            <v>1732</v>
          </cell>
          <cell r="G1600" t="str">
            <v>L</v>
          </cell>
          <cell r="H1600" t="str">
            <v>John McCandless Charter</v>
          </cell>
          <cell r="I1600" t="str">
            <v>UNIFIED</v>
          </cell>
          <cell r="J1600">
            <v>70500</v>
          </cell>
        </row>
        <row r="1601">
          <cell r="A1601">
            <v>677</v>
          </cell>
          <cell r="B1601">
            <v>47</v>
          </cell>
          <cell r="C1601" t="str">
            <v>39</v>
          </cell>
          <cell r="D1601" t="str">
            <v>68577</v>
          </cell>
          <cell r="E1601" t="str">
            <v>0</v>
          </cell>
          <cell r="H1601" t="str">
            <v>Linden Unified</v>
          </cell>
          <cell r="I1601" t="str">
            <v>UNIFIED</v>
          </cell>
          <cell r="J1601">
            <v>3289999</v>
          </cell>
        </row>
        <row r="1602">
          <cell r="A1602">
            <v>678</v>
          </cell>
          <cell r="B1602">
            <v>47</v>
          </cell>
          <cell r="C1602" t="str">
            <v>39</v>
          </cell>
          <cell r="D1602" t="str">
            <v>68585</v>
          </cell>
          <cell r="E1602" t="str">
            <v>0</v>
          </cell>
          <cell r="H1602" t="str">
            <v>Lodi Unified</v>
          </cell>
          <cell r="I1602" t="str">
            <v>UNIFIED</v>
          </cell>
          <cell r="J1602">
            <v>40766190</v>
          </cell>
        </row>
        <row r="1603">
          <cell r="A1603">
            <v>9648</v>
          </cell>
          <cell r="B1603">
            <v>47</v>
          </cell>
          <cell r="C1603" t="str">
            <v>39</v>
          </cell>
          <cell r="D1603" t="str">
            <v>68585</v>
          </cell>
          <cell r="E1603" t="str">
            <v>101956</v>
          </cell>
          <cell r="F1603" t="str">
            <v>0565</v>
          </cell>
          <cell r="G1603" t="str">
            <v>D</v>
          </cell>
          <cell r="H1603" t="str">
            <v>Aspire Benjamin Holt College Preparatory Academy</v>
          </cell>
          <cell r="I1603" t="str">
            <v>UNIFIED</v>
          </cell>
          <cell r="J1603">
            <v>639578</v>
          </cell>
        </row>
        <row r="1604">
          <cell r="A1604">
            <v>12393</v>
          </cell>
          <cell r="B1604">
            <v>47</v>
          </cell>
          <cell r="C1604" t="str">
            <v>39</v>
          </cell>
          <cell r="D1604" t="str">
            <v>68585</v>
          </cell>
          <cell r="E1604" t="str">
            <v>122580</v>
          </cell>
          <cell r="F1604" t="str">
            <v>1229</v>
          </cell>
          <cell r="G1604" t="str">
            <v>D</v>
          </cell>
          <cell r="H1604" t="str">
            <v>Rio Valley Charter</v>
          </cell>
          <cell r="I1604" t="str">
            <v>UNIFIED</v>
          </cell>
          <cell r="J1604">
            <v>1031983</v>
          </cell>
        </row>
        <row r="1605">
          <cell r="A1605">
            <v>14346</v>
          </cell>
          <cell r="B1605">
            <v>47</v>
          </cell>
          <cell r="C1605" t="str">
            <v>39</v>
          </cell>
          <cell r="D1605" t="str">
            <v>68585</v>
          </cell>
          <cell r="E1605" t="str">
            <v>133678</v>
          </cell>
          <cell r="F1605" t="str">
            <v>1782</v>
          </cell>
          <cell r="G1605" t="str">
            <v>D</v>
          </cell>
          <cell r="H1605" t="str">
            <v>Aspire Benjamin Holt Middle</v>
          </cell>
          <cell r="I1605" t="str">
            <v>UNIFIED</v>
          </cell>
          <cell r="J1605">
            <v>98562</v>
          </cell>
        </row>
        <row r="1606">
          <cell r="A1606">
            <v>1361</v>
          </cell>
          <cell r="B1606">
            <v>47</v>
          </cell>
          <cell r="C1606" t="str">
            <v>39</v>
          </cell>
          <cell r="D1606" t="str">
            <v>68585</v>
          </cell>
          <cell r="E1606" t="str">
            <v>6116594</v>
          </cell>
          <cell r="F1606" t="str">
            <v>0178</v>
          </cell>
          <cell r="G1606" t="str">
            <v>D</v>
          </cell>
          <cell r="H1606" t="str">
            <v>Aspire Vincent Shalvey Academy</v>
          </cell>
          <cell r="I1606" t="str">
            <v>UNIFIED</v>
          </cell>
          <cell r="J1606">
            <v>575998</v>
          </cell>
        </row>
        <row r="1607">
          <cell r="A1607">
            <v>1362</v>
          </cell>
          <cell r="B1607">
            <v>47</v>
          </cell>
          <cell r="C1607" t="str">
            <v>39</v>
          </cell>
          <cell r="D1607" t="str">
            <v>68585</v>
          </cell>
          <cell r="E1607" t="str">
            <v>6117675</v>
          </cell>
          <cell r="F1607" t="str">
            <v>0288</v>
          </cell>
          <cell r="G1607" t="str">
            <v>L</v>
          </cell>
          <cell r="H1607" t="str">
            <v>Joe Serna Jr. Charter</v>
          </cell>
          <cell r="I1607" t="str">
            <v>UNIFIED</v>
          </cell>
          <cell r="J1607">
            <v>513032</v>
          </cell>
        </row>
        <row r="1608">
          <cell r="A1608">
            <v>1363</v>
          </cell>
          <cell r="B1608">
            <v>47</v>
          </cell>
          <cell r="C1608" t="str">
            <v>39</v>
          </cell>
          <cell r="D1608" t="str">
            <v>68585</v>
          </cell>
          <cell r="E1608" t="str">
            <v>6118921</v>
          </cell>
          <cell r="F1608" t="str">
            <v>0364</v>
          </cell>
          <cell r="G1608" t="str">
            <v>D</v>
          </cell>
          <cell r="H1608" t="str">
            <v>Aspire River Oaks Charter</v>
          </cell>
          <cell r="I1608" t="str">
            <v>UNIFIED</v>
          </cell>
          <cell r="J1608">
            <v>589604</v>
          </cell>
        </row>
        <row r="1609">
          <cell r="A1609">
            <v>679</v>
          </cell>
          <cell r="B1609">
            <v>47</v>
          </cell>
          <cell r="C1609" t="str">
            <v>39</v>
          </cell>
          <cell r="D1609" t="str">
            <v>68593</v>
          </cell>
          <cell r="E1609" t="str">
            <v>0</v>
          </cell>
          <cell r="H1609" t="str">
            <v>Manteca Unified</v>
          </cell>
          <cell r="I1609" t="str">
            <v>UNIFIED</v>
          </cell>
          <cell r="J1609">
            <v>33692581</v>
          </cell>
        </row>
        <row r="1610">
          <cell r="A1610">
            <v>12741</v>
          </cell>
          <cell r="B1610">
            <v>47</v>
          </cell>
          <cell r="C1610" t="str">
            <v>39</v>
          </cell>
          <cell r="D1610" t="str">
            <v>68593</v>
          </cell>
          <cell r="E1610" t="str">
            <v>126094</v>
          </cell>
          <cell r="F1610" t="str">
            <v>1408</v>
          </cell>
          <cell r="G1610" t="str">
            <v>L</v>
          </cell>
          <cell r="H1610" t="str">
            <v>be.tech</v>
          </cell>
          <cell r="I1610" t="str">
            <v>UNIFIED</v>
          </cell>
          <cell r="J1610">
            <v>214752</v>
          </cell>
        </row>
        <row r="1611">
          <cell r="A1611">
            <v>680</v>
          </cell>
          <cell r="B1611">
            <v>47</v>
          </cell>
          <cell r="C1611" t="str">
            <v>39</v>
          </cell>
          <cell r="D1611" t="str">
            <v>68619</v>
          </cell>
          <cell r="E1611" t="str">
            <v>0</v>
          </cell>
          <cell r="H1611" t="str">
            <v>New Hope Elementary</v>
          </cell>
          <cell r="I1611" t="str">
            <v>ELEMENTARY</v>
          </cell>
          <cell r="J1611">
            <v>277234</v>
          </cell>
        </row>
        <row r="1612">
          <cell r="A1612">
            <v>681</v>
          </cell>
          <cell r="B1612">
            <v>47</v>
          </cell>
          <cell r="C1612" t="str">
            <v>39</v>
          </cell>
          <cell r="D1612" t="str">
            <v>68627</v>
          </cell>
          <cell r="E1612" t="str">
            <v>0</v>
          </cell>
          <cell r="H1612" t="str">
            <v>New Jerusalem Elementary</v>
          </cell>
          <cell r="I1612" t="str">
            <v>ELEMENTARY</v>
          </cell>
          <cell r="J1612">
            <v>36403</v>
          </cell>
        </row>
        <row r="1613">
          <cell r="A1613">
            <v>12048</v>
          </cell>
          <cell r="B1613">
            <v>47</v>
          </cell>
          <cell r="C1613" t="str">
            <v>39</v>
          </cell>
          <cell r="D1613" t="str">
            <v>68627</v>
          </cell>
          <cell r="E1613" t="str">
            <v>117796</v>
          </cell>
          <cell r="F1613" t="str">
            <v>1003</v>
          </cell>
          <cell r="G1613" t="str">
            <v>L</v>
          </cell>
          <cell r="H1613" t="str">
            <v>New Jerusalem</v>
          </cell>
          <cell r="I1613" t="str">
            <v>ELEMENTARY</v>
          </cell>
          <cell r="J1613">
            <v>304961</v>
          </cell>
        </row>
        <row r="1614">
          <cell r="A1614">
            <v>12770</v>
          </cell>
          <cell r="B1614">
            <v>47</v>
          </cell>
          <cell r="C1614" t="str">
            <v>39</v>
          </cell>
          <cell r="D1614" t="str">
            <v>68627</v>
          </cell>
          <cell r="E1614" t="str">
            <v>126755</v>
          </cell>
          <cell r="F1614" t="str">
            <v>1448</v>
          </cell>
          <cell r="G1614" t="str">
            <v>D</v>
          </cell>
          <cell r="H1614" t="str">
            <v>Humphreys College Academy of Business, Law and Education</v>
          </cell>
          <cell r="I1614" t="str">
            <v>ELEMENTARY</v>
          </cell>
          <cell r="J1614">
            <v>1265460</v>
          </cell>
        </row>
        <row r="1615">
          <cell r="A1615">
            <v>12786</v>
          </cell>
          <cell r="B1615">
            <v>47</v>
          </cell>
          <cell r="C1615" t="str">
            <v>39</v>
          </cell>
          <cell r="D1615" t="str">
            <v>68627</v>
          </cell>
          <cell r="E1615" t="str">
            <v>127191</v>
          </cell>
          <cell r="F1615" t="str">
            <v>1489</v>
          </cell>
          <cell r="G1615" t="str">
            <v>D</v>
          </cell>
          <cell r="H1615" t="str">
            <v>California Virtual Academy @ San Joaquin</v>
          </cell>
          <cell r="I1615" t="str">
            <v>ELEMENTARY</v>
          </cell>
          <cell r="J1615">
            <v>1925595</v>
          </cell>
        </row>
        <row r="1616">
          <cell r="A1616">
            <v>14087</v>
          </cell>
          <cell r="B1616">
            <v>47</v>
          </cell>
          <cell r="C1616" t="str">
            <v>39</v>
          </cell>
          <cell r="D1616" t="str">
            <v>68627</v>
          </cell>
          <cell r="E1616" t="str">
            <v>129890</v>
          </cell>
          <cell r="F1616" t="str">
            <v>1646</v>
          </cell>
          <cell r="G1616" t="str">
            <v>L</v>
          </cell>
          <cell r="H1616" t="str">
            <v>Delta Home Charter</v>
          </cell>
          <cell r="I1616" t="str">
            <v>ELEMENTARY</v>
          </cell>
          <cell r="J1616">
            <v>29004</v>
          </cell>
        </row>
        <row r="1617">
          <cell r="A1617">
            <v>14088</v>
          </cell>
          <cell r="B1617">
            <v>47</v>
          </cell>
          <cell r="C1617" t="str">
            <v>39</v>
          </cell>
          <cell r="D1617" t="str">
            <v>68627</v>
          </cell>
          <cell r="E1617" t="str">
            <v>129908</v>
          </cell>
          <cell r="F1617" t="str">
            <v>1645</v>
          </cell>
          <cell r="G1617" t="str">
            <v>L</v>
          </cell>
          <cell r="H1617" t="str">
            <v>Delta Keys Charter</v>
          </cell>
          <cell r="I1617" t="str">
            <v>ELEMENTARY</v>
          </cell>
          <cell r="J1617">
            <v>23296</v>
          </cell>
        </row>
        <row r="1618">
          <cell r="A1618">
            <v>14089</v>
          </cell>
          <cell r="B1618">
            <v>47</v>
          </cell>
          <cell r="C1618" t="str">
            <v>39</v>
          </cell>
          <cell r="D1618" t="str">
            <v>68627</v>
          </cell>
          <cell r="E1618" t="str">
            <v>129916</v>
          </cell>
          <cell r="F1618" t="str">
            <v>1644</v>
          </cell>
          <cell r="G1618" t="str">
            <v>D</v>
          </cell>
          <cell r="H1618" t="str">
            <v>Valley View Charter Prep</v>
          </cell>
          <cell r="I1618" t="str">
            <v>ELEMENTARY</v>
          </cell>
          <cell r="J1618">
            <v>101092</v>
          </cell>
        </row>
        <row r="1619">
          <cell r="A1619">
            <v>14115</v>
          </cell>
          <cell r="B1619">
            <v>47</v>
          </cell>
          <cell r="C1619" t="str">
            <v>39</v>
          </cell>
          <cell r="D1619" t="str">
            <v>68627</v>
          </cell>
          <cell r="E1619" t="str">
            <v>130864</v>
          </cell>
          <cell r="F1619" t="str">
            <v>1654</v>
          </cell>
          <cell r="G1619" t="str">
            <v>L</v>
          </cell>
          <cell r="H1619" t="str">
            <v>Delta Charter Online</v>
          </cell>
          <cell r="I1619" t="str">
            <v>ELEMENTARY</v>
          </cell>
          <cell r="J1619">
            <v>32652</v>
          </cell>
        </row>
        <row r="1620">
          <cell r="A1620">
            <v>14230</v>
          </cell>
          <cell r="B1620">
            <v>47</v>
          </cell>
          <cell r="C1620" t="str">
            <v>39</v>
          </cell>
          <cell r="D1620" t="str">
            <v>68627</v>
          </cell>
          <cell r="E1620" t="str">
            <v>132050</v>
          </cell>
          <cell r="F1620" t="str">
            <v>1731</v>
          </cell>
          <cell r="G1620" t="str">
            <v>L</v>
          </cell>
          <cell r="H1620" t="str">
            <v>Delta Bridges Charter School</v>
          </cell>
          <cell r="I1620" t="str">
            <v>ELEMENTARY</v>
          </cell>
          <cell r="J1620">
            <v>45090</v>
          </cell>
        </row>
        <row r="1621">
          <cell r="A1621">
            <v>14231</v>
          </cell>
          <cell r="B1621">
            <v>47</v>
          </cell>
          <cell r="C1621" t="str">
            <v>39</v>
          </cell>
          <cell r="D1621" t="str">
            <v>68627</v>
          </cell>
          <cell r="E1621" t="str">
            <v>132365</v>
          </cell>
          <cell r="F1621" t="str">
            <v>1729</v>
          </cell>
          <cell r="G1621" t="str">
            <v>L</v>
          </cell>
          <cell r="H1621" t="str">
            <v>Delta Launch Charter</v>
          </cell>
          <cell r="I1621" t="str">
            <v>ELEMENTARY</v>
          </cell>
          <cell r="J1621">
            <v>0</v>
          </cell>
        </row>
        <row r="1622">
          <cell r="A1622">
            <v>14270</v>
          </cell>
          <cell r="B1622">
            <v>47</v>
          </cell>
          <cell r="C1622" t="str">
            <v>39</v>
          </cell>
          <cell r="D1622" t="str">
            <v>68627</v>
          </cell>
          <cell r="E1622" t="str">
            <v>133116</v>
          </cell>
          <cell r="F1622" t="str">
            <v>1762</v>
          </cell>
          <cell r="G1622" t="str">
            <v>D</v>
          </cell>
          <cell r="H1622" t="str">
            <v>Insight @ San Joaquin</v>
          </cell>
          <cell r="I1622" t="str">
            <v>ELEMENTARY</v>
          </cell>
          <cell r="J1622">
            <v>40928</v>
          </cell>
        </row>
        <row r="1623">
          <cell r="A1623">
            <v>14461</v>
          </cell>
          <cell r="B1623">
            <v>47</v>
          </cell>
          <cell r="C1623" t="str">
            <v>39</v>
          </cell>
          <cell r="D1623" t="str">
            <v>68627</v>
          </cell>
          <cell r="E1623" t="str">
            <v>136028</v>
          </cell>
          <cell r="F1623" t="str">
            <v>1878</v>
          </cell>
          <cell r="G1623" t="str">
            <v>L</v>
          </cell>
          <cell r="H1623" t="str">
            <v>Delta Keys Charter School No. 2</v>
          </cell>
          <cell r="I1623" t="str">
            <v>ELEMENTARY</v>
          </cell>
          <cell r="J1623">
            <v>14098</v>
          </cell>
        </row>
        <row r="1624">
          <cell r="A1624">
            <v>14462</v>
          </cell>
          <cell r="B1624">
            <v>47</v>
          </cell>
          <cell r="C1624" t="str">
            <v>39</v>
          </cell>
          <cell r="D1624" t="str">
            <v>68627</v>
          </cell>
          <cell r="E1624" t="str">
            <v>136044</v>
          </cell>
          <cell r="F1624" t="str">
            <v>1882</v>
          </cell>
          <cell r="G1624" t="str">
            <v>L</v>
          </cell>
          <cell r="H1624" t="str">
            <v>Delta STEAM Charter School</v>
          </cell>
          <cell r="I1624" t="str">
            <v>ELEMENTARY</v>
          </cell>
          <cell r="J1624">
            <v>0</v>
          </cell>
        </row>
        <row r="1625">
          <cell r="A1625">
            <v>14463</v>
          </cell>
          <cell r="B1625">
            <v>47</v>
          </cell>
          <cell r="C1625" t="str">
            <v>39</v>
          </cell>
          <cell r="D1625" t="str">
            <v>68627</v>
          </cell>
          <cell r="E1625" t="str">
            <v>136135</v>
          </cell>
          <cell r="F1625" t="str">
            <v>1879</v>
          </cell>
          <cell r="G1625" t="str">
            <v>L</v>
          </cell>
          <cell r="H1625" t="str">
            <v>Delta Charter Online No. 2</v>
          </cell>
          <cell r="I1625" t="str">
            <v>ELEMENTARY</v>
          </cell>
          <cell r="J1625">
            <v>23538</v>
          </cell>
        </row>
        <row r="1626">
          <cell r="A1626">
            <v>1365</v>
          </cell>
          <cell r="B1626">
            <v>47</v>
          </cell>
          <cell r="C1626" t="str">
            <v>39</v>
          </cell>
          <cell r="D1626" t="str">
            <v>68627</v>
          </cell>
          <cell r="E1626" t="str">
            <v>6119309</v>
          </cell>
          <cell r="F1626" t="str">
            <v>0393</v>
          </cell>
          <cell r="G1626" t="str">
            <v>L</v>
          </cell>
          <cell r="H1626" t="str">
            <v>Delta Charter</v>
          </cell>
          <cell r="I1626" t="str">
            <v>ELEMENTARY</v>
          </cell>
          <cell r="J1626">
            <v>1008517</v>
          </cell>
        </row>
        <row r="1627">
          <cell r="A1627">
            <v>682</v>
          </cell>
          <cell r="B1627">
            <v>47</v>
          </cell>
          <cell r="C1627" t="str">
            <v>39</v>
          </cell>
          <cell r="D1627" t="str">
            <v>68635</v>
          </cell>
          <cell r="E1627" t="str">
            <v>0</v>
          </cell>
          <cell r="H1627" t="str">
            <v>Oak View Union Elementary</v>
          </cell>
          <cell r="I1627" t="str">
            <v>ELEMENTARY</v>
          </cell>
          <cell r="J1627">
            <v>562347</v>
          </cell>
        </row>
        <row r="1628">
          <cell r="A1628">
            <v>683</v>
          </cell>
          <cell r="B1628">
            <v>47</v>
          </cell>
          <cell r="C1628" t="str">
            <v>39</v>
          </cell>
          <cell r="D1628" t="str">
            <v>68650</v>
          </cell>
          <cell r="E1628" t="str">
            <v>0</v>
          </cell>
          <cell r="H1628" t="str">
            <v>Ripon Unified</v>
          </cell>
          <cell r="I1628" t="str">
            <v>UNIFIED</v>
          </cell>
          <cell r="J1628">
            <v>4601314</v>
          </cell>
        </row>
        <row r="1629">
          <cell r="A1629">
            <v>12742</v>
          </cell>
          <cell r="B1629">
            <v>47</v>
          </cell>
          <cell r="C1629" t="str">
            <v>39</v>
          </cell>
          <cell r="D1629" t="str">
            <v>68650</v>
          </cell>
          <cell r="E1629" t="str">
            <v>125849</v>
          </cell>
          <cell r="F1629" t="str">
            <v>1398</v>
          </cell>
          <cell r="G1629" t="str">
            <v>D</v>
          </cell>
          <cell r="H1629" t="str">
            <v>California Connections Academy @ Ripon</v>
          </cell>
          <cell r="I1629" t="str">
            <v>UNIFIED</v>
          </cell>
          <cell r="J1629">
            <v>1717719</v>
          </cell>
        </row>
        <row r="1630">
          <cell r="A1630">
            <v>684</v>
          </cell>
          <cell r="B1630">
            <v>47</v>
          </cell>
          <cell r="C1630" t="str">
            <v>39</v>
          </cell>
          <cell r="D1630" t="str">
            <v>68676</v>
          </cell>
          <cell r="E1630" t="str">
            <v>0</v>
          </cell>
          <cell r="H1630" t="str">
            <v>Stockton Unified</v>
          </cell>
          <cell r="I1630" t="str">
            <v>UNIFIED</v>
          </cell>
          <cell r="J1630">
            <v>49577691</v>
          </cell>
        </row>
        <row r="1631">
          <cell r="A1631">
            <v>10163</v>
          </cell>
          <cell r="B1631">
            <v>47</v>
          </cell>
          <cell r="C1631" t="str">
            <v>39</v>
          </cell>
          <cell r="D1631" t="str">
            <v>68676</v>
          </cell>
          <cell r="E1631" t="str">
            <v>108647</v>
          </cell>
          <cell r="F1631" t="str">
            <v>0554</v>
          </cell>
          <cell r="G1631" t="str">
            <v>D</v>
          </cell>
          <cell r="H1631" t="str">
            <v>Aspire Rosa Parks Academy</v>
          </cell>
          <cell r="I1631" t="str">
            <v>UNIFIED</v>
          </cell>
          <cell r="J1631">
            <v>534854</v>
          </cell>
        </row>
        <row r="1632">
          <cell r="A1632">
            <v>10893</v>
          </cell>
          <cell r="B1632">
            <v>47</v>
          </cell>
          <cell r="C1632" t="str">
            <v>39</v>
          </cell>
          <cell r="D1632" t="str">
            <v>68676</v>
          </cell>
          <cell r="E1632" t="str">
            <v>111336</v>
          </cell>
          <cell r="F1632" t="str">
            <v>1197</v>
          </cell>
          <cell r="G1632" t="str">
            <v>L</v>
          </cell>
          <cell r="H1632" t="str">
            <v>Pittman Charter</v>
          </cell>
          <cell r="I1632" t="str">
            <v>UNIFIED</v>
          </cell>
          <cell r="J1632">
            <v>955140</v>
          </cell>
        </row>
        <row r="1633">
          <cell r="A1633">
            <v>11351</v>
          </cell>
          <cell r="B1633">
            <v>47</v>
          </cell>
          <cell r="C1633" t="str">
            <v>39</v>
          </cell>
          <cell r="D1633" t="str">
            <v>68676</v>
          </cell>
          <cell r="E1633" t="str">
            <v>114876</v>
          </cell>
          <cell r="F1633" t="str">
            <v>1553</v>
          </cell>
          <cell r="G1633" t="str">
            <v>D</v>
          </cell>
          <cell r="H1633" t="str">
            <v>Aspire Port City Academy</v>
          </cell>
          <cell r="I1633" t="str">
            <v>UNIFIED</v>
          </cell>
          <cell r="J1633">
            <v>556696</v>
          </cell>
        </row>
        <row r="1634">
          <cell r="A1634">
            <v>12014</v>
          </cell>
          <cell r="B1634">
            <v>47</v>
          </cell>
          <cell r="C1634" t="str">
            <v>39</v>
          </cell>
          <cell r="D1634" t="str">
            <v>68676</v>
          </cell>
          <cell r="E1634" t="str">
            <v>117853</v>
          </cell>
          <cell r="F1634" t="str">
            <v>1027</v>
          </cell>
          <cell r="G1634" t="str">
            <v>D</v>
          </cell>
          <cell r="H1634" t="str">
            <v>Dr. Lewis Dolphin Stallworth Sr. Charter</v>
          </cell>
          <cell r="I1634" t="str">
            <v>UNIFIED</v>
          </cell>
          <cell r="J1634">
            <v>347914</v>
          </cell>
        </row>
        <row r="1635">
          <cell r="A1635">
            <v>12049</v>
          </cell>
          <cell r="B1635">
            <v>47</v>
          </cell>
          <cell r="C1635" t="str">
            <v>39</v>
          </cell>
          <cell r="D1635" t="str">
            <v>68676</v>
          </cell>
          <cell r="E1635" t="str">
            <v>118497</v>
          </cell>
          <cell r="F1635" t="str">
            <v>1048</v>
          </cell>
          <cell r="G1635" t="str">
            <v>D</v>
          </cell>
          <cell r="H1635" t="str">
            <v>Aspire Langston Hughes Academy</v>
          </cell>
          <cell r="I1635" t="str">
            <v>UNIFIED</v>
          </cell>
          <cell r="J1635">
            <v>1139786</v>
          </cell>
        </row>
        <row r="1636">
          <cell r="A1636">
            <v>12208</v>
          </cell>
          <cell r="B1636">
            <v>47</v>
          </cell>
          <cell r="C1636" t="str">
            <v>39</v>
          </cell>
          <cell r="D1636" t="str">
            <v>68676</v>
          </cell>
          <cell r="E1636" t="str">
            <v>119743</v>
          </cell>
          <cell r="F1636" t="str">
            <v>1083</v>
          </cell>
          <cell r="G1636" t="str">
            <v>L</v>
          </cell>
          <cell r="H1636" t="str">
            <v>Stockton Unified Early College Academy</v>
          </cell>
          <cell r="I1636" t="str">
            <v>UNIFIED</v>
          </cell>
          <cell r="J1636">
            <v>726794</v>
          </cell>
        </row>
        <row r="1637">
          <cell r="A1637">
            <v>12394</v>
          </cell>
          <cell r="B1637">
            <v>47</v>
          </cell>
          <cell r="C1637" t="str">
            <v>39</v>
          </cell>
          <cell r="D1637" t="str">
            <v>68676</v>
          </cell>
          <cell r="E1637" t="str">
            <v>120725</v>
          </cell>
          <cell r="F1637" t="str">
            <v>1142</v>
          </cell>
          <cell r="G1637" t="str">
            <v>D</v>
          </cell>
          <cell r="H1637" t="str">
            <v>Stockton Collegiate International Elementary</v>
          </cell>
          <cell r="I1637" t="str">
            <v>UNIFIED</v>
          </cell>
          <cell r="J1637">
            <v>584687</v>
          </cell>
        </row>
        <row r="1638">
          <cell r="A1638">
            <v>12395</v>
          </cell>
          <cell r="B1638">
            <v>47</v>
          </cell>
          <cell r="C1638" t="str">
            <v>39</v>
          </cell>
          <cell r="D1638" t="str">
            <v>68676</v>
          </cell>
          <cell r="E1638" t="str">
            <v>120733</v>
          </cell>
          <cell r="F1638" t="str">
            <v>1143</v>
          </cell>
          <cell r="G1638" t="str">
            <v>D</v>
          </cell>
          <cell r="H1638" t="str">
            <v>Stockton Collegiate International Secondary</v>
          </cell>
          <cell r="I1638" t="str">
            <v>UNIFIED</v>
          </cell>
          <cell r="J1638">
            <v>814711</v>
          </cell>
        </row>
        <row r="1639">
          <cell r="A1639">
            <v>12328</v>
          </cell>
          <cell r="B1639">
            <v>47</v>
          </cell>
          <cell r="C1639" t="str">
            <v>39</v>
          </cell>
          <cell r="D1639" t="str">
            <v>68676</v>
          </cell>
          <cell r="E1639" t="str">
            <v>121541</v>
          </cell>
          <cell r="F1639" t="str">
            <v>1552</v>
          </cell>
          <cell r="G1639" t="str">
            <v>D</v>
          </cell>
          <cell r="H1639" t="str">
            <v>Aspire APEX Academy</v>
          </cell>
          <cell r="I1639" t="str">
            <v>UNIFIED</v>
          </cell>
          <cell r="J1639">
            <v>445288</v>
          </cell>
        </row>
        <row r="1640">
          <cell r="A1640">
            <v>12578</v>
          </cell>
          <cell r="B1640">
            <v>47</v>
          </cell>
          <cell r="C1640" t="str">
            <v>39</v>
          </cell>
          <cell r="D1640" t="str">
            <v>68676</v>
          </cell>
          <cell r="E1640" t="str">
            <v>123802</v>
          </cell>
          <cell r="F1640" t="str">
            <v>1283</v>
          </cell>
          <cell r="G1640" t="str">
            <v>L</v>
          </cell>
          <cell r="H1640" t="str">
            <v>Health Careers Academy</v>
          </cell>
          <cell r="I1640" t="str">
            <v>UNIFIED</v>
          </cell>
          <cell r="J1640">
            <v>810548</v>
          </cell>
        </row>
        <row r="1641">
          <cell r="A1641">
            <v>12579</v>
          </cell>
          <cell r="B1641">
            <v>47</v>
          </cell>
          <cell r="C1641" t="str">
            <v>39</v>
          </cell>
          <cell r="D1641" t="str">
            <v>68676</v>
          </cell>
          <cell r="E1641" t="str">
            <v>124248</v>
          </cell>
          <cell r="F1641" t="str">
            <v>1316</v>
          </cell>
          <cell r="G1641" t="str">
            <v>L</v>
          </cell>
          <cell r="H1641" t="str">
            <v>Pacific Law Academy</v>
          </cell>
          <cell r="I1641" t="str">
            <v>UNIFIED</v>
          </cell>
          <cell r="J1641">
            <v>327358</v>
          </cell>
        </row>
        <row r="1642">
          <cell r="A1642">
            <v>12619</v>
          </cell>
          <cell r="B1642">
            <v>47</v>
          </cell>
          <cell r="C1642" t="str">
            <v>39</v>
          </cell>
          <cell r="D1642" t="str">
            <v>68676</v>
          </cell>
          <cell r="E1642" t="str">
            <v>124958</v>
          </cell>
          <cell r="F1642" t="str">
            <v>1360</v>
          </cell>
          <cell r="G1642" t="str">
            <v>D</v>
          </cell>
          <cell r="H1642" t="str">
            <v>TEAM Charter</v>
          </cell>
          <cell r="I1642" t="str">
            <v>UNIFIED</v>
          </cell>
          <cell r="J1642">
            <v>1077673</v>
          </cell>
        </row>
        <row r="1643">
          <cell r="A1643">
            <v>14479</v>
          </cell>
          <cell r="B1643">
            <v>47</v>
          </cell>
          <cell r="C1643" t="str">
            <v>39</v>
          </cell>
          <cell r="D1643" t="str">
            <v>68676</v>
          </cell>
          <cell r="E1643" t="str">
            <v>136283</v>
          </cell>
          <cell r="F1643" t="str">
            <v>1890</v>
          </cell>
          <cell r="G1643" t="str">
            <v>D</v>
          </cell>
          <cell r="H1643" t="str">
            <v>Team Charter Academy</v>
          </cell>
          <cell r="I1643" t="str">
            <v>UNIFIED</v>
          </cell>
          <cell r="J1643">
            <v>28144</v>
          </cell>
        </row>
        <row r="1644">
          <cell r="A1644">
            <v>7642</v>
          </cell>
          <cell r="B1644">
            <v>47</v>
          </cell>
          <cell r="C1644" t="str">
            <v>39</v>
          </cell>
          <cell r="D1644" t="str">
            <v>68676</v>
          </cell>
          <cell r="E1644" t="str">
            <v>6042725</v>
          </cell>
          <cell r="F1644" t="str">
            <v>1318</v>
          </cell>
          <cell r="G1644" t="str">
            <v>L</v>
          </cell>
          <cell r="H1644" t="str">
            <v>Nightingale Charter</v>
          </cell>
          <cell r="I1644" t="str">
            <v>UNIFIED</v>
          </cell>
          <cell r="J1644">
            <v>563879</v>
          </cell>
        </row>
        <row r="1645">
          <cell r="A1645">
            <v>685</v>
          </cell>
          <cell r="B1645">
            <v>47</v>
          </cell>
          <cell r="C1645" t="str">
            <v>39</v>
          </cell>
          <cell r="D1645" t="str">
            <v>75499</v>
          </cell>
          <cell r="E1645" t="str">
            <v>0</v>
          </cell>
          <cell r="H1645" t="str">
            <v>Tracy Joint Unified</v>
          </cell>
          <cell r="I1645" t="str">
            <v>UNIFIED</v>
          </cell>
          <cell r="J1645">
            <v>22660816</v>
          </cell>
        </row>
        <row r="1646">
          <cell r="A1646">
            <v>9670</v>
          </cell>
          <cell r="B1646">
            <v>47</v>
          </cell>
          <cell r="C1646" t="str">
            <v>39</v>
          </cell>
          <cell r="D1646" t="str">
            <v>75499</v>
          </cell>
          <cell r="E1646" t="str">
            <v>102384</v>
          </cell>
          <cell r="F1646" t="str">
            <v>0607</v>
          </cell>
          <cell r="G1646" t="str">
            <v>D</v>
          </cell>
          <cell r="H1646" t="str">
            <v>Primary Charter</v>
          </cell>
          <cell r="I1646" t="str">
            <v>UNIFIED</v>
          </cell>
          <cell r="J1646">
            <v>505145</v>
          </cell>
        </row>
        <row r="1647">
          <cell r="A1647">
            <v>9671</v>
          </cell>
          <cell r="B1647">
            <v>47</v>
          </cell>
          <cell r="C1647" t="str">
            <v>39</v>
          </cell>
          <cell r="D1647" t="str">
            <v>75499</v>
          </cell>
          <cell r="E1647" t="str">
            <v>102392</v>
          </cell>
          <cell r="F1647" t="str">
            <v>0606</v>
          </cell>
          <cell r="G1647" t="str">
            <v>D</v>
          </cell>
          <cell r="H1647" t="str">
            <v>Millennium Charter</v>
          </cell>
          <cell r="I1647" t="str">
            <v>UNIFIED</v>
          </cell>
          <cell r="J1647">
            <v>907440</v>
          </cell>
        </row>
        <row r="1648">
          <cell r="A1648">
            <v>1367</v>
          </cell>
          <cell r="B1648">
            <v>47</v>
          </cell>
          <cell r="C1648" t="str">
            <v>39</v>
          </cell>
          <cell r="D1648" t="str">
            <v>75499</v>
          </cell>
          <cell r="E1648" t="str">
            <v>6118665</v>
          </cell>
          <cell r="F1648" t="str">
            <v>0355</v>
          </cell>
          <cell r="G1648" t="str">
            <v>D</v>
          </cell>
          <cell r="H1648" t="str">
            <v>Discovery Charter</v>
          </cell>
          <cell r="I1648" t="str">
            <v>UNIFIED</v>
          </cell>
          <cell r="J1648">
            <v>538055</v>
          </cell>
        </row>
        <row r="1649">
          <cell r="A1649">
            <v>12597</v>
          </cell>
          <cell r="B1649">
            <v>47</v>
          </cell>
          <cell r="C1649" t="str">
            <v>39</v>
          </cell>
          <cell r="D1649" t="str">
            <v>76760</v>
          </cell>
          <cell r="E1649" t="str">
            <v>0</v>
          </cell>
          <cell r="H1649" t="str">
            <v>Lammersville Joint Unified</v>
          </cell>
          <cell r="I1649" t="str">
            <v>UNIFIED</v>
          </cell>
          <cell r="J1649">
            <v>7871606</v>
          </cell>
        </row>
        <row r="1650">
          <cell r="A1650">
            <v>41</v>
          </cell>
          <cell r="B1650">
            <v>47</v>
          </cell>
          <cell r="C1650" t="str">
            <v>40</v>
          </cell>
          <cell r="D1650" t="str">
            <v>10405</v>
          </cell>
          <cell r="E1650" t="str">
            <v>0</v>
          </cell>
          <cell r="H1650" t="str">
            <v>San Luis Obispo Co. Office of Education</v>
          </cell>
          <cell r="I1650" t="str">
            <v>CO OFFICE</v>
          </cell>
          <cell r="J1650">
            <v>20882</v>
          </cell>
        </row>
        <row r="1651">
          <cell r="A1651">
            <v>9650</v>
          </cell>
          <cell r="B1651">
            <v>47</v>
          </cell>
          <cell r="C1651" t="str">
            <v>40</v>
          </cell>
          <cell r="D1651" t="str">
            <v>10405</v>
          </cell>
          <cell r="E1651" t="str">
            <v>101725</v>
          </cell>
          <cell r="F1651" t="str">
            <v>0566</v>
          </cell>
          <cell r="G1651" t="str">
            <v>L</v>
          </cell>
          <cell r="H1651" t="str">
            <v>Grizzly ChalleNGe Charter</v>
          </cell>
          <cell r="I1651" t="str">
            <v>CO OFFICE</v>
          </cell>
          <cell r="J1651">
            <v>410364</v>
          </cell>
        </row>
        <row r="1652">
          <cell r="A1652">
            <v>686</v>
          </cell>
          <cell r="B1652">
            <v>47</v>
          </cell>
          <cell r="C1652" t="str">
            <v>40</v>
          </cell>
          <cell r="D1652" t="str">
            <v>68700</v>
          </cell>
          <cell r="E1652" t="str">
            <v>0</v>
          </cell>
          <cell r="H1652" t="str">
            <v>Atascadero Unified</v>
          </cell>
          <cell r="I1652" t="str">
            <v>UNIFIED</v>
          </cell>
          <cell r="J1652">
            <v>892584</v>
          </cell>
        </row>
        <row r="1653">
          <cell r="A1653">
            <v>687</v>
          </cell>
          <cell r="B1653">
            <v>47</v>
          </cell>
          <cell r="C1653" t="str">
            <v>40</v>
          </cell>
          <cell r="D1653" t="str">
            <v>68726</v>
          </cell>
          <cell r="E1653" t="str">
            <v>0</v>
          </cell>
          <cell r="H1653" t="str">
            <v>Cayucos Elementary</v>
          </cell>
          <cell r="I1653" t="str">
            <v>ELEMENTARY</v>
          </cell>
          <cell r="J1653">
            <v>40416</v>
          </cell>
        </row>
        <row r="1654">
          <cell r="A1654">
            <v>688</v>
          </cell>
          <cell r="B1654">
            <v>47</v>
          </cell>
          <cell r="C1654" t="str">
            <v>40</v>
          </cell>
          <cell r="D1654" t="str">
            <v>68759</v>
          </cell>
          <cell r="E1654" t="str">
            <v>0</v>
          </cell>
          <cell r="H1654" t="str">
            <v>Lucia Mar Unified</v>
          </cell>
          <cell r="I1654" t="str">
            <v>UNIFIED</v>
          </cell>
          <cell r="J1654">
            <v>2034224</v>
          </cell>
        </row>
        <row r="1655">
          <cell r="A1655">
            <v>689</v>
          </cell>
          <cell r="B1655">
            <v>47</v>
          </cell>
          <cell r="C1655" t="str">
            <v>40</v>
          </cell>
          <cell r="D1655" t="str">
            <v>68791</v>
          </cell>
          <cell r="E1655" t="str">
            <v>0</v>
          </cell>
          <cell r="H1655" t="str">
            <v>Pleasant Valley Joint Union Elementary</v>
          </cell>
          <cell r="I1655" t="str">
            <v>ELEMENTARY</v>
          </cell>
          <cell r="J1655">
            <v>17750</v>
          </cell>
        </row>
        <row r="1656">
          <cell r="A1656">
            <v>690</v>
          </cell>
          <cell r="B1656">
            <v>47</v>
          </cell>
          <cell r="C1656" t="str">
            <v>40</v>
          </cell>
          <cell r="D1656" t="str">
            <v>68809</v>
          </cell>
          <cell r="E1656" t="str">
            <v>0</v>
          </cell>
          <cell r="H1656" t="str">
            <v>San Luis Coastal Unified</v>
          </cell>
          <cell r="I1656" t="str">
            <v>UNIFIED</v>
          </cell>
          <cell r="J1656">
            <v>1440158</v>
          </cell>
        </row>
        <row r="1657">
          <cell r="A1657">
            <v>1368</v>
          </cell>
          <cell r="B1657">
            <v>47</v>
          </cell>
          <cell r="C1657" t="str">
            <v>40</v>
          </cell>
          <cell r="D1657" t="str">
            <v>68809</v>
          </cell>
          <cell r="E1657" t="str">
            <v>6043194</v>
          </cell>
          <cell r="F1657" t="str">
            <v>0093</v>
          </cell>
          <cell r="G1657" t="str">
            <v>D</v>
          </cell>
          <cell r="H1657" t="str">
            <v>Bellevue-Santa Fe Charter</v>
          </cell>
          <cell r="I1657" t="str">
            <v>UNIFIED</v>
          </cell>
          <cell r="J1657">
            <v>30718</v>
          </cell>
        </row>
        <row r="1658">
          <cell r="A1658">
            <v>691</v>
          </cell>
          <cell r="B1658">
            <v>47</v>
          </cell>
          <cell r="C1658" t="str">
            <v>40</v>
          </cell>
          <cell r="D1658" t="str">
            <v>68825</v>
          </cell>
          <cell r="E1658" t="str">
            <v>0</v>
          </cell>
          <cell r="H1658" t="str">
            <v>San Miguel Joint Union</v>
          </cell>
          <cell r="I1658" t="str">
            <v>ELEMENTARY</v>
          </cell>
          <cell r="J1658">
            <v>846488</v>
          </cell>
        </row>
        <row r="1659">
          <cell r="A1659">
            <v>12743</v>
          </cell>
          <cell r="B1659">
            <v>47</v>
          </cell>
          <cell r="C1659" t="str">
            <v>40</v>
          </cell>
          <cell r="D1659" t="str">
            <v>68825</v>
          </cell>
          <cell r="E1659" t="str">
            <v>125807</v>
          </cell>
          <cell r="F1659" t="str">
            <v>1395</v>
          </cell>
          <cell r="G1659" t="str">
            <v>D</v>
          </cell>
          <cell r="H1659" t="str">
            <v>Almond Acres Charter Academy</v>
          </cell>
          <cell r="I1659" t="str">
            <v>ELEMENTARY</v>
          </cell>
          <cell r="J1659">
            <v>414866</v>
          </cell>
        </row>
        <row r="1660">
          <cell r="A1660">
            <v>692</v>
          </cell>
          <cell r="B1660">
            <v>47</v>
          </cell>
          <cell r="C1660" t="str">
            <v>40</v>
          </cell>
          <cell r="D1660" t="str">
            <v>68833</v>
          </cell>
          <cell r="E1660" t="str">
            <v>0</v>
          </cell>
          <cell r="H1660" t="str">
            <v>Shandon Joint Unified</v>
          </cell>
          <cell r="I1660" t="str">
            <v>UNIFIED</v>
          </cell>
          <cell r="J1660">
            <v>169407</v>
          </cell>
        </row>
        <row r="1661">
          <cell r="A1661">
            <v>693</v>
          </cell>
          <cell r="B1661">
            <v>47</v>
          </cell>
          <cell r="C1661" t="str">
            <v>40</v>
          </cell>
          <cell r="D1661" t="str">
            <v>68841</v>
          </cell>
          <cell r="E1661" t="str">
            <v>0</v>
          </cell>
          <cell r="H1661" t="str">
            <v>Templeton Unified</v>
          </cell>
          <cell r="I1661" t="str">
            <v>UNIFIED</v>
          </cell>
          <cell r="J1661">
            <v>1179097</v>
          </cell>
        </row>
        <row r="1662">
          <cell r="A1662">
            <v>694</v>
          </cell>
          <cell r="B1662">
            <v>47</v>
          </cell>
          <cell r="C1662" t="str">
            <v>40</v>
          </cell>
          <cell r="D1662" t="str">
            <v>75457</v>
          </cell>
          <cell r="E1662" t="str">
            <v>0</v>
          </cell>
          <cell r="H1662" t="str">
            <v>Paso Robles Joint Unified</v>
          </cell>
          <cell r="I1662" t="str">
            <v>UNIFIED</v>
          </cell>
          <cell r="J1662">
            <v>1305748</v>
          </cell>
        </row>
        <row r="1663">
          <cell r="A1663">
            <v>695</v>
          </cell>
          <cell r="B1663">
            <v>47</v>
          </cell>
          <cell r="C1663" t="str">
            <v>40</v>
          </cell>
          <cell r="D1663" t="str">
            <v>75465</v>
          </cell>
          <cell r="E1663" t="str">
            <v>0</v>
          </cell>
          <cell r="H1663" t="str">
            <v>Coast Unified</v>
          </cell>
          <cell r="I1663" t="str">
            <v>UNIFIED</v>
          </cell>
          <cell r="J1663">
            <v>122766</v>
          </cell>
        </row>
        <row r="1664">
          <cell r="A1664">
            <v>42</v>
          </cell>
          <cell r="B1664">
            <v>47</v>
          </cell>
          <cell r="C1664" t="str">
            <v>41</v>
          </cell>
          <cell r="D1664" t="str">
            <v>10413</v>
          </cell>
          <cell r="E1664" t="str">
            <v>0</v>
          </cell>
          <cell r="H1664" t="str">
            <v>San Mateo Co. Office of Education</v>
          </cell>
          <cell r="I1664" t="str">
            <v>CO OFFICE</v>
          </cell>
          <cell r="J1664">
            <v>18690</v>
          </cell>
        </row>
        <row r="1665">
          <cell r="A1665">
            <v>14444</v>
          </cell>
          <cell r="B1665">
            <v>47</v>
          </cell>
          <cell r="C1665" t="str">
            <v>41</v>
          </cell>
          <cell r="D1665" t="str">
            <v>10413</v>
          </cell>
          <cell r="E1665" t="str">
            <v>135269</v>
          </cell>
          <cell r="F1665" t="str">
            <v>1845</v>
          </cell>
          <cell r="G1665" t="str">
            <v>D</v>
          </cell>
          <cell r="H1665" t="str">
            <v>Oxford Day Academy</v>
          </cell>
          <cell r="I1665" t="str">
            <v>CO OFFICE</v>
          </cell>
          <cell r="J1665">
            <v>9338</v>
          </cell>
        </row>
        <row r="1666">
          <cell r="A1666">
            <v>696</v>
          </cell>
          <cell r="B1666">
            <v>47</v>
          </cell>
          <cell r="C1666" t="str">
            <v>41</v>
          </cell>
          <cell r="D1666" t="str">
            <v>68858</v>
          </cell>
          <cell r="E1666" t="str">
            <v>0</v>
          </cell>
          <cell r="H1666" t="str">
            <v>Bayshore Elementary</v>
          </cell>
          <cell r="I1666" t="str">
            <v>ELEMENTARY</v>
          </cell>
          <cell r="J1666">
            <v>522278</v>
          </cell>
        </row>
        <row r="1667">
          <cell r="A1667">
            <v>697</v>
          </cell>
          <cell r="B1667">
            <v>47</v>
          </cell>
          <cell r="C1667" t="str">
            <v>41</v>
          </cell>
          <cell r="D1667" t="str">
            <v>68866</v>
          </cell>
          <cell r="E1667" t="str">
            <v>0</v>
          </cell>
          <cell r="H1667" t="str">
            <v>Belmont-Redwood Shores Elementary</v>
          </cell>
          <cell r="I1667" t="str">
            <v>ELEMENTARY</v>
          </cell>
          <cell r="J1667">
            <v>5964974</v>
          </cell>
        </row>
        <row r="1668">
          <cell r="A1668">
            <v>698</v>
          </cell>
          <cell r="B1668">
            <v>47</v>
          </cell>
          <cell r="C1668" t="str">
            <v>41</v>
          </cell>
          <cell r="D1668" t="str">
            <v>68874</v>
          </cell>
          <cell r="E1668" t="str">
            <v>0</v>
          </cell>
          <cell r="H1668" t="str">
            <v>Brisbane Elementary</v>
          </cell>
          <cell r="I1668" t="str">
            <v>ELEMENTARY</v>
          </cell>
          <cell r="J1668">
            <v>90130</v>
          </cell>
        </row>
        <row r="1669">
          <cell r="A1669">
            <v>699</v>
          </cell>
          <cell r="B1669">
            <v>47</v>
          </cell>
          <cell r="C1669" t="str">
            <v>41</v>
          </cell>
          <cell r="D1669" t="str">
            <v>68882</v>
          </cell>
          <cell r="E1669" t="str">
            <v>0</v>
          </cell>
          <cell r="H1669" t="str">
            <v>Burlingame Elementary</v>
          </cell>
          <cell r="I1669" t="str">
            <v>ELEMENTARY</v>
          </cell>
          <cell r="J1669">
            <v>4813862</v>
          </cell>
        </row>
        <row r="1670">
          <cell r="A1670">
            <v>700</v>
          </cell>
          <cell r="B1670">
            <v>47</v>
          </cell>
          <cell r="C1670" t="str">
            <v>41</v>
          </cell>
          <cell r="D1670" t="str">
            <v>68890</v>
          </cell>
          <cell r="E1670" t="str">
            <v>0</v>
          </cell>
          <cell r="H1670" t="str">
            <v>Cabrillo Unified</v>
          </cell>
          <cell r="I1670" t="str">
            <v>UNIFIED</v>
          </cell>
          <cell r="J1670">
            <v>2915465</v>
          </cell>
        </row>
        <row r="1671">
          <cell r="A1671">
            <v>701</v>
          </cell>
          <cell r="B1671">
            <v>47</v>
          </cell>
          <cell r="C1671" t="str">
            <v>41</v>
          </cell>
          <cell r="D1671" t="str">
            <v>68908</v>
          </cell>
          <cell r="E1671" t="str">
            <v>0</v>
          </cell>
          <cell r="H1671" t="str">
            <v>Hillsborough City Elementary</v>
          </cell>
          <cell r="I1671" t="str">
            <v>ELEMENTARY</v>
          </cell>
          <cell r="J1671">
            <v>284842</v>
          </cell>
        </row>
        <row r="1672">
          <cell r="A1672">
            <v>702</v>
          </cell>
          <cell r="B1672">
            <v>47</v>
          </cell>
          <cell r="C1672" t="str">
            <v>41</v>
          </cell>
          <cell r="D1672" t="str">
            <v>68916</v>
          </cell>
          <cell r="E1672" t="str">
            <v>0</v>
          </cell>
          <cell r="H1672" t="str">
            <v>Jefferson Elementary</v>
          </cell>
          <cell r="I1672" t="str">
            <v>ELEMENTARY</v>
          </cell>
          <cell r="J1672">
            <v>8667094</v>
          </cell>
        </row>
        <row r="1673">
          <cell r="A1673">
            <v>10284</v>
          </cell>
          <cell r="B1673">
            <v>47</v>
          </cell>
          <cell r="C1673" t="str">
            <v>41</v>
          </cell>
          <cell r="D1673" t="str">
            <v>68916</v>
          </cell>
          <cell r="E1673" t="str">
            <v>112284</v>
          </cell>
          <cell r="F1673" t="str">
            <v>0802</v>
          </cell>
          <cell r="G1673" t="str">
            <v>D</v>
          </cell>
          <cell r="H1673" t="str">
            <v>California Virtual Academy @ San Mateo</v>
          </cell>
          <cell r="I1673" t="str">
            <v>ELEMENTARY</v>
          </cell>
          <cell r="J1673">
            <v>1087387</v>
          </cell>
        </row>
        <row r="1674">
          <cell r="A1674">
            <v>703</v>
          </cell>
          <cell r="B1674">
            <v>47</v>
          </cell>
          <cell r="C1674" t="str">
            <v>41</v>
          </cell>
          <cell r="D1674" t="str">
            <v>68924</v>
          </cell>
          <cell r="E1674" t="str">
            <v>0</v>
          </cell>
          <cell r="H1674" t="str">
            <v>Jefferson Union High</v>
          </cell>
          <cell r="I1674" t="str">
            <v>HIGH</v>
          </cell>
          <cell r="J1674">
            <v>847718</v>
          </cell>
        </row>
        <row r="1675">
          <cell r="A1675">
            <v>12911</v>
          </cell>
          <cell r="B1675">
            <v>47</v>
          </cell>
          <cell r="C1675" t="str">
            <v>41</v>
          </cell>
          <cell r="D1675" t="str">
            <v>68924</v>
          </cell>
          <cell r="E1675" t="str">
            <v>127548</v>
          </cell>
          <cell r="F1675" t="str">
            <v>1500</v>
          </cell>
          <cell r="G1675" t="str">
            <v>D</v>
          </cell>
          <cell r="H1675" t="str">
            <v>Summit Public School: Shasta</v>
          </cell>
          <cell r="I1675" t="str">
            <v>HIGH</v>
          </cell>
          <cell r="J1675">
            <v>84658</v>
          </cell>
        </row>
        <row r="1676">
          <cell r="A1676">
            <v>704</v>
          </cell>
          <cell r="B1676">
            <v>47</v>
          </cell>
          <cell r="C1676" t="str">
            <v>41</v>
          </cell>
          <cell r="D1676" t="str">
            <v>68932</v>
          </cell>
          <cell r="E1676" t="str">
            <v>0</v>
          </cell>
          <cell r="H1676" t="str">
            <v>Pacifica</v>
          </cell>
          <cell r="I1676" t="str">
            <v>ELEMENTARY</v>
          </cell>
          <cell r="J1676">
            <v>4290739</v>
          </cell>
        </row>
        <row r="1677">
          <cell r="A1677">
            <v>705</v>
          </cell>
          <cell r="B1677">
            <v>47</v>
          </cell>
          <cell r="C1677" t="str">
            <v>41</v>
          </cell>
          <cell r="D1677" t="str">
            <v>68940</v>
          </cell>
          <cell r="E1677" t="str">
            <v>0</v>
          </cell>
          <cell r="H1677" t="str">
            <v>La Honda-Pescadero Unified</v>
          </cell>
          <cell r="I1677" t="str">
            <v>UNIFIED</v>
          </cell>
          <cell r="J1677">
            <v>60898</v>
          </cell>
        </row>
        <row r="1678">
          <cell r="A1678">
            <v>706</v>
          </cell>
          <cell r="B1678">
            <v>47</v>
          </cell>
          <cell r="C1678" t="str">
            <v>41</v>
          </cell>
          <cell r="D1678" t="str">
            <v>68957</v>
          </cell>
          <cell r="E1678" t="str">
            <v>0</v>
          </cell>
          <cell r="H1678" t="str">
            <v>Las Lomitas Elementary</v>
          </cell>
          <cell r="I1678" t="str">
            <v>ELEMENTARY</v>
          </cell>
          <cell r="J1678">
            <v>267264</v>
          </cell>
        </row>
        <row r="1679">
          <cell r="A1679">
            <v>707</v>
          </cell>
          <cell r="B1679">
            <v>47</v>
          </cell>
          <cell r="C1679" t="str">
            <v>41</v>
          </cell>
          <cell r="D1679" t="str">
            <v>68965</v>
          </cell>
          <cell r="E1679" t="str">
            <v>0</v>
          </cell>
          <cell r="H1679" t="str">
            <v>Menlo Park City Elementary</v>
          </cell>
          <cell r="I1679" t="str">
            <v>ELEMENTARY</v>
          </cell>
          <cell r="J1679">
            <v>575460</v>
          </cell>
        </row>
        <row r="1680">
          <cell r="A1680">
            <v>708</v>
          </cell>
          <cell r="B1680">
            <v>47</v>
          </cell>
          <cell r="C1680" t="str">
            <v>41</v>
          </cell>
          <cell r="D1680" t="str">
            <v>68973</v>
          </cell>
          <cell r="E1680" t="str">
            <v>0</v>
          </cell>
          <cell r="H1680" t="str">
            <v>Millbrae Elementary</v>
          </cell>
          <cell r="I1680" t="str">
            <v>ELEMENTARY</v>
          </cell>
          <cell r="J1680">
            <v>3448827</v>
          </cell>
        </row>
        <row r="1681">
          <cell r="A1681">
            <v>709</v>
          </cell>
          <cell r="B1681">
            <v>47</v>
          </cell>
          <cell r="C1681" t="str">
            <v>41</v>
          </cell>
          <cell r="D1681" t="str">
            <v>68981</v>
          </cell>
          <cell r="E1681" t="str">
            <v>0</v>
          </cell>
          <cell r="H1681" t="str">
            <v>Portola Valley Elementary</v>
          </cell>
          <cell r="I1681" t="str">
            <v>ELEMENTARY</v>
          </cell>
          <cell r="J1681">
            <v>121068</v>
          </cell>
        </row>
        <row r="1682">
          <cell r="A1682">
            <v>710</v>
          </cell>
          <cell r="B1682">
            <v>47</v>
          </cell>
          <cell r="C1682" t="str">
            <v>41</v>
          </cell>
          <cell r="D1682" t="str">
            <v>68999</v>
          </cell>
          <cell r="E1682" t="str">
            <v>0</v>
          </cell>
          <cell r="H1682" t="str">
            <v>Ravenswood City Elementary</v>
          </cell>
          <cell r="I1682" t="str">
            <v>ELEMENTARY</v>
          </cell>
          <cell r="J1682">
            <v>4250886</v>
          </cell>
        </row>
        <row r="1683">
          <cell r="A1683">
            <v>1372</v>
          </cell>
          <cell r="B1683">
            <v>47</v>
          </cell>
          <cell r="C1683" t="str">
            <v>41</v>
          </cell>
          <cell r="D1683" t="str">
            <v>68999</v>
          </cell>
          <cell r="E1683" t="str">
            <v>134197</v>
          </cell>
          <cell r="F1683" t="str">
            <v>0125</v>
          </cell>
          <cell r="G1683" t="str">
            <v>D</v>
          </cell>
          <cell r="H1683" t="str">
            <v>Aspire East Palo Alto Charter</v>
          </cell>
          <cell r="I1683" t="str">
            <v>ELEMENTARY</v>
          </cell>
          <cell r="J1683">
            <v>1019445</v>
          </cell>
        </row>
        <row r="1684">
          <cell r="A1684">
            <v>14472</v>
          </cell>
          <cell r="B1684">
            <v>47</v>
          </cell>
          <cell r="C1684" t="str">
            <v>41</v>
          </cell>
          <cell r="D1684" t="str">
            <v>68999</v>
          </cell>
          <cell r="E1684" t="str">
            <v>135608</v>
          </cell>
          <cell r="F1684" t="str">
            <v>1868</v>
          </cell>
          <cell r="G1684" t="str">
            <v>D</v>
          </cell>
          <cell r="H1684" t="str">
            <v>KIPP Valiant Community Prep</v>
          </cell>
          <cell r="I1684" t="str">
            <v>ELEMENTARY</v>
          </cell>
          <cell r="J1684">
            <v>42042</v>
          </cell>
        </row>
        <row r="1685">
          <cell r="A1685">
            <v>711</v>
          </cell>
          <cell r="B1685">
            <v>47</v>
          </cell>
          <cell r="C1685" t="str">
            <v>41</v>
          </cell>
          <cell r="D1685" t="str">
            <v>69005</v>
          </cell>
          <cell r="E1685" t="str">
            <v>0</v>
          </cell>
          <cell r="H1685" t="str">
            <v>Redwood City Elementary</v>
          </cell>
          <cell r="I1685" t="str">
            <v>ELEMENTARY</v>
          </cell>
          <cell r="J1685">
            <v>9809498</v>
          </cell>
        </row>
        <row r="1686">
          <cell r="A1686">
            <v>12910</v>
          </cell>
          <cell r="B1686">
            <v>47</v>
          </cell>
          <cell r="C1686" t="str">
            <v>41</v>
          </cell>
          <cell r="D1686" t="str">
            <v>69005</v>
          </cell>
          <cell r="E1686" t="str">
            <v>127282</v>
          </cell>
          <cell r="F1686" t="str">
            <v>1498</v>
          </cell>
          <cell r="G1686" t="str">
            <v>D</v>
          </cell>
          <cell r="H1686" t="str">
            <v>Connect Community Charter</v>
          </cell>
          <cell r="I1686" t="str">
            <v>ELEMENTARY</v>
          </cell>
          <cell r="J1686">
            <v>40806</v>
          </cell>
        </row>
        <row r="1687">
          <cell r="A1687">
            <v>14232</v>
          </cell>
          <cell r="B1687">
            <v>47</v>
          </cell>
          <cell r="C1687" t="str">
            <v>41</v>
          </cell>
          <cell r="D1687" t="str">
            <v>69005</v>
          </cell>
          <cell r="E1687" t="str">
            <v>132068</v>
          </cell>
          <cell r="F1687" t="str">
            <v>1735</v>
          </cell>
          <cell r="G1687" t="str">
            <v>D</v>
          </cell>
          <cell r="H1687" t="str">
            <v>KIPP Excelencia Community Preparatory</v>
          </cell>
          <cell r="I1687" t="str">
            <v>ELEMENTARY</v>
          </cell>
          <cell r="J1687">
            <v>107318</v>
          </cell>
        </row>
        <row r="1688">
          <cell r="A1688">
            <v>14233</v>
          </cell>
          <cell r="B1688">
            <v>47</v>
          </cell>
          <cell r="C1688" t="str">
            <v>41</v>
          </cell>
          <cell r="D1688" t="str">
            <v>69005</v>
          </cell>
          <cell r="E1688" t="str">
            <v>132076</v>
          </cell>
          <cell r="F1688" t="str">
            <v>1736</v>
          </cell>
          <cell r="G1688" t="str">
            <v>D</v>
          </cell>
          <cell r="H1688" t="str">
            <v>Rocketship Redwood City</v>
          </cell>
          <cell r="I1688" t="str">
            <v>ELEMENTARY</v>
          </cell>
          <cell r="J1688">
            <v>51098</v>
          </cell>
        </row>
        <row r="1689">
          <cell r="A1689">
            <v>712</v>
          </cell>
          <cell r="B1689">
            <v>47</v>
          </cell>
          <cell r="C1689" t="str">
            <v>41</v>
          </cell>
          <cell r="D1689" t="str">
            <v>69013</v>
          </cell>
          <cell r="E1689" t="str">
            <v>0</v>
          </cell>
          <cell r="H1689" t="str">
            <v>San Bruno Park Elementary</v>
          </cell>
          <cell r="I1689" t="str">
            <v>ELEMENTARY</v>
          </cell>
          <cell r="J1689">
            <v>508706</v>
          </cell>
        </row>
        <row r="1690">
          <cell r="A1690">
            <v>713</v>
          </cell>
          <cell r="B1690">
            <v>47</v>
          </cell>
          <cell r="C1690" t="str">
            <v>41</v>
          </cell>
          <cell r="D1690" t="str">
            <v>69021</v>
          </cell>
          <cell r="E1690" t="str">
            <v>0</v>
          </cell>
          <cell r="H1690" t="str">
            <v>San Carlos Elementary</v>
          </cell>
          <cell r="I1690" t="str">
            <v>ELEMENTARY</v>
          </cell>
          <cell r="J1690">
            <v>1039126</v>
          </cell>
        </row>
        <row r="1691">
          <cell r="A1691">
            <v>1376</v>
          </cell>
          <cell r="B1691">
            <v>47</v>
          </cell>
          <cell r="C1691" t="str">
            <v>41</v>
          </cell>
          <cell r="D1691" t="str">
            <v>69021</v>
          </cell>
          <cell r="E1691" t="str">
            <v>6044721</v>
          </cell>
          <cell r="F1691" t="str">
            <v>0348</v>
          </cell>
          <cell r="G1691" t="str">
            <v>L</v>
          </cell>
          <cell r="H1691" t="str">
            <v>Arundel Elementary</v>
          </cell>
          <cell r="I1691" t="str">
            <v>ELEMENTARY</v>
          </cell>
          <cell r="J1691">
            <v>681588</v>
          </cell>
        </row>
        <row r="1692">
          <cell r="A1692">
            <v>1377</v>
          </cell>
          <cell r="B1692">
            <v>47</v>
          </cell>
          <cell r="C1692" t="str">
            <v>41</v>
          </cell>
          <cell r="D1692" t="str">
            <v>69021</v>
          </cell>
          <cell r="E1692" t="str">
            <v>6044739</v>
          </cell>
          <cell r="F1692" t="str">
            <v>0260</v>
          </cell>
          <cell r="G1692" t="str">
            <v>L</v>
          </cell>
          <cell r="H1692" t="str">
            <v>Brittan Acres Elementary</v>
          </cell>
          <cell r="I1692" t="str">
            <v>ELEMENTARY</v>
          </cell>
          <cell r="J1692">
            <v>496820</v>
          </cell>
        </row>
        <row r="1693">
          <cell r="A1693">
            <v>1378</v>
          </cell>
          <cell r="B1693">
            <v>47</v>
          </cell>
          <cell r="C1693" t="str">
            <v>41</v>
          </cell>
          <cell r="D1693" t="str">
            <v>69021</v>
          </cell>
          <cell r="E1693" t="str">
            <v>6044754</v>
          </cell>
          <cell r="F1693" t="str">
            <v>0259</v>
          </cell>
          <cell r="G1693" t="str">
            <v>L</v>
          </cell>
          <cell r="H1693" t="str">
            <v>Heather Elementary</v>
          </cell>
          <cell r="I1693" t="str">
            <v>ELEMENTARY</v>
          </cell>
          <cell r="J1693">
            <v>593013</v>
          </cell>
        </row>
        <row r="1694">
          <cell r="A1694">
            <v>1379</v>
          </cell>
          <cell r="B1694">
            <v>47</v>
          </cell>
          <cell r="C1694" t="str">
            <v>41</v>
          </cell>
          <cell r="D1694" t="str">
            <v>69021</v>
          </cell>
          <cell r="E1694" t="str">
            <v>6044770</v>
          </cell>
          <cell r="F1694" t="str">
            <v>0329</v>
          </cell>
          <cell r="G1694" t="str">
            <v>L</v>
          </cell>
          <cell r="H1694" t="str">
            <v>Tierra Linda Middle</v>
          </cell>
          <cell r="I1694" t="str">
            <v>ELEMENTARY</v>
          </cell>
          <cell r="J1694">
            <v>1030475</v>
          </cell>
        </row>
        <row r="1695">
          <cell r="A1695">
            <v>1380</v>
          </cell>
          <cell r="B1695">
            <v>47</v>
          </cell>
          <cell r="C1695" t="str">
            <v>41</v>
          </cell>
          <cell r="D1695" t="str">
            <v>69021</v>
          </cell>
          <cell r="E1695" t="str">
            <v>6044788</v>
          </cell>
          <cell r="F1695" t="str">
            <v>0330</v>
          </cell>
          <cell r="G1695" t="str">
            <v>L</v>
          </cell>
          <cell r="H1695" t="str">
            <v>White Oaks Elementary</v>
          </cell>
          <cell r="I1695" t="str">
            <v>ELEMENTARY</v>
          </cell>
          <cell r="J1695">
            <v>411480</v>
          </cell>
        </row>
        <row r="1696">
          <cell r="A1696">
            <v>1381</v>
          </cell>
          <cell r="B1696">
            <v>47</v>
          </cell>
          <cell r="C1696" t="str">
            <v>41</v>
          </cell>
          <cell r="D1696" t="str">
            <v>69021</v>
          </cell>
          <cell r="E1696" t="str">
            <v>6112213</v>
          </cell>
          <cell r="F1696" t="str">
            <v>0001</v>
          </cell>
          <cell r="G1696" t="str">
            <v>D</v>
          </cell>
          <cell r="H1696" t="str">
            <v>San Carlos Charter Learning Center</v>
          </cell>
          <cell r="I1696" t="str">
            <v>ELEMENTARY</v>
          </cell>
          <cell r="J1696">
            <v>532977</v>
          </cell>
        </row>
        <row r="1697">
          <cell r="A1697">
            <v>714</v>
          </cell>
          <cell r="B1697">
            <v>47</v>
          </cell>
          <cell r="C1697" t="str">
            <v>41</v>
          </cell>
          <cell r="D1697" t="str">
            <v>69039</v>
          </cell>
          <cell r="E1697" t="str">
            <v>0</v>
          </cell>
          <cell r="H1697" t="str">
            <v>San Mateo-Foster City</v>
          </cell>
          <cell r="I1697" t="str">
            <v>ELEMENTARY</v>
          </cell>
          <cell r="J1697">
            <v>2313002</v>
          </cell>
        </row>
        <row r="1698">
          <cell r="A1698">
            <v>715</v>
          </cell>
          <cell r="B1698">
            <v>47</v>
          </cell>
          <cell r="C1698" t="str">
            <v>41</v>
          </cell>
          <cell r="D1698" t="str">
            <v>69047</v>
          </cell>
          <cell r="E1698" t="str">
            <v>0</v>
          </cell>
          <cell r="H1698" t="str">
            <v>San Mateo Union High</v>
          </cell>
          <cell r="I1698" t="str">
            <v>HIGH</v>
          </cell>
          <cell r="J1698">
            <v>1691884</v>
          </cell>
        </row>
        <row r="1699">
          <cell r="A1699">
            <v>14091</v>
          </cell>
          <cell r="B1699">
            <v>47</v>
          </cell>
          <cell r="C1699" t="str">
            <v>41</v>
          </cell>
          <cell r="D1699" t="str">
            <v>69047</v>
          </cell>
          <cell r="E1699" t="str">
            <v>129759</v>
          </cell>
          <cell r="F1699" t="str">
            <v>1647</v>
          </cell>
          <cell r="G1699" t="str">
            <v>D</v>
          </cell>
          <cell r="H1699" t="str">
            <v>Design Tech High School</v>
          </cell>
          <cell r="I1699" t="str">
            <v>HIGH</v>
          </cell>
          <cell r="J1699">
            <v>105378</v>
          </cell>
        </row>
        <row r="1700">
          <cell r="A1700">
            <v>716</v>
          </cell>
          <cell r="B1700">
            <v>47</v>
          </cell>
          <cell r="C1700" t="str">
            <v>41</v>
          </cell>
          <cell r="D1700" t="str">
            <v>69062</v>
          </cell>
          <cell r="E1700" t="str">
            <v>0</v>
          </cell>
          <cell r="H1700" t="str">
            <v>Sequoia Union High</v>
          </cell>
          <cell r="I1700" t="str">
            <v>HIGH</v>
          </cell>
          <cell r="J1700">
            <v>1654548</v>
          </cell>
        </row>
        <row r="1701">
          <cell r="A1701">
            <v>10299</v>
          </cell>
          <cell r="B1701">
            <v>47</v>
          </cell>
          <cell r="C1701" t="str">
            <v>41</v>
          </cell>
          <cell r="D1701" t="str">
            <v>69062</v>
          </cell>
          <cell r="E1701" t="str">
            <v>112722</v>
          </cell>
          <cell r="F1701" t="str">
            <v>0835</v>
          </cell>
          <cell r="G1701" t="str">
            <v>D</v>
          </cell>
          <cell r="H1701" t="str">
            <v>Summit Preparatory Charter High</v>
          </cell>
          <cell r="I1701" t="str">
            <v>HIGH</v>
          </cell>
          <cell r="J1701">
            <v>78228</v>
          </cell>
        </row>
        <row r="1702">
          <cell r="A1702">
            <v>12211</v>
          </cell>
          <cell r="B1702">
            <v>47</v>
          </cell>
          <cell r="C1702" t="str">
            <v>41</v>
          </cell>
          <cell r="D1702" t="str">
            <v>69062</v>
          </cell>
          <cell r="E1702" t="str">
            <v>119503</v>
          </cell>
          <cell r="F1702" t="str">
            <v>1070</v>
          </cell>
          <cell r="G1702" t="str">
            <v>D</v>
          </cell>
          <cell r="H1702" t="str">
            <v>Everest Public High</v>
          </cell>
          <cell r="I1702" t="str">
            <v>HIGH</v>
          </cell>
          <cell r="J1702">
            <v>75270</v>
          </cell>
        </row>
        <row r="1703">
          <cell r="A1703">
            <v>12773</v>
          </cell>
          <cell r="B1703">
            <v>47</v>
          </cell>
          <cell r="C1703" t="str">
            <v>41</v>
          </cell>
          <cell r="D1703" t="str">
            <v>69062</v>
          </cell>
          <cell r="E1703" t="str">
            <v>126722</v>
          </cell>
          <cell r="F1703" t="str">
            <v>1446</v>
          </cell>
          <cell r="G1703" t="str">
            <v>D</v>
          </cell>
          <cell r="H1703" t="str">
            <v>East Palo Alto Academy</v>
          </cell>
          <cell r="I1703" t="str">
            <v>HIGH</v>
          </cell>
          <cell r="J1703">
            <v>57338</v>
          </cell>
        </row>
        <row r="1704">
          <cell r="A1704">
            <v>717</v>
          </cell>
          <cell r="B1704">
            <v>47</v>
          </cell>
          <cell r="C1704" t="str">
            <v>41</v>
          </cell>
          <cell r="D1704" t="str">
            <v>69070</v>
          </cell>
          <cell r="E1704" t="str">
            <v>0</v>
          </cell>
          <cell r="H1704" t="str">
            <v>South San Francisco Unified</v>
          </cell>
          <cell r="I1704" t="str">
            <v>UNIFIED</v>
          </cell>
          <cell r="J1704">
            <v>1699582</v>
          </cell>
        </row>
        <row r="1705">
          <cell r="A1705">
            <v>718</v>
          </cell>
          <cell r="B1705">
            <v>47</v>
          </cell>
          <cell r="C1705" t="str">
            <v>41</v>
          </cell>
          <cell r="D1705" t="str">
            <v>69088</v>
          </cell>
          <cell r="E1705" t="str">
            <v>0</v>
          </cell>
          <cell r="H1705" t="str">
            <v>Woodside Elementary</v>
          </cell>
          <cell r="I1705" t="str">
            <v>ELEMENTARY</v>
          </cell>
          <cell r="J1705">
            <v>84844</v>
          </cell>
        </row>
        <row r="1706">
          <cell r="A1706">
            <v>43</v>
          </cell>
          <cell r="B1706">
            <v>47</v>
          </cell>
          <cell r="C1706" t="str">
            <v>42</v>
          </cell>
          <cell r="D1706" t="str">
            <v>10421</v>
          </cell>
          <cell r="E1706" t="str">
            <v>0</v>
          </cell>
          <cell r="H1706" t="str">
            <v>Santa Barbara Co. Office of Education</v>
          </cell>
          <cell r="I1706" t="str">
            <v>CO OFFICE</v>
          </cell>
          <cell r="J1706">
            <v>21354</v>
          </cell>
        </row>
        <row r="1707">
          <cell r="A1707">
            <v>719</v>
          </cell>
          <cell r="B1707">
            <v>47</v>
          </cell>
          <cell r="C1707" t="str">
            <v>42</v>
          </cell>
          <cell r="D1707" t="str">
            <v>69104</v>
          </cell>
          <cell r="E1707" t="str">
            <v>0</v>
          </cell>
          <cell r="H1707" t="str">
            <v>Ballard Elementary</v>
          </cell>
          <cell r="I1707" t="str">
            <v>ELEMENTARY</v>
          </cell>
          <cell r="J1707">
            <v>24982</v>
          </cell>
        </row>
        <row r="1708">
          <cell r="A1708">
            <v>720</v>
          </cell>
          <cell r="B1708">
            <v>47</v>
          </cell>
          <cell r="C1708" t="str">
            <v>42</v>
          </cell>
          <cell r="D1708" t="str">
            <v>69112</v>
          </cell>
          <cell r="E1708" t="str">
            <v>0</v>
          </cell>
          <cell r="H1708" t="str">
            <v>Blochman Union Elementary</v>
          </cell>
          <cell r="I1708" t="str">
            <v>ELEMENTARY</v>
          </cell>
          <cell r="J1708">
            <v>330507</v>
          </cell>
        </row>
        <row r="1709">
          <cell r="A1709">
            <v>10285</v>
          </cell>
          <cell r="B1709">
            <v>47</v>
          </cell>
          <cell r="C1709" t="str">
            <v>42</v>
          </cell>
          <cell r="D1709" t="str">
            <v>69112</v>
          </cell>
          <cell r="E1709" t="str">
            <v>111773</v>
          </cell>
          <cell r="F1709" t="str">
            <v>0763</v>
          </cell>
          <cell r="G1709" t="str">
            <v>D</v>
          </cell>
          <cell r="H1709" t="str">
            <v>Family Partnership Home Study Charter</v>
          </cell>
          <cell r="I1709" t="str">
            <v>ELEMENTARY</v>
          </cell>
          <cell r="J1709">
            <v>594141</v>
          </cell>
        </row>
        <row r="1710">
          <cell r="A1710">
            <v>12580</v>
          </cell>
          <cell r="B1710">
            <v>47</v>
          </cell>
          <cell r="C1710" t="str">
            <v>42</v>
          </cell>
          <cell r="D1710" t="str">
            <v>69112</v>
          </cell>
          <cell r="E1710" t="str">
            <v>124255</v>
          </cell>
          <cell r="F1710" t="str">
            <v>1319</v>
          </cell>
          <cell r="G1710" t="str">
            <v>D</v>
          </cell>
          <cell r="H1710" t="str">
            <v>Trivium Charter</v>
          </cell>
          <cell r="I1710" t="str">
            <v>ELEMENTARY</v>
          </cell>
          <cell r="J1710">
            <v>1046606</v>
          </cell>
        </row>
        <row r="1711">
          <cell r="A1711">
            <v>721</v>
          </cell>
          <cell r="B1711">
            <v>47</v>
          </cell>
          <cell r="C1711" t="str">
            <v>42</v>
          </cell>
          <cell r="D1711" t="str">
            <v>69120</v>
          </cell>
          <cell r="E1711" t="str">
            <v>0</v>
          </cell>
          <cell r="H1711" t="str">
            <v>Santa Maria-Bonita</v>
          </cell>
          <cell r="I1711" t="str">
            <v>ELEMENTARY</v>
          </cell>
          <cell r="J1711">
            <v>24746721</v>
          </cell>
        </row>
        <row r="1712">
          <cell r="A1712">
            <v>722</v>
          </cell>
          <cell r="B1712">
            <v>47</v>
          </cell>
          <cell r="C1712" t="str">
            <v>42</v>
          </cell>
          <cell r="D1712" t="str">
            <v>69138</v>
          </cell>
          <cell r="E1712" t="str">
            <v>0</v>
          </cell>
          <cell r="H1712" t="str">
            <v>Buellton Union Elementary</v>
          </cell>
          <cell r="I1712" t="str">
            <v>ELEMENTARY</v>
          </cell>
          <cell r="J1712">
            <v>128042</v>
          </cell>
        </row>
        <row r="1713">
          <cell r="A1713">
            <v>723</v>
          </cell>
          <cell r="B1713">
            <v>47</v>
          </cell>
          <cell r="C1713" t="str">
            <v>42</v>
          </cell>
          <cell r="D1713" t="str">
            <v>69146</v>
          </cell>
          <cell r="E1713" t="str">
            <v>0</v>
          </cell>
          <cell r="H1713" t="str">
            <v>Carpinteria Unified</v>
          </cell>
          <cell r="I1713" t="str">
            <v>UNIFIED</v>
          </cell>
          <cell r="J1713">
            <v>431460</v>
          </cell>
        </row>
        <row r="1714">
          <cell r="A1714">
            <v>725</v>
          </cell>
          <cell r="B1714">
            <v>47</v>
          </cell>
          <cell r="C1714" t="str">
            <v>42</v>
          </cell>
          <cell r="D1714" t="str">
            <v>69161</v>
          </cell>
          <cell r="E1714" t="str">
            <v>0</v>
          </cell>
          <cell r="H1714" t="str">
            <v>Cold Spring Elementary</v>
          </cell>
          <cell r="I1714" t="str">
            <v>ELEMENTARY</v>
          </cell>
          <cell r="J1714">
            <v>33838</v>
          </cell>
        </row>
        <row r="1715">
          <cell r="A1715">
            <v>726</v>
          </cell>
          <cell r="B1715">
            <v>47</v>
          </cell>
          <cell r="C1715" t="str">
            <v>42</v>
          </cell>
          <cell r="D1715" t="str">
            <v>69179</v>
          </cell>
          <cell r="E1715" t="str">
            <v>0</v>
          </cell>
          <cell r="H1715" t="str">
            <v>College Elementary</v>
          </cell>
          <cell r="I1715" t="str">
            <v>ELEMENTARY</v>
          </cell>
          <cell r="J1715">
            <v>40042</v>
          </cell>
        </row>
        <row r="1716">
          <cell r="A1716">
            <v>1382</v>
          </cell>
          <cell r="B1716">
            <v>47</v>
          </cell>
          <cell r="C1716" t="str">
            <v>42</v>
          </cell>
          <cell r="D1716" t="str">
            <v>69179</v>
          </cell>
          <cell r="E1716" t="str">
            <v>6118434</v>
          </cell>
          <cell r="F1716" t="str">
            <v>0337</v>
          </cell>
          <cell r="G1716" t="str">
            <v>D</v>
          </cell>
          <cell r="H1716" t="str">
            <v>Santa Ynez Valley Charter</v>
          </cell>
          <cell r="I1716" t="str">
            <v>ELEMENTARY</v>
          </cell>
          <cell r="J1716">
            <v>37720</v>
          </cell>
        </row>
        <row r="1717">
          <cell r="A1717">
            <v>727</v>
          </cell>
          <cell r="B1717">
            <v>47</v>
          </cell>
          <cell r="C1717" t="str">
            <v>42</v>
          </cell>
          <cell r="D1717" t="str">
            <v>69195</v>
          </cell>
          <cell r="E1717" t="str">
            <v>0</v>
          </cell>
          <cell r="H1717" t="str">
            <v>Goleta Union Elementary</v>
          </cell>
          <cell r="I1717" t="str">
            <v>ELEMENTARY</v>
          </cell>
          <cell r="J1717">
            <v>687364</v>
          </cell>
        </row>
        <row r="1718">
          <cell r="A1718">
            <v>728</v>
          </cell>
          <cell r="B1718">
            <v>47</v>
          </cell>
          <cell r="C1718" t="str">
            <v>42</v>
          </cell>
          <cell r="D1718" t="str">
            <v>69203</v>
          </cell>
          <cell r="E1718" t="str">
            <v>0</v>
          </cell>
          <cell r="H1718" t="str">
            <v>Guadalupe Union Elementary</v>
          </cell>
          <cell r="I1718" t="str">
            <v>ELEMENTARY</v>
          </cell>
          <cell r="J1718">
            <v>1777543</v>
          </cell>
        </row>
        <row r="1719">
          <cell r="A1719">
            <v>729</v>
          </cell>
          <cell r="B1719">
            <v>47</v>
          </cell>
          <cell r="C1719" t="str">
            <v>42</v>
          </cell>
          <cell r="D1719" t="str">
            <v>69211</v>
          </cell>
          <cell r="E1719" t="str">
            <v>0</v>
          </cell>
          <cell r="H1719" t="str">
            <v>Hope Elementary</v>
          </cell>
          <cell r="I1719" t="str">
            <v>ELEMENTARY</v>
          </cell>
          <cell r="J1719">
            <v>195642</v>
          </cell>
        </row>
        <row r="1720">
          <cell r="A1720">
            <v>730</v>
          </cell>
          <cell r="B1720">
            <v>47</v>
          </cell>
          <cell r="C1720" t="str">
            <v>42</v>
          </cell>
          <cell r="D1720" t="str">
            <v>69229</v>
          </cell>
          <cell r="E1720" t="str">
            <v>0</v>
          </cell>
          <cell r="H1720" t="str">
            <v>Lompoc Unified</v>
          </cell>
          <cell r="I1720" t="str">
            <v>UNIFIED</v>
          </cell>
          <cell r="J1720">
            <v>13781581</v>
          </cell>
        </row>
        <row r="1721">
          <cell r="A1721">
            <v>12016</v>
          </cell>
          <cell r="B1721">
            <v>47</v>
          </cell>
          <cell r="C1721" t="str">
            <v>42</v>
          </cell>
          <cell r="D1721" t="str">
            <v>69229</v>
          </cell>
          <cell r="E1721" t="str">
            <v>116921</v>
          </cell>
          <cell r="F1721" t="str">
            <v>0973</v>
          </cell>
          <cell r="G1721" t="str">
            <v>D</v>
          </cell>
          <cell r="H1721" t="str">
            <v>Manzanita Public Charter</v>
          </cell>
          <cell r="I1721" t="str">
            <v>UNIFIED</v>
          </cell>
          <cell r="J1721">
            <v>586091</v>
          </cell>
        </row>
        <row r="1722">
          <cell r="A1722">
            <v>732</v>
          </cell>
          <cell r="B1722">
            <v>47</v>
          </cell>
          <cell r="C1722" t="str">
            <v>42</v>
          </cell>
          <cell r="D1722" t="str">
            <v>69245</v>
          </cell>
          <cell r="E1722" t="str">
            <v>0</v>
          </cell>
          <cell r="H1722" t="str">
            <v>Los Olivos Elementary</v>
          </cell>
          <cell r="I1722" t="str">
            <v>ELEMENTARY</v>
          </cell>
          <cell r="J1722">
            <v>28290</v>
          </cell>
        </row>
        <row r="1723">
          <cell r="A1723">
            <v>733</v>
          </cell>
          <cell r="B1723">
            <v>47</v>
          </cell>
          <cell r="C1723" t="str">
            <v>42</v>
          </cell>
          <cell r="D1723" t="str">
            <v>69252</v>
          </cell>
          <cell r="E1723" t="str">
            <v>0</v>
          </cell>
          <cell r="H1723" t="str">
            <v>Montecito Union Elementary</v>
          </cell>
          <cell r="I1723" t="str">
            <v>ELEMENTARY</v>
          </cell>
          <cell r="J1723">
            <v>81060</v>
          </cell>
        </row>
        <row r="1724">
          <cell r="A1724">
            <v>734</v>
          </cell>
          <cell r="B1724">
            <v>47</v>
          </cell>
          <cell r="C1724" t="str">
            <v>42</v>
          </cell>
          <cell r="D1724" t="str">
            <v>69260</v>
          </cell>
          <cell r="E1724" t="str">
            <v>0</v>
          </cell>
          <cell r="H1724" t="str">
            <v>Orcutt Union Elementary</v>
          </cell>
          <cell r="I1724" t="str">
            <v>ELEMENTARY</v>
          </cell>
          <cell r="J1724">
            <v>6386099</v>
          </cell>
        </row>
        <row r="1725">
          <cell r="A1725">
            <v>12017</v>
          </cell>
          <cell r="B1725">
            <v>47</v>
          </cell>
          <cell r="C1725" t="str">
            <v>42</v>
          </cell>
          <cell r="D1725" t="str">
            <v>69260</v>
          </cell>
          <cell r="E1725" t="str">
            <v>116434</v>
          </cell>
          <cell r="F1725" t="str">
            <v>0967</v>
          </cell>
          <cell r="G1725" t="str">
            <v>L</v>
          </cell>
          <cell r="H1725" t="str">
            <v>Orcutt Academy Charter</v>
          </cell>
          <cell r="I1725" t="str">
            <v>ELEMENTARY</v>
          </cell>
          <cell r="J1725">
            <v>1255452</v>
          </cell>
        </row>
        <row r="1726">
          <cell r="A1726">
            <v>737</v>
          </cell>
          <cell r="B1726">
            <v>47</v>
          </cell>
          <cell r="C1726" t="str">
            <v>42</v>
          </cell>
          <cell r="D1726" t="str">
            <v>69310</v>
          </cell>
          <cell r="E1726" t="str">
            <v>0</v>
          </cell>
          <cell r="H1726" t="str">
            <v>Santa Maria Joint Union High</v>
          </cell>
          <cell r="I1726" t="str">
            <v>HIGH</v>
          </cell>
          <cell r="J1726">
            <v>12972492</v>
          </cell>
        </row>
        <row r="1727">
          <cell r="A1727">
            <v>738</v>
          </cell>
          <cell r="B1727">
            <v>47</v>
          </cell>
          <cell r="C1727" t="str">
            <v>42</v>
          </cell>
          <cell r="D1727" t="str">
            <v>69328</v>
          </cell>
          <cell r="E1727" t="str">
            <v>0</v>
          </cell>
          <cell r="H1727" t="str">
            <v>Santa Ynez Valley Union High</v>
          </cell>
          <cell r="I1727" t="str">
            <v>HIGH</v>
          </cell>
          <cell r="J1727">
            <v>181024</v>
          </cell>
        </row>
        <row r="1728">
          <cell r="A1728">
            <v>739</v>
          </cell>
          <cell r="B1728">
            <v>47</v>
          </cell>
          <cell r="C1728" t="str">
            <v>42</v>
          </cell>
          <cell r="D1728" t="str">
            <v>69336</v>
          </cell>
          <cell r="E1728" t="str">
            <v>0</v>
          </cell>
          <cell r="H1728" t="str">
            <v>Solvang Elementary</v>
          </cell>
          <cell r="I1728" t="str">
            <v>ELEMENTARY</v>
          </cell>
          <cell r="J1728">
            <v>112964</v>
          </cell>
        </row>
        <row r="1729">
          <cell r="A1729">
            <v>740</v>
          </cell>
          <cell r="B1729">
            <v>47</v>
          </cell>
          <cell r="C1729" t="str">
            <v>42</v>
          </cell>
          <cell r="D1729" t="str">
            <v>69344</v>
          </cell>
          <cell r="E1729" t="str">
            <v>0</v>
          </cell>
          <cell r="H1729" t="str">
            <v>Vista del Mar Union</v>
          </cell>
          <cell r="I1729" t="str">
            <v>ELEMENTARY</v>
          </cell>
          <cell r="J1729">
            <v>15978</v>
          </cell>
        </row>
        <row r="1730">
          <cell r="A1730">
            <v>741</v>
          </cell>
          <cell r="B1730">
            <v>47</v>
          </cell>
          <cell r="C1730" t="str">
            <v>42</v>
          </cell>
          <cell r="D1730" t="str">
            <v>75010</v>
          </cell>
          <cell r="E1730" t="str">
            <v>0</v>
          </cell>
          <cell r="H1730" t="str">
            <v>Cuyama Joint Unified</v>
          </cell>
          <cell r="I1730" t="str">
            <v>UNIFIED</v>
          </cell>
          <cell r="J1730">
            <v>469384</v>
          </cell>
        </row>
        <row r="1731">
          <cell r="A1731">
            <v>14379</v>
          </cell>
          <cell r="B1731">
            <v>47</v>
          </cell>
          <cell r="C1731" t="str">
            <v>42</v>
          </cell>
          <cell r="D1731" t="str">
            <v>75010</v>
          </cell>
          <cell r="E1731" t="str">
            <v>134866</v>
          </cell>
          <cell r="F1731" t="str">
            <v>1837</v>
          </cell>
          <cell r="G1731" t="str">
            <v>D</v>
          </cell>
          <cell r="H1731" t="str">
            <v>California STEAM Santa Barbara</v>
          </cell>
          <cell r="I1731" t="str">
            <v>UNIFIED</v>
          </cell>
          <cell r="J1731">
            <v>54968</v>
          </cell>
        </row>
        <row r="1732">
          <cell r="A1732">
            <v>14445</v>
          </cell>
          <cell r="B1732">
            <v>47</v>
          </cell>
          <cell r="C1732" t="str">
            <v>42</v>
          </cell>
          <cell r="D1732" t="str">
            <v>75010</v>
          </cell>
          <cell r="E1732" t="str">
            <v>135590</v>
          </cell>
          <cell r="F1732" t="str">
            <v>1862</v>
          </cell>
          <cell r="G1732" t="str">
            <v>D</v>
          </cell>
          <cell r="H1732" t="str">
            <v>Uplift California Santa Barbara</v>
          </cell>
          <cell r="I1732" t="str">
            <v>UNIFIED</v>
          </cell>
          <cell r="J1732">
            <v>56300</v>
          </cell>
        </row>
        <row r="1733">
          <cell r="A1733">
            <v>14495</v>
          </cell>
          <cell r="B1733">
            <v>47</v>
          </cell>
          <cell r="C1733" t="str">
            <v>42</v>
          </cell>
          <cell r="D1733" t="str">
            <v>75010</v>
          </cell>
          <cell r="E1733" t="str">
            <v>136630</v>
          </cell>
          <cell r="F1733" t="str">
            <v>1907</v>
          </cell>
          <cell r="G1733" t="str">
            <v>D</v>
          </cell>
          <cell r="H1733" t="str">
            <v>Valiant Santa Barbara</v>
          </cell>
          <cell r="I1733" t="str">
            <v>UNIFIED</v>
          </cell>
          <cell r="J1733">
            <v>42494</v>
          </cell>
        </row>
        <row r="1734">
          <cell r="A1734">
            <v>12598</v>
          </cell>
          <cell r="B1734">
            <v>47</v>
          </cell>
          <cell r="C1734" t="str">
            <v>42</v>
          </cell>
          <cell r="D1734" t="str">
            <v>76786</v>
          </cell>
          <cell r="E1734" t="str">
            <v>0</v>
          </cell>
          <cell r="H1734" t="str">
            <v>Santa Barbara Unified</v>
          </cell>
          <cell r="I1734" t="str">
            <v>UNIFIED</v>
          </cell>
          <cell r="J1734">
            <v>2621710</v>
          </cell>
        </row>
        <row r="1735">
          <cell r="A1735">
            <v>1384</v>
          </cell>
          <cell r="B1735">
            <v>47</v>
          </cell>
          <cell r="C1735" t="str">
            <v>42</v>
          </cell>
          <cell r="D1735" t="str">
            <v>76786</v>
          </cell>
          <cell r="E1735" t="str">
            <v>6045918</v>
          </cell>
          <cell r="F1735" t="str">
            <v>0021</v>
          </cell>
          <cell r="G1735" t="str">
            <v>D</v>
          </cell>
          <cell r="H1735" t="str">
            <v>Peabody Charter</v>
          </cell>
          <cell r="I1735" t="str">
            <v>UNIFIED</v>
          </cell>
          <cell r="J1735">
            <v>144482</v>
          </cell>
        </row>
        <row r="1736">
          <cell r="A1736">
            <v>1385</v>
          </cell>
          <cell r="B1736">
            <v>47</v>
          </cell>
          <cell r="C1736" t="str">
            <v>42</v>
          </cell>
          <cell r="D1736" t="str">
            <v>76786</v>
          </cell>
          <cell r="E1736" t="str">
            <v>6111603</v>
          </cell>
          <cell r="F1736" t="str">
            <v>0020</v>
          </cell>
          <cell r="G1736" t="str">
            <v>L</v>
          </cell>
          <cell r="H1736" t="str">
            <v>Santa Barbara Charter</v>
          </cell>
          <cell r="I1736" t="str">
            <v>UNIFIED</v>
          </cell>
          <cell r="J1736">
            <v>55362</v>
          </cell>
        </row>
        <row r="1737">
          <cell r="A1737">
            <v>1386</v>
          </cell>
          <cell r="B1737">
            <v>47</v>
          </cell>
          <cell r="C1737" t="str">
            <v>42</v>
          </cell>
          <cell r="D1737" t="str">
            <v>76786</v>
          </cell>
          <cell r="E1737" t="str">
            <v>6118202</v>
          </cell>
          <cell r="F1737" t="str">
            <v>0326</v>
          </cell>
          <cell r="G1737" t="str">
            <v>D</v>
          </cell>
          <cell r="H1737" t="str">
            <v>Adelante Charter</v>
          </cell>
          <cell r="I1737" t="str">
            <v>UNIFIED</v>
          </cell>
          <cell r="J1737">
            <v>54922</v>
          </cell>
        </row>
        <row r="1738">
          <cell r="A1738">
            <v>14261</v>
          </cell>
          <cell r="B1738">
            <v>47</v>
          </cell>
          <cell r="C1738" t="str">
            <v>42</v>
          </cell>
          <cell r="D1738" t="str">
            <v>76950</v>
          </cell>
          <cell r="E1738" t="str">
            <v>132894</v>
          </cell>
          <cell r="F1738" t="str">
            <v>1768</v>
          </cell>
          <cell r="G1738" t="str">
            <v>D</v>
          </cell>
          <cell r="H1738" t="str">
            <v>Olive Grove Charter School</v>
          </cell>
          <cell r="I1738" t="str">
            <v>UNIFIED</v>
          </cell>
          <cell r="J1738">
            <v>115632</v>
          </cell>
        </row>
        <row r="1739">
          <cell r="A1739">
            <v>44</v>
          </cell>
          <cell r="B1739">
            <v>47</v>
          </cell>
          <cell r="C1739" t="str">
            <v>43</v>
          </cell>
          <cell r="D1739" t="str">
            <v>10439</v>
          </cell>
          <cell r="E1739" t="str">
            <v>0</v>
          </cell>
          <cell r="H1739" t="str">
            <v>Santa Clara Co. Office of Education</v>
          </cell>
          <cell r="I1739" t="str">
            <v>CO OFFICE</v>
          </cell>
          <cell r="J1739">
            <v>61986</v>
          </cell>
        </row>
        <row r="1740">
          <cell r="A1740">
            <v>9737</v>
          </cell>
          <cell r="B1740">
            <v>47</v>
          </cell>
          <cell r="C1740" t="str">
            <v>43</v>
          </cell>
          <cell r="D1740" t="str">
            <v>10439</v>
          </cell>
          <cell r="E1740" t="str">
            <v>106534</v>
          </cell>
          <cell r="F1740" t="str">
            <v>0615</v>
          </cell>
          <cell r="G1740" t="str">
            <v>D</v>
          </cell>
          <cell r="H1740" t="str">
            <v>Bullis Charter</v>
          </cell>
          <cell r="I1740" t="str">
            <v>ELEMENTARY</v>
          </cell>
          <cell r="J1740">
            <v>170880</v>
          </cell>
        </row>
        <row r="1741">
          <cell r="A1741">
            <v>10287</v>
          </cell>
          <cell r="B1741">
            <v>47</v>
          </cell>
          <cell r="C1741" t="str">
            <v>43</v>
          </cell>
          <cell r="D1741" t="str">
            <v>10439</v>
          </cell>
          <cell r="E1741" t="str">
            <v>111880</v>
          </cell>
          <cell r="F1741" t="str">
            <v>0767</v>
          </cell>
          <cell r="G1741" t="str">
            <v>D</v>
          </cell>
          <cell r="H1741" t="str">
            <v>Discovery Charter</v>
          </cell>
          <cell r="I1741" t="str">
            <v>ELEMENTARY</v>
          </cell>
          <cell r="J1741">
            <v>109022</v>
          </cell>
        </row>
        <row r="1742">
          <cell r="A1742">
            <v>11420</v>
          </cell>
          <cell r="B1742">
            <v>47</v>
          </cell>
          <cell r="C1742" t="str">
            <v>43</v>
          </cell>
          <cell r="D1742" t="str">
            <v>10439</v>
          </cell>
          <cell r="E1742" t="str">
            <v>113431</v>
          </cell>
          <cell r="F1742" t="str">
            <v>0844</v>
          </cell>
          <cell r="G1742" t="str">
            <v>D</v>
          </cell>
          <cell r="H1742" t="str">
            <v>University Preparatory Academy Charter</v>
          </cell>
          <cell r="I1742" t="str">
            <v>CO OFFICE</v>
          </cell>
          <cell r="J1742">
            <v>1051974</v>
          </cell>
        </row>
        <row r="1743">
          <cell r="A1743">
            <v>11421</v>
          </cell>
          <cell r="B1743">
            <v>47</v>
          </cell>
          <cell r="C1743" t="str">
            <v>43</v>
          </cell>
          <cell r="D1743" t="str">
            <v>10439</v>
          </cell>
          <cell r="E1743" t="str">
            <v>113704</v>
          </cell>
          <cell r="F1743" t="str">
            <v>0850</v>
          </cell>
          <cell r="G1743" t="str">
            <v>D</v>
          </cell>
          <cell r="H1743" t="str">
            <v>Rocketship Mateo Sheedy Elementary</v>
          </cell>
          <cell r="I1743" t="str">
            <v>UNIFIED</v>
          </cell>
          <cell r="J1743">
            <v>108898</v>
          </cell>
        </row>
        <row r="1744">
          <cell r="A1744">
            <v>12018</v>
          </cell>
          <cell r="B1744">
            <v>47</v>
          </cell>
          <cell r="C1744" t="str">
            <v>43</v>
          </cell>
          <cell r="D1744" t="str">
            <v>10439</v>
          </cell>
          <cell r="E1744" t="str">
            <v>116814</v>
          </cell>
          <cell r="F1744" t="str">
            <v>0972</v>
          </cell>
          <cell r="G1744" t="str">
            <v>D</v>
          </cell>
          <cell r="H1744" t="str">
            <v>ACE Empower Academy</v>
          </cell>
          <cell r="I1744" t="str">
            <v>ELEMENTARY</v>
          </cell>
          <cell r="J1744">
            <v>465776</v>
          </cell>
        </row>
        <row r="1745">
          <cell r="A1745">
            <v>12213</v>
          </cell>
          <cell r="B1745">
            <v>47</v>
          </cell>
          <cell r="C1745" t="str">
            <v>43</v>
          </cell>
          <cell r="D1745" t="str">
            <v>10439</v>
          </cell>
          <cell r="E1745" t="str">
            <v>119024</v>
          </cell>
          <cell r="F1745" t="str">
            <v>1061</v>
          </cell>
          <cell r="G1745" t="str">
            <v>D</v>
          </cell>
          <cell r="H1745" t="str">
            <v>Rocketship Si Se Puede Academy</v>
          </cell>
          <cell r="I1745" t="str">
            <v>ELEMENTARY</v>
          </cell>
          <cell r="J1745">
            <v>600321</v>
          </cell>
        </row>
        <row r="1746">
          <cell r="A1746">
            <v>12397</v>
          </cell>
          <cell r="B1746">
            <v>47</v>
          </cell>
          <cell r="C1746" t="str">
            <v>43</v>
          </cell>
          <cell r="D1746" t="str">
            <v>10439</v>
          </cell>
          <cell r="E1746" t="str">
            <v>120642</v>
          </cell>
          <cell r="F1746" t="str">
            <v>1127</v>
          </cell>
          <cell r="G1746" t="str">
            <v>D</v>
          </cell>
          <cell r="H1746" t="str">
            <v>Rocketship Los Suenos Academy</v>
          </cell>
          <cell r="I1746" t="str">
            <v>CO OFFICE</v>
          </cell>
          <cell r="J1746">
            <v>652923</v>
          </cell>
        </row>
        <row r="1747">
          <cell r="A1747">
            <v>12583</v>
          </cell>
          <cell r="B1747">
            <v>47</v>
          </cell>
          <cell r="C1747" t="str">
            <v>43</v>
          </cell>
          <cell r="D1747" t="str">
            <v>10439</v>
          </cell>
          <cell r="E1747" t="str">
            <v>123257</v>
          </cell>
          <cell r="F1747" t="str">
            <v>1268</v>
          </cell>
          <cell r="G1747" t="str">
            <v>D</v>
          </cell>
          <cell r="H1747" t="str">
            <v>Downtown College Prep - Alum Rock</v>
          </cell>
          <cell r="I1747" t="str">
            <v>HIGH</v>
          </cell>
          <cell r="J1747">
            <v>246315</v>
          </cell>
        </row>
        <row r="1748">
          <cell r="A1748">
            <v>12582</v>
          </cell>
          <cell r="B1748">
            <v>47</v>
          </cell>
          <cell r="C1748" t="str">
            <v>43</v>
          </cell>
          <cell r="D1748" t="str">
            <v>10439</v>
          </cell>
          <cell r="E1748" t="str">
            <v>123281</v>
          </cell>
          <cell r="F1748" t="str">
            <v>1193</v>
          </cell>
          <cell r="G1748" t="str">
            <v>D</v>
          </cell>
          <cell r="H1748" t="str">
            <v>Rocketship Discovery Prep</v>
          </cell>
          <cell r="I1748" t="str">
            <v>CO OFFICE</v>
          </cell>
          <cell r="J1748">
            <v>682295</v>
          </cell>
        </row>
        <row r="1749">
          <cell r="A1749">
            <v>12585</v>
          </cell>
          <cell r="B1749">
            <v>47</v>
          </cell>
          <cell r="C1749" t="str">
            <v>43</v>
          </cell>
          <cell r="D1749" t="str">
            <v>10439</v>
          </cell>
          <cell r="E1749" t="str">
            <v>123794</v>
          </cell>
          <cell r="F1749" t="str">
            <v>1282</v>
          </cell>
          <cell r="G1749" t="str">
            <v>D</v>
          </cell>
          <cell r="H1749" t="str">
            <v>Summit Public School: Tahoma</v>
          </cell>
          <cell r="I1749" t="str">
            <v>HIGH</v>
          </cell>
          <cell r="J1749">
            <v>412220</v>
          </cell>
        </row>
        <row r="1750">
          <cell r="A1750">
            <v>12588</v>
          </cell>
          <cell r="B1750">
            <v>47</v>
          </cell>
          <cell r="C1750" t="str">
            <v>43</v>
          </cell>
          <cell r="D1750" t="str">
            <v>10439</v>
          </cell>
          <cell r="E1750" t="str">
            <v>124065</v>
          </cell>
          <cell r="F1750" t="str">
            <v>1290</v>
          </cell>
          <cell r="G1750" t="str">
            <v>D</v>
          </cell>
          <cell r="H1750" t="str">
            <v>Sunrise Middle</v>
          </cell>
          <cell r="I1750" t="str">
            <v>UNIFIED</v>
          </cell>
          <cell r="J1750">
            <v>40450</v>
          </cell>
        </row>
        <row r="1751">
          <cell r="A1751">
            <v>12745</v>
          </cell>
          <cell r="B1751">
            <v>47</v>
          </cell>
          <cell r="C1751" t="str">
            <v>43</v>
          </cell>
          <cell r="D1751" t="str">
            <v>10439</v>
          </cell>
          <cell r="E1751" t="str">
            <v>125781</v>
          </cell>
          <cell r="F1751" t="str">
            <v>1393</v>
          </cell>
          <cell r="G1751" t="str">
            <v>D</v>
          </cell>
          <cell r="H1751" t="str">
            <v>Rocketship Academy Brilliant Minds</v>
          </cell>
          <cell r="I1751" t="str">
            <v>CO OFFICE</v>
          </cell>
          <cell r="J1751">
            <v>776467</v>
          </cell>
        </row>
        <row r="1752">
          <cell r="A1752">
            <v>12746</v>
          </cell>
          <cell r="B1752">
            <v>47</v>
          </cell>
          <cell r="C1752" t="str">
            <v>43</v>
          </cell>
          <cell r="D1752" t="str">
            <v>10439</v>
          </cell>
          <cell r="E1752" t="str">
            <v>125799</v>
          </cell>
          <cell r="F1752" t="str">
            <v>1394</v>
          </cell>
          <cell r="G1752" t="str">
            <v>D</v>
          </cell>
          <cell r="H1752" t="str">
            <v>Rocketship Alma Academy</v>
          </cell>
          <cell r="I1752" t="str">
            <v>CO OFFICE</v>
          </cell>
          <cell r="J1752">
            <v>703446</v>
          </cell>
        </row>
        <row r="1753">
          <cell r="A1753">
            <v>12945</v>
          </cell>
          <cell r="B1753">
            <v>47</v>
          </cell>
          <cell r="C1753" t="str">
            <v>43</v>
          </cell>
          <cell r="D1753" t="str">
            <v>10439</v>
          </cell>
          <cell r="E1753" t="str">
            <v>127969</v>
          </cell>
          <cell r="F1753" t="str">
            <v>1547</v>
          </cell>
          <cell r="G1753" t="str">
            <v>D</v>
          </cell>
          <cell r="H1753" t="str">
            <v>Discovery Charter II</v>
          </cell>
          <cell r="I1753" t="str">
            <v>UNIFIED</v>
          </cell>
          <cell r="J1753">
            <v>105992</v>
          </cell>
        </row>
        <row r="1754">
          <cell r="A1754">
            <v>12923</v>
          </cell>
          <cell r="B1754">
            <v>47</v>
          </cell>
          <cell r="C1754" t="str">
            <v>43</v>
          </cell>
          <cell r="D1754" t="str">
            <v>10439</v>
          </cell>
          <cell r="E1754" t="str">
            <v>128090</v>
          </cell>
          <cell r="F1754" t="str">
            <v>1516</v>
          </cell>
          <cell r="G1754" t="str">
            <v>D</v>
          </cell>
          <cell r="H1754" t="str">
            <v>Summit Public School: Denali</v>
          </cell>
          <cell r="I1754" t="str">
            <v>CO OFFICE</v>
          </cell>
          <cell r="J1754">
            <v>91396</v>
          </cell>
        </row>
        <row r="1755">
          <cell r="A1755">
            <v>14092</v>
          </cell>
          <cell r="B1755">
            <v>47</v>
          </cell>
          <cell r="C1755" t="str">
            <v>43</v>
          </cell>
          <cell r="D1755" t="str">
            <v>10439</v>
          </cell>
          <cell r="E1755" t="str">
            <v>129213</v>
          </cell>
          <cell r="F1755" t="str">
            <v>1618</v>
          </cell>
          <cell r="G1755" t="str">
            <v>D</v>
          </cell>
          <cell r="H1755" t="str">
            <v>Alpha: Jose Hernandez Middle</v>
          </cell>
          <cell r="I1755" t="str">
            <v>ELEMENTARY</v>
          </cell>
          <cell r="J1755">
            <v>62608</v>
          </cell>
        </row>
        <row r="1756">
          <cell r="A1756">
            <v>14126</v>
          </cell>
          <cell r="B1756">
            <v>47</v>
          </cell>
          <cell r="C1756" t="str">
            <v>43</v>
          </cell>
          <cell r="D1756" t="str">
            <v>10439</v>
          </cell>
          <cell r="E1756" t="str">
            <v>131110</v>
          </cell>
          <cell r="F1756" t="str">
            <v>1687</v>
          </cell>
          <cell r="G1756" t="str">
            <v>D</v>
          </cell>
          <cell r="H1756" t="str">
            <v>Rocketship Fuerza Community Prep</v>
          </cell>
          <cell r="I1756" t="str">
            <v>ELEMENTARY</v>
          </cell>
          <cell r="J1756">
            <v>117468</v>
          </cell>
        </row>
        <row r="1757">
          <cell r="A1757">
            <v>14234</v>
          </cell>
          <cell r="B1757">
            <v>47</v>
          </cell>
          <cell r="C1757" t="str">
            <v>43</v>
          </cell>
          <cell r="D1757" t="str">
            <v>10439</v>
          </cell>
          <cell r="E1757" t="str">
            <v>131748</v>
          </cell>
          <cell r="F1757" t="str">
            <v>1716</v>
          </cell>
          <cell r="G1757" t="str">
            <v>D</v>
          </cell>
          <cell r="H1757" t="str">
            <v>Voices College-Bound Language Academy at Morgan Hill</v>
          </cell>
          <cell r="I1757" t="str">
            <v>UNIFIED</v>
          </cell>
          <cell r="J1757">
            <v>36524</v>
          </cell>
        </row>
        <row r="1758">
          <cell r="A1758">
            <v>14235</v>
          </cell>
          <cell r="B1758">
            <v>47</v>
          </cell>
          <cell r="C1758" t="str">
            <v>43</v>
          </cell>
          <cell r="D1758" t="str">
            <v>10439</v>
          </cell>
          <cell r="E1758" t="str">
            <v>132001</v>
          </cell>
          <cell r="F1758" t="str">
            <v>1665</v>
          </cell>
          <cell r="G1758" t="str">
            <v>D</v>
          </cell>
          <cell r="H1758" t="str">
            <v>Spark Charter</v>
          </cell>
          <cell r="I1758" t="str">
            <v>ELEMENTARY</v>
          </cell>
          <cell r="J1758">
            <v>0</v>
          </cell>
        </row>
        <row r="1759">
          <cell r="A1759">
            <v>14251</v>
          </cell>
          <cell r="B1759">
            <v>47</v>
          </cell>
          <cell r="C1759" t="str">
            <v>43</v>
          </cell>
          <cell r="D1759" t="str">
            <v>10439</v>
          </cell>
          <cell r="E1759" t="str">
            <v>132530</v>
          </cell>
          <cell r="F1759" t="str">
            <v>1743</v>
          </cell>
          <cell r="G1759" t="str">
            <v>D</v>
          </cell>
          <cell r="H1759" t="str">
            <v>Voices College-Bound Language Academy at Mt. Pleasant</v>
          </cell>
          <cell r="I1759" t="str">
            <v>UNIFIED</v>
          </cell>
          <cell r="J1759">
            <v>40476</v>
          </cell>
        </row>
        <row r="1760">
          <cell r="A1760">
            <v>14347</v>
          </cell>
          <cell r="B1760">
            <v>47</v>
          </cell>
          <cell r="C1760" t="str">
            <v>43</v>
          </cell>
          <cell r="D1760" t="str">
            <v>10439</v>
          </cell>
          <cell r="E1760" t="str">
            <v>133496</v>
          </cell>
          <cell r="F1760" t="str">
            <v>1778</v>
          </cell>
          <cell r="G1760" t="str">
            <v>D</v>
          </cell>
          <cell r="H1760" t="str">
            <v>Rocketship Rising Stars</v>
          </cell>
          <cell r="I1760" t="str">
            <v>ELEMENTARY</v>
          </cell>
          <cell r="J1760">
            <v>106342</v>
          </cell>
        </row>
        <row r="1761">
          <cell r="A1761">
            <v>14425</v>
          </cell>
          <cell r="B1761">
            <v>47</v>
          </cell>
          <cell r="C1761" t="str">
            <v>43</v>
          </cell>
          <cell r="D1761" t="str">
            <v>10439</v>
          </cell>
          <cell r="E1761" t="str">
            <v>135087</v>
          </cell>
          <cell r="F1761" t="str">
            <v>1840</v>
          </cell>
          <cell r="G1761" t="str">
            <v>L</v>
          </cell>
          <cell r="H1761" t="str">
            <v>Opportunity Youth Academy</v>
          </cell>
          <cell r="I1761" t="str">
            <v>CO OFFICE</v>
          </cell>
          <cell r="J1761">
            <v>20814</v>
          </cell>
        </row>
        <row r="1762">
          <cell r="A1762">
            <v>742</v>
          </cell>
          <cell r="B1762">
            <v>47</v>
          </cell>
          <cell r="C1762" t="str">
            <v>43</v>
          </cell>
          <cell r="D1762" t="str">
            <v>69369</v>
          </cell>
          <cell r="E1762" t="str">
            <v>0</v>
          </cell>
          <cell r="H1762" t="str">
            <v>Alum Rock Union Elementary</v>
          </cell>
          <cell r="I1762" t="str">
            <v>ELEMENTARY</v>
          </cell>
          <cell r="J1762">
            <v>13769804</v>
          </cell>
        </row>
        <row r="1763">
          <cell r="A1763">
            <v>9697</v>
          </cell>
          <cell r="B1763">
            <v>47</v>
          </cell>
          <cell r="C1763" t="str">
            <v>43</v>
          </cell>
          <cell r="D1763" t="str">
            <v>69369</v>
          </cell>
          <cell r="E1763" t="str">
            <v>106633</v>
          </cell>
          <cell r="F1763" t="str">
            <v>0628</v>
          </cell>
          <cell r="G1763" t="str">
            <v>D</v>
          </cell>
          <cell r="H1763" t="str">
            <v>KIPP Heartwood Academy</v>
          </cell>
          <cell r="I1763" t="str">
            <v>ELEMENTARY</v>
          </cell>
          <cell r="J1763">
            <v>596025</v>
          </cell>
        </row>
        <row r="1764">
          <cell r="A1764">
            <v>12747</v>
          </cell>
          <cell r="B1764">
            <v>47</v>
          </cell>
          <cell r="C1764" t="str">
            <v>43</v>
          </cell>
          <cell r="D1764" t="str">
            <v>69369</v>
          </cell>
          <cell r="E1764" t="str">
            <v>125526</v>
          </cell>
          <cell r="F1764" t="str">
            <v>1375</v>
          </cell>
          <cell r="G1764" t="str">
            <v>D</v>
          </cell>
          <cell r="H1764" t="str">
            <v>Alpha: Blanca Alvarado Middle</v>
          </cell>
          <cell r="I1764" t="str">
            <v>ELEMENTARY</v>
          </cell>
          <cell r="J1764">
            <v>502239</v>
          </cell>
        </row>
        <row r="1765">
          <cell r="A1765">
            <v>14093</v>
          </cell>
          <cell r="B1765">
            <v>47</v>
          </cell>
          <cell r="C1765" t="str">
            <v>43</v>
          </cell>
          <cell r="D1765" t="str">
            <v>69369</v>
          </cell>
          <cell r="E1765" t="str">
            <v>129924</v>
          </cell>
          <cell r="F1765" t="str">
            <v>1609</v>
          </cell>
          <cell r="G1765" t="str">
            <v>D</v>
          </cell>
          <cell r="H1765" t="str">
            <v>KIPP Prize Preparatory Academy</v>
          </cell>
          <cell r="I1765" t="str">
            <v>ELEMENTARY</v>
          </cell>
          <cell r="J1765">
            <v>78732</v>
          </cell>
        </row>
        <row r="1766">
          <cell r="A1766">
            <v>8026</v>
          </cell>
          <cell r="B1766">
            <v>47</v>
          </cell>
          <cell r="C1766" t="str">
            <v>43</v>
          </cell>
          <cell r="D1766" t="str">
            <v>69369</v>
          </cell>
          <cell r="E1766" t="str">
            <v>6046247</v>
          </cell>
          <cell r="F1766" t="str">
            <v>1521</v>
          </cell>
          <cell r="G1766" t="str">
            <v>L</v>
          </cell>
          <cell r="H1766" t="str">
            <v>Aptitud Community Academy at Goss</v>
          </cell>
          <cell r="I1766" t="str">
            <v>ELEMENTARY</v>
          </cell>
          <cell r="J1766">
            <v>85230</v>
          </cell>
        </row>
        <row r="1767">
          <cell r="A1767">
            <v>743</v>
          </cell>
          <cell r="B1767">
            <v>47</v>
          </cell>
          <cell r="C1767" t="str">
            <v>43</v>
          </cell>
          <cell r="D1767" t="str">
            <v>69377</v>
          </cell>
          <cell r="E1767" t="str">
            <v>0</v>
          </cell>
          <cell r="H1767" t="str">
            <v>Berryessa Union Elementary</v>
          </cell>
          <cell r="I1767" t="str">
            <v>ELEMENTARY</v>
          </cell>
          <cell r="J1767">
            <v>1429216</v>
          </cell>
        </row>
        <row r="1768">
          <cell r="A1768">
            <v>744</v>
          </cell>
          <cell r="B1768">
            <v>47</v>
          </cell>
          <cell r="C1768" t="str">
            <v>43</v>
          </cell>
          <cell r="D1768" t="str">
            <v>69385</v>
          </cell>
          <cell r="E1768" t="str">
            <v>0</v>
          </cell>
          <cell r="H1768" t="str">
            <v>Cambrian</v>
          </cell>
          <cell r="I1768" t="str">
            <v>ELEMENTARY</v>
          </cell>
          <cell r="J1768">
            <v>206306</v>
          </cell>
        </row>
        <row r="1769">
          <cell r="A1769">
            <v>9731</v>
          </cell>
          <cell r="B1769">
            <v>47</v>
          </cell>
          <cell r="C1769" t="str">
            <v>43</v>
          </cell>
          <cell r="D1769" t="str">
            <v>69385</v>
          </cell>
          <cell r="E1769" t="str">
            <v>6046445</v>
          </cell>
          <cell r="F1769" t="str">
            <v>0638</v>
          </cell>
          <cell r="G1769" t="str">
            <v>L</v>
          </cell>
          <cell r="H1769" t="str">
            <v>Fammatre Elementary</v>
          </cell>
          <cell r="I1769" t="str">
            <v>ELEMENTARY</v>
          </cell>
          <cell r="J1769">
            <v>53771</v>
          </cell>
        </row>
        <row r="1770">
          <cell r="A1770">
            <v>8053</v>
          </cell>
          <cell r="B1770">
            <v>47</v>
          </cell>
          <cell r="C1770" t="str">
            <v>43</v>
          </cell>
          <cell r="D1770" t="str">
            <v>69385</v>
          </cell>
          <cell r="E1770" t="str">
            <v>6046452</v>
          </cell>
          <cell r="F1770" t="str">
            <v>0574</v>
          </cell>
          <cell r="G1770" t="str">
            <v>L</v>
          </cell>
          <cell r="H1770" t="str">
            <v>Farnham Charter</v>
          </cell>
          <cell r="I1770" t="str">
            <v>ELEMENTARY</v>
          </cell>
          <cell r="J1770">
            <v>53743</v>
          </cell>
        </row>
        <row r="1771">
          <cell r="A1771">
            <v>9663</v>
          </cell>
          <cell r="B1771">
            <v>47</v>
          </cell>
          <cell r="C1771" t="str">
            <v>43</v>
          </cell>
          <cell r="D1771" t="str">
            <v>69385</v>
          </cell>
          <cell r="E1771" t="str">
            <v>6046486</v>
          </cell>
          <cell r="F1771" t="str">
            <v>0575</v>
          </cell>
          <cell r="G1771" t="str">
            <v>L</v>
          </cell>
          <cell r="H1771" t="str">
            <v>Price Charter Middle</v>
          </cell>
          <cell r="I1771" t="str">
            <v>ELEMENTARY</v>
          </cell>
          <cell r="J1771">
            <v>260236</v>
          </cell>
        </row>
        <row r="1772">
          <cell r="A1772">
            <v>1388</v>
          </cell>
          <cell r="B1772">
            <v>47</v>
          </cell>
          <cell r="C1772" t="str">
            <v>43</v>
          </cell>
          <cell r="D1772" t="str">
            <v>69385</v>
          </cell>
          <cell r="E1772" t="str">
            <v>6046494</v>
          </cell>
          <cell r="F1772" t="str">
            <v>0497</v>
          </cell>
          <cell r="G1772" t="str">
            <v>L</v>
          </cell>
          <cell r="H1772" t="str">
            <v>Sartorette Charter</v>
          </cell>
          <cell r="I1772" t="str">
            <v>ELEMENTARY</v>
          </cell>
          <cell r="J1772">
            <v>46268</v>
          </cell>
        </row>
        <row r="1773">
          <cell r="A1773">
            <v>745</v>
          </cell>
          <cell r="B1773">
            <v>47</v>
          </cell>
          <cell r="C1773" t="str">
            <v>43</v>
          </cell>
          <cell r="D1773" t="str">
            <v>69393</v>
          </cell>
          <cell r="E1773" t="str">
            <v>0</v>
          </cell>
          <cell r="H1773" t="str">
            <v>Campbell Union</v>
          </cell>
          <cell r="I1773" t="str">
            <v>ELEMENTARY</v>
          </cell>
          <cell r="J1773">
            <v>132734</v>
          </cell>
        </row>
        <row r="1774">
          <cell r="A1774">
            <v>9966</v>
          </cell>
          <cell r="B1774">
            <v>47</v>
          </cell>
          <cell r="C1774" t="str">
            <v>43</v>
          </cell>
          <cell r="D1774" t="str">
            <v>69393</v>
          </cell>
          <cell r="E1774" t="str">
            <v>106005</v>
          </cell>
          <cell r="F1774" t="str">
            <v>0817</v>
          </cell>
          <cell r="G1774" t="str">
            <v>L</v>
          </cell>
          <cell r="H1774" t="str">
            <v>Village</v>
          </cell>
          <cell r="I1774" t="str">
            <v>ELEMENTARY</v>
          </cell>
          <cell r="J1774">
            <v>52494</v>
          </cell>
        </row>
        <row r="1775">
          <cell r="A1775">
            <v>8055</v>
          </cell>
          <cell r="B1775">
            <v>47</v>
          </cell>
          <cell r="C1775" t="str">
            <v>43</v>
          </cell>
          <cell r="D1775" t="str">
            <v>69393</v>
          </cell>
          <cell r="E1775" t="str">
            <v>6046510</v>
          </cell>
          <cell r="F1775" t="str">
            <v>0993</v>
          </cell>
          <cell r="G1775" t="str">
            <v>L</v>
          </cell>
          <cell r="H1775" t="str">
            <v>Blackford Elementary</v>
          </cell>
          <cell r="I1775" t="str">
            <v>ELEMENTARY</v>
          </cell>
          <cell r="J1775">
            <v>99076</v>
          </cell>
        </row>
        <row r="1776">
          <cell r="A1776">
            <v>8057</v>
          </cell>
          <cell r="B1776">
            <v>47</v>
          </cell>
          <cell r="C1776" t="str">
            <v>43</v>
          </cell>
          <cell r="D1776" t="str">
            <v>69393</v>
          </cell>
          <cell r="E1776" t="str">
            <v>6046536</v>
          </cell>
          <cell r="F1776" t="str">
            <v>0886</v>
          </cell>
          <cell r="G1776" t="str">
            <v>L</v>
          </cell>
          <cell r="H1776" t="str">
            <v>Capri Elementary</v>
          </cell>
          <cell r="I1776" t="str">
            <v>ELEMENTARY</v>
          </cell>
          <cell r="J1776">
            <v>128242</v>
          </cell>
        </row>
        <row r="1777">
          <cell r="A1777">
            <v>8058</v>
          </cell>
          <cell r="B1777">
            <v>47</v>
          </cell>
          <cell r="C1777" t="str">
            <v>43</v>
          </cell>
          <cell r="D1777" t="str">
            <v>69393</v>
          </cell>
          <cell r="E1777" t="str">
            <v>6046544</v>
          </cell>
          <cell r="F1777" t="str">
            <v>0866</v>
          </cell>
          <cell r="G1777" t="str">
            <v>L</v>
          </cell>
          <cell r="H1777" t="str">
            <v>Castlemont Elementary</v>
          </cell>
          <cell r="I1777" t="str">
            <v>ELEMENTARY</v>
          </cell>
          <cell r="J1777">
            <v>130290</v>
          </cell>
        </row>
        <row r="1778">
          <cell r="A1778">
            <v>8059</v>
          </cell>
          <cell r="B1778">
            <v>47</v>
          </cell>
          <cell r="C1778" t="str">
            <v>43</v>
          </cell>
          <cell r="D1778" t="str">
            <v>69393</v>
          </cell>
          <cell r="E1778" t="str">
            <v>6046577</v>
          </cell>
          <cell r="F1778" t="str">
            <v>0997</v>
          </cell>
          <cell r="G1778" t="str">
            <v>L</v>
          </cell>
          <cell r="H1778" t="str">
            <v>Forest Hill Elementary</v>
          </cell>
          <cell r="I1778" t="str">
            <v>ELEMENTARY</v>
          </cell>
          <cell r="J1778">
            <v>126116</v>
          </cell>
        </row>
        <row r="1779">
          <cell r="A1779">
            <v>8061</v>
          </cell>
          <cell r="B1779">
            <v>47</v>
          </cell>
          <cell r="C1779" t="str">
            <v>43</v>
          </cell>
          <cell r="D1779" t="str">
            <v>69393</v>
          </cell>
          <cell r="E1779" t="str">
            <v>6046601</v>
          </cell>
          <cell r="F1779" t="str">
            <v>0865</v>
          </cell>
          <cell r="G1779" t="str">
            <v>L</v>
          </cell>
          <cell r="H1779" t="str">
            <v>Lynhaven Elementary</v>
          </cell>
          <cell r="I1779" t="str">
            <v>ELEMENTARY</v>
          </cell>
          <cell r="J1779">
            <v>112790</v>
          </cell>
        </row>
        <row r="1780">
          <cell r="A1780">
            <v>8062</v>
          </cell>
          <cell r="B1780">
            <v>47</v>
          </cell>
          <cell r="C1780" t="str">
            <v>43</v>
          </cell>
          <cell r="D1780" t="str">
            <v>69393</v>
          </cell>
          <cell r="E1780" t="str">
            <v>6046619</v>
          </cell>
          <cell r="F1780" t="str">
            <v>0984</v>
          </cell>
          <cell r="G1780" t="str">
            <v>L</v>
          </cell>
          <cell r="H1780" t="str">
            <v>Marshall Lane Elementary</v>
          </cell>
          <cell r="I1780" t="str">
            <v>ELEMENTARY</v>
          </cell>
          <cell r="J1780">
            <v>107052</v>
          </cell>
        </row>
        <row r="1781">
          <cell r="A1781">
            <v>8063</v>
          </cell>
          <cell r="B1781">
            <v>47</v>
          </cell>
          <cell r="C1781" t="str">
            <v>43</v>
          </cell>
          <cell r="D1781" t="str">
            <v>69393</v>
          </cell>
          <cell r="E1781" t="str">
            <v>6046627</v>
          </cell>
          <cell r="F1781" t="str">
            <v>0899</v>
          </cell>
          <cell r="G1781" t="str">
            <v>L</v>
          </cell>
          <cell r="H1781" t="str">
            <v>Monroe Middle</v>
          </cell>
          <cell r="I1781" t="str">
            <v>ELEMENTARY</v>
          </cell>
          <cell r="J1781">
            <v>178390</v>
          </cell>
        </row>
        <row r="1782">
          <cell r="A1782">
            <v>8064</v>
          </cell>
          <cell r="B1782">
            <v>47</v>
          </cell>
          <cell r="C1782" t="str">
            <v>43</v>
          </cell>
          <cell r="D1782" t="str">
            <v>69393</v>
          </cell>
          <cell r="E1782" t="str">
            <v>6046668</v>
          </cell>
          <cell r="F1782" t="str">
            <v>0887</v>
          </cell>
          <cell r="G1782" t="str">
            <v>L</v>
          </cell>
          <cell r="H1782" t="str">
            <v>Rolling Hills Middle</v>
          </cell>
          <cell r="I1782" t="str">
            <v>ELEMENTARY</v>
          </cell>
          <cell r="J1782">
            <v>200120</v>
          </cell>
        </row>
        <row r="1783">
          <cell r="A1783">
            <v>8065</v>
          </cell>
          <cell r="B1783">
            <v>47</v>
          </cell>
          <cell r="C1783" t="str">
            <v>43</v>
          </cell>
          <cell r="D1783" t="str">
            <v>69393</v>
          </cell>
          <cell r="E1783" t="str">
            <v>6046676</v>
          </cell>
          <cell r="F1783" t="str">
            <v>0994</v>
          </cell>
          <cell r="G1783" t="str">
            <v>L</v>
          </cell>
          <cell r="H1783" t="str">
            <v>Rosemary Elementary</v>
          </cell>
          <cell r="I1783" t="str">
            <v>ELEMENTARY</v>
          </cell>
          <cell r="J1783">
            <v>0</v>
          </cell>
        </row>
        <row r="1784">
          <cell r="A1784">
            <v>1389</v>
          </cell>
          <cell r="B1784">
            <v>47</v>
          </cell>
          <cell r="C1784" t="str">
            <v>43</v>
          </cell>
          <cell r="D1784" t="str">
            <v>69393</v>
          </cell>
          <cell r="E1784" t="str">
            <v>6046692</v>
          </cell>
          <cell r="F1784" t="str">
            <v>0304</v>
          </cell>
          <cell r="G1784" t="str">
            <v>L</v>
          </cell>
          <cell r="H1784" t="str">
            <v>Sherman Oaks Elementary</v>
          </cell>
          <cell r="I1784" t="str">
            <v>ELEMENTARY</v>
          </cell>
          <cell r="J1784">
            <v>107056</v>
          </cell>
        </row>
        <row r="1785">
          <cell r="A1785">
            <v>746</v>
          </cell>
          <cell r="B1785">
            <v>47</v>
          </cell>
          <cell r="C1785" t="str">
            <v>43</v>
          </cell>
          <cell r="D1785" t="str">
            <v>69401</v>
          </cell>
          <cell r="E1785" t="str">
            <v>0</v>
          </cell>
          <cell r="H1785" t="str">
            <v>Campbell Union High</v>
          </cell>
          <cell r="I1785" t="str">
            <v>HIGH</v>
          </cell>
          <cell r="J1785">
            <v>1514500</v>
          </cell>
        </row>
        <row r="1786">
          <cell r="A1786">
            <v>747</v>
          </cell>
          <cell r="B1786">
            <v>47</v>
          </cell>
          <cell r="C1786" t="str">
            <v>43</v>
          </cell>
          <cell r="D1786" t="str">
            <v>69419</v>
          </cell>
          <cell r="E1786" t="str">
            <v>0</v>
          </cell>
          <cell r="H1786" t="str">
            <v>Cupertino Union</v>
          </cell>
          <cell r="I1786" t="str">
            <v>ELEMENTARY</v>
          </cell>
          <cell r="J1786">
            <v>3655980</v>
          </cell>
        </row>
        <row r="1787">
          <cell r="A1787">
            <v>748</v>
          </cell>
          <cell r="B1787">
            <v>47</v>
          </cell>
          <cell r="C1787" t="str">
            <v>43</v>
          </cell>
          <cell r="D1787" t="str">
            <v>69427</v>
          </cell>
          <cell r="E1787" t="str">
            <v>0</v>
          </cell>
          <cell r="H1787" t="str">
            <v>East Side Union High</v>
          </cell>
          <cell r="I1787" t="str">
            <v>HIGH</v>
          </cell>
          <cell r="J1787">
            <v>19223405</v>
          </cell>
        </row>
        <row r="1788">
          <cell r="A1788">
            <v>9717</v>
          </cell>
          <cell r="B1788">
            <v>47</v>
          </cell>
          <cell r="C1788" t="str">
            <v>43</v>
          </cell>
          <cell r="D1788" t="str">
            <v>69427</v>
          </cell>
          <cell r="E1788" t="str">
            <v>107151</v>
          </cell>
          <cell r="F1788" t="str">
            <v>0646</v>
          </cell>
          <cell r="G1788" t="str">
            <v>D</v>
          </cell>
          <cell r="H1788" t="str">
            <v>Escuela Popular/Center for Training and Careers, Family Learning</v>
          </cell>
          <cell r="I1788" t="str">
            <v>HIGH</v>
          </cell>
          <cell r="J1788">
            <v>669794</v>
          </cell>
        </row>
        <row r="1789">
          <cell r="A1789">
            <v>12019</v>
          </cell>
          <cell r="B1789">
            <v>47</v>
          </cell>
          <cell r="C1789" t="str">
            <v>43</v>
          </cell>
          <cell r="D1789" t="str">
            <v>69427</v>
          </cell>
          <cell r="E1789" t="str">
            <v>116889</v>
          </cell>
          <cell r="F1789" t="str">
            <v>0976</v>
          </cell>
          <cell r="G1789" t="str">
            <v>D</v>
          </cell>
          <cell r="H1789" t="str">
            <v>KIPP San Jose Collegiate</v>
          </cell>
          <cell r="I1789" t="str">
            <v>HIGH</v>
          </cell>
          <cell r="J1789">
            <v>600612</v>
          </cell>
        </row>
        <row r="1790">
          <cell r="A1790">
            <v>12584</v>
          </cell>
          <cell r="B1790">
            <v>47</v>
          </cell>
          <cell r="C1790" t="str">
            <v>43</v>
          </cell>
          <cell r="D1790" t="str">
            <v>69427</v>
          </cell>
          <cell r="E1790" t="str">
            <v>123745</v>
          </cell>
          <cell r="F1790" t="str">
            <v>1276</v>
          </cell>
          <cell r="G1790" t="str">
            <v>D</v>
          </cell>
          <cell r="H1790" t="str">
            <v>Summit Public School: Rainier</v>
          </cell>
          <cell r="I1790" t="str">
            <v>HIGH</v>
          </cell>
          <cell r="J1790">
            <v>439506</v>
          </cell>
        </row>
        <row r="1791">
          <cell r="A1791">
            <v>12748</v>
          </cell>
          <cell r="B1791">
            <v>47</v>
          </cell>
          <cell r="C1791" t="str">
            <v>43</v>
          </cell>
          <cell r="D1791" t="str">
            <v>69427</v>
          </cell>
          <cell r="E1791" t="str">
            <v>125617</v>
          </cell>
          <cell r="F1791" t="str">
            <v>1387</v>
          </cell>
          <cell r="G1791" t="str">
            <v>D</v>
          </cell>
          <cell r="H1791" t="str">
            <v>ACE Charter High</v>
          </cell>
          <cell r="I1791" t="str">
            <v>HIGH</v>
          </cell>
          <cell r="J1791">
            <v>386426</v>
          </cell>
        </row>
        <row r="1792">
          <cell r="A1792">
            <v>14116</v>
          </cell>
          <cell r="B1792">
            <v>47</v>
          </cell>
          <cell r="C1792" t="str">
            <v>43</v>
          </cell>
          <cell r="D1792" t="str">
            <v>69427</v>
          </cell>
          <cell r="E1792" t="str">
            <v>130856</v>
          </cell>
          <cell r="F1792" t="str">
            <v>1681</v>
          </cell>
          <cell r="G1792" t="str">
            <v>D</v>
          </cell>
          <cell r="H1792" t="str">
            <v>Luis Valdez Leadership Academy</v>
          </cell>
          <cell r="I1792" t="str">
            <v>HIGH</v>
          </cell>
          <cell r="J1792">
            <v>70174</v>
          </cell>
        </row>
        <row r="1793">
          <cell r="A1793">
            <v>14236</v>
          </cell>
          <cell r="B1793">
            <v>47</v>
          </cell>
          <cell r="C1793" t="str">
            <v>43</v>
          </cell>
          <cell r="D1793" t="str">
            <v>69427</v>
          </cell>
          <cell r="E1793" t="str">
            <v>131995</v>
          </cell>
          <cell r="F1793" t="str">
            <v>1675</v>
          </cell>
          <cell r="G1793" t="str">
            <v>D</v>
          </cell>
          <cell r="H1793" t="str">
            <v>B. Roberto Cruz Leadership Academy</v>
          </cell>
          <cell r="I1793" t="str">
            <v>HIGH</v>
          </cell>
          <cell r="J1793">
            <v>42028</v>
          </cell>
        </row>
        <row r="1794">
          <cell r="A1794">
            <v>14237</v>
          </cell>
          <cell r="B1794">
            <v>47</v>
          </cell>
          <cell r="C1794" t="str">
            <v>43</v>
          </cell>
          <cell r="D1794" t="str">
            <v>69427</v>
          </cell>
          <cell r="E1794" t="str">
            <v>132274</v>
          </cell>
          <cell r="F1794" t="str">
            <v>1737</v>
          </cell>
          <cell r="G1794" t="str">
            <v>D</v>
          </cell>
          <cell r="H1794" t="str">
            <v>Alpha: Cindy Avitia High School</v>
          </cell>
          <cell r="I1794" t="str">
            <v>HIGH</v>
          </cell>
          <cell r="J1794">
            <v>72476</v>
          </cell>
        </row>
        <row r="1795">
          <cell r="A1795">
            <v>1391</v>
          </cell>
          <cell r="B1795">
            <v>47</v>
          </cell>
          <cell r="C1795" t="str">
            <v>43</v>
          </cell>
          <cell r="D1795" t="str">
            <v>69427</v>
          </cell>
          <cell r="E1795" t="str">
            <v>4330668</v>
          </cell>
          <cell r="F1795" t="str">
            <v>0414</v>
          </cell>
          <cell r="G1795" t="str">
            <v>D</v>
          </cell>
          <cell r="H1795" t="str">
            <v>Latino College Preparatory Academy</v>
          </cell>
          <cell r="I1795" t="str">
            <v>HIGH</v>
          </cell>
          <cell r="J1795">
            <v>516796</v>
          </cell>
        </row>
        <row r="1796">
          <cell r="A1796">
            <v>1392</v>
          </cell>
          <cell r="B1796">
            <v>47</v>
          </cell>
          <cell r="C1796" t="str">
            <v>43</v>
          </cell>
          <cell r="D1796" t="str">
            <v>69427</v>
          </cell>
          <cell r="E1796" t="str">
            <v>4330676</v>
          </cell>
          <cell r="F1796" t="str">
            <v>0425</v>
          </cell>
          <cell r="G1796" t="str">
            <v>D</v>
          </cell>
          <cell r="H1796" t="str">
            <v>San Jose Conservation Corps Charter</v>
          </cell>
          <cell r="I1796" t="str">
            <v>HIGH</v>
          </cell>
          <cell r="J1796">
            <v>203632</v>
          </cell>
        </row>
        <row r="1797">
          <cell r="A1797">
            <v>1393</v>
          </cell>
          <cell r="B1797">
            <v>47</v>
          </cell>
          <cell r="C1797" t="str">
            <v>43</v>
          </cell>
          <cell r="D1797" t="str">
            <v>69427</v>
          </cell>
          <cell r="E1797" t="str">
            <v>4330726</v>
          </cell>
          <cell r="F1797" t="str">
            <v>0502</v>
          </cell>
          <cell r="G1797" t="str">
            <v>D</v>
          </cell>
          <cell r="H1797" t="str">
            <v>Escuela Popular Accelerated Family Learning</v>
          </cell>
          <cell r="I1797" t="str">
            <v>HIGH</v>
          </cell>
          <cell r="J1797">
            <v>152763</v>
          </cell>
        </row>
        <row r="1798">
          <cell r="A1798">
            <v>749</v>
          </cell>
          <cell r="B1798">
            <v>47</v>
          </cell>
          <cell r="C1798" t="str">
            <v>43</v>
          </cell>
          <cell r="D1798" t="str">
            <v>69435</v>
          </cell>
          <cell r="E1798" t="str">
            <v>0</v>
          </cell>
          <cell r="H1798" t="str">
            <v>Evergreen Elementary</v>
          </cell>
          <cell r="I1798" t="str">
            <v>ELEMENTARY</v>
          </cell>
          <cell r="J1798">
            <v>2013081</v>
          </cell>
        </row>
        <row r="1799">
          <cell r="A1799">
            <v>750</v>
          </cell>
          <cell r="B1799">
            <v>47</v>
          </cell>
          <cell r="C1799" t="str">
            <v>43</v>
          </cell>
          <cell r="D1799" t="str">
            <v>69450</v>
          </cell>
          <cell r="E1799" t="str">
            <v>0</v>
          </cell>
          <cell r="H1799" t="str">
            <v>Franklin-McKinley Elementary</v>
          </cell>
          <cell r="I1799" t="str">
            <v>ELEMENTARY</v>
          </cell>
          <cell r="J1799">
            <v>10265115</v>
          </cell>
        </row>
        <row r="1800">
          <cell r="A1800">
            <v>11422</v>
          </cell>
          <cell r="B1800">
            <v>47</v>
          </cell>
          <cell r="C1800" t="str">
            <v>43</v>
          </cell>
          <cell r="D1800" t="str">
            <v>69450</v>
          </cell>
          <cell r="E1800" t="str">
            <v>113662</v>
          </cell>
          <cell r="F1800" t="str">
            <v>0846</v>
          </cell>
          <cell r="G1800" t="str">
            <v>D</v>
          </cell>
          <cell r="H1800" t="str">
            <v>Voices College-Bound Language Academy</v>
          </cell>
          <cell r="I1800" t="str">
            <v>ELEMENTARY</v>
          </cell>
          <cell r="J1800">
            <v>667325</v>
          </cell>
        </row>
        <row r="1801">
          <cell r="A1801">
            <v>12398</v>
          </cell>
          <cell r="B1801">
            <v>47</v>
          </cell>
          <cell r="C1801" t="str">
            <v>43</v>
          </cell>
          <cell r="D1801" t="str">
            <v>69450</v>
          </cell>
          <cell r="E1801" t="str">
            <v>121483</v>
          </cell>
          <cell r="F1801" t="str">
            <v>1167</v>
          </cell>
          <cell r="G1801" t="str">
            <v>D</v>
          </cell>
          <cell r="H1801" t="str">
            <v>Cornerstone Academy Preparatory</v>
          </cell>
          <cell r="I1801" t="str">
            <v>ELEMENTARY</v>
          </cell>
          <cell r="J1801">
            <v>707212</v>
          </cell>
        </row>
        <row r="1802">
          <cell r="A1802">
            <v>12586</v>
          </cell>
          <cell r="B1802">
            <v>47</v>
          </cell>
          <cell r="C1802" t="str">
            <v>43</v>
          </cell>
          <cell r="D1802" t="str">
            <v>69450</v>
          </cell>
          <cell r="E1802" t="str">
            <v>123299</v>
          </cell>
          <cell r="F1802" t="str">
            <v>1192</v>
          </cell>
          <cell r="G1802" t="str">
            <v>D</v>
          </cell>
          <cell r="H1802" t="str">
            <v>Rocketship Mosaic Elementary</v>
          </cell>
          <cell r="I1802" t="str">
            <v>ELEMENTARY</v>
          </cell>
          <cell r="J1802">
            <v>796157</v>
          </cell>
        </row>
        <row r="1803">
          <cell r="A1803">
            <v>12928</v>
          </cell>
          <cell r="B1803">
            <v>47</v>
          </cell>
          <cell r="C1803" t="str">
            <v>43</v>
          </cell>
          <cell r="D1803" t="str">
            <v>69450</v>
          </cell>
          <cell r="E1803" t="str">
            <v>128108</v>
          </cell>
          <cell r="F1803" t="str">
            <v>1526</v>
          </cell>
          <cell r="G1803" t="str">
            <v>D</v>
          </cell>
          <cell r="H1803" t="str">
            <v>Rocketship Spark Academy</v>
          </cell>
          <cell r="I1803" t="str">
            <v>ELEMENTARY</v>
          </cell>
          <cell r="J1803">
            <v>114306</v>
          </cell>
        </row>
        <row r="1804">
          <cell r="A1804">
            <v>14095</v>
          </cell>
          <cell r="B1804">
            <v>47</v>
          </cell>
          <cell r="C1804" t="str">
            <v>43</v>
          </cell>
          <cell r="D1804" t="str">
            <v>69450</v>
          </cell>
          <cell r="E1804" t="str">
            <v>129205</v>
          </cell>
          <cell r="F1804" t="str">
            <v>1608</v>
          </cell>
          <cell r="G1804" t="str">
            <v>D</v>
          </cell>
          <cell r="H1804" t="str">
            <v>KIPP Heritage Academy</v>
          </cell>
          <cell r="I1804" t="str">
            <v>ELEMENTARY</v>
          </cell>
          <cell r="J1804">
            <v>87306</v>
          </cell>
        </row>
        <row r="1805">
          <cell r="A1805">
            <v>14096</v>
          </cell>
          <cell r="B1805">
            <v>47</v>
          </cell>
          <cell r="C1805" t="str">
            <v>43</v>
          </cell>
          <cell r="D1805" t="str">
            <v>69450</v>
          </cell>
          <cell r="E1805" t="str">
            <v>129247</v>
          </cell>
          <cell r="F1805" t="str">
            <v>1545</v>
          </cell>
          <cell r="G1805" t="str">
            <v>D</v>
          </cell>
          <cell r="H1805" t="str">
            <v>ACE Franklin McKinley</v>
          </cell>
          <cell r="I1805" t="str">
            <v>ELEMENTARY</v>
          </cell>
          <cell r="J1805">
            <v>58042</v>
          </cell>
        </row>
        <row r="1806">
          <cell r="A1806">
            <v>8132</v>
          </cell>
          <cell r="B1806">
            <v>47</v>
          </cell>
          <cell r="C1806" t="str">
            <v>43</v>
          </cell>
          <cell r="D1806" t="str">
            <v>69450</v>
          </cell>
          <cell r="E1806" t="str">
            <v>6047229</v>
          </cell>
          <cell r="F1806" t="str">
            <v>1220</v>
          </cell>
          <cell r="G1806" t="str">
            <v>L</v>
          </cell>
          <cell r="H1806" t="str">
            <v>Bridges Academy</v>
          </cell>
          <cell r="I1806" t="str">
            <v>ELEMENTARY</v>
          </cell>
          <cell r="J1806">
            <v>545593</v>
          </cell>
        </row>
        <row r="1807">
          <cell r="A1807">
            <v>751</v>
          </cell>
          <cell r="B1807">
            <v>47</v>
          </cell>
          <cell r="C1807" t="str">
            <v>43</v>
          </cell>
          <cell r="D1807" t="str">
            <v>69468</v>
          </cell>
          <cell r="E1807" t="str">
            <v>0</v>
          </cell>
          <cell r="H1807" t="str">
            <v>Fremont Union High</v>
          </cell>
          <cell r="I1807" t="str">
            <v>HIGH</v>
          </cell>
          <cell r="J1807">
            <v>2152658</v>
          </cell>
        </row>
        <row r="1808">
          <cell r="A1808">
            <v>752</v>
          </cell>
          <cell r="B1808">
            <v>47</v>
          </cell>
          <cell r="C1808" t="str">
            <v>43</v>
          </cell>
          <cell r="D1808" t="str">
            <v>69484</v>
          </cell>
          <cell r="E1808" t="str">
            <v>0</v>
          </cell>
          <cell r="H1808" t="str">
            <v>Gilroy Unified</v>
          </cell>
          <cell r="I1808" t="str">
            <v>UNIFIED</v>
          </cell>
          <cell r="J1808">
            <v>871005</v>
          </cell>
        </row>
        <row r="1809">
          <cell r="A1809">
            <v>12587</v>
          </cell>
          <cell r="B1809">
            <v>47</v>
          </cell>
          <cell r="C1809" t="str">
            <v>43</v>
          </cell>
          <cell r="D1809" t="str">
            <v>69484</v>
          </cell>
          <cell r="E1809" t="str">
            <v>123760</v>
          </cell>
          <cell r="F1809" t="str">
            <v>1278</v>
          </cell>
          <cell r="G1809" t="str">
            <v>D</v>
          </cell>
          <cell r="H1809" t="str">
            <v>Gilroy Prep School (Navigators School)</v>
          </cell>
          <cell r="I1809" t="str">
            <v>UNIFIED</v>
          </cell>
          <cell r="J1809">
            <v>103730</v>
          </cell>
        </row>
        <row r="1810">
          <cell r="A1810">
            <v>753</v>
          </cell>
          <cell r="B1810">
            <v>47</v>
          </cell>
          <cell r="C1810" t="str">
            <v>43</v>
          </cell>
          <cell r="D1810" t="str">
            <v>69492</v>
          </cell>
          <cell r="E1810" t="str">
            <v>0</v>
          </cell>
          <cell r="H1810" t="str">
            <v>Lakeside Joint</v>
          </cell>
          <cell r="I1810" t="str">
            <v>ELEMENTARY</v>
          </cell>
          <cell r="J1810">
            <v>16540</v>
          </cell>
        </row>
        <row r="1811">
          <cell r="A1811">
            <v>754</v>
          </cell>
          <cell r="B1811">
            <v>47</v>
          </cell>
          <cell r="C1811" t="str">
            <v>43</v>
          </cell>
          <cell r="D1811" t="str">
            <v>69500</v>
          </cell>
          <cell r="E1811" t="str">
            <v>0</v>
          </cell>
          <cell r="H1811" t="str">
            <v>Loma Prieta Joint Union Elementary</v>
          </cell>
          <cell r="I1811" t="str">
            <v>ELEMENTARY</v>
          </cell>
          <cell r="J1811">
            <v>97300</v>
          </cell>
        </row>
        <row r="1812">
          <cell r="A1812">
            <v>755</v>
          </cell>
          <cell r="B1812">
            <v>47</v>
          </cell>
          <cell r="C1812" t="str">
            <v>43</v>
          </cell>
          <cell r="D1812" t="str">
            <v>69518</v>
          </cell>
          <cell r="E1812" t="str">
            <v>0</v>
          </cell>
          <cell r="H1812" t="str">
            <v>Los Altos Elementary</v>
          </cell>
          <cell r="I1812" t="str">
            <v>ELEMENTARY</v>
          </cell>
          <cell r="J1812">
            <v>875890</v>
          </cell>
        </row>
        <row r="1813">
          <cell r="A1813">
            <v>756</v>
          </cell>
          <cell r="B1813">
            <v>47</v>
          </cell>
          <cell r="C1813" t="str">
            <v>43</v>
          </cell>
          <cell r="D1813" t="str">
            <v>69526</v>
          </cell>
          <cell r="E1813" t="str">
            <v>0</v>
          </cell>
          <cell r="H1813" t="str">
            <v>Los Gatos Union Elementary</v>
          </cell>
          <cell r="I1813" t="str">
            <v>ELEMENTARY</v>
          </cell>
          <cell r="J1813">
            <v>632042</v>
          </cell>
        </row>
        <row r="1814">
          <cell r="A1814">
            <v>757</v>
          </cell>
          <cell r="B1814">
            <v>47</v>
          </cell>
          <cell r="C1814" t="str">
            <v>43</v>
          </cell>
          <cell r="D1814" t="str">
            <v>69534</v>
          </cell>
          <cell r="E1814" t="str">
            <v>0</v>
          </cell>
          <cell r="H1814" t="str">
            <v>Los Gatos-Saratoga Joint Union High</v>
          </cell>
          <cell r="I1814" t="str">
            <v>HIGH</v>
          </cell>
          <cell r="J1814">
            <v>656358</v>
          </cell>
        </row>
        <row r="1815">
          <cell r="A1815">
            <v>758</v>
          </cell>
          <cell r="B1815">
            <v>47</v>
          </cell>
          <cell r="C1815" t="str">
            <v>43</v>
          </cell>
          <cell r="D1815" t="str">
            <v>69542</v>
          </cell>
          <cell r="E1815" t="str">
            <v>0</v>
          </cell>
          <cell r="H1815" t="str">
            <v>Luther Burbank</v>
          </cell>
          <cell r="I1815" t="str">
            <v>ELEMENTARY</v>
          </cell>
          <cell r="J1815">
            <v>715988</v>
          </cell>
        </row>
        <row r="1816">
          <cell r="A1816">
            <v>760</v>
          </cell>
          <cell r="B1816">
            <v>47</v>
          </cell>
          <cell r="C1816" t="str">
            <v>43</v>
          </cell>
          <cell r="D1816" t="str">
            <v>69575</v>
          </cell>
          <cell r="E1816" t="str">
            <v>0</v>
          </cell>
          <cell r="H1816" t="str">
            <v>Moreland</v>
          </cell>
          <cell r="I1816" t="str">
            <v>ELEMENTARY</v>
          </cell>
          <cell r="J1816">
            <v>930716</v>
          </cell>
        </row>
        <row r="1817">
          <cell r="A1817">
            <v>761</v>
          </cell>
          <cell r="B1817">
            <v>47</v>
          </cell>
          <cell r="C1817" t="str">
            <v>43</v>
          </cell>
          <cell r="D1817" t="str">
            <v>69583</v>
          </cell>
          <cell r="E1817" t="str">
            <v>0</v>
          </cell>
          <cell r="H1817" t="str">
            <v>Morgan Hill Unified</v>
          </cell>
          <cell r="I1817" t="str">
            <v>UNIFIED</v>
          </cell>
          <cell r="J1817">
            <v>1618080</v>
          </cell>
        </row>
        <row r="1818">
          <cell r="A1818">
            <v>1395</v>
          </cell>
          <cell r="B1818">
            <v>47</v>
          </cell>
          <cell r="C1818" t="str">
            <v>43</v>
          </cell>
          <cell r="D1818" t="str">
            <v>69583</v>
          </cell>
          <cell r="E1818" t="str">
            <v>6118541</v>
          </cell>
          <cell r="F1818" t="str">
            <v>0363</v>
          </cell>
          <cell r="G1818" t="str">
            <v>D</v>
          </cell>
          <cell r="H1818" t="str">
            <v>Charter School of Morgan Hill</v>
          </cell>
          <cell r="I1818" t="str">
            <v>UNIFIED</v>
          </cell>
          <cell r="J1818">
            <v>125730</v>
          </cell>
        </row>
        <row r="1819">
          <cell r="A1819">
            <v>762</v>
          </cell>
          <cell r="B1819">
            <v>47</v>
          </cell>
          <cell r="C1819" t="str">
            <v>43</v>
          </cell>
          <cell r="D1819" t="str">
            <v>69591</v>
          </cell>
          <cell r="E1819" t="str">
            <v>0</v>
          </cell>
          <cell r="H1819" t="str">
            <v>Mountain View Whisman</v>
          </cell>
          <cell r="I1819" t="str">
            <v>ELEMENTARY</v>
          </cell>
          <cell r="J1819">
            <v>993944</v>
          </cell>
        </row>
        <row r="1820">
          <cell r="A1820">
            <v>763</v>
          </cell>
          <cell r="B1820">
            <v>47</v>
          </cell>
          <cell r="C1820" t="str">
            <v>43</v>
          </cell>
          <cell r="D1820" t="str">
            <v>69609</v>
          </cell>
          <cell r="E1820" t="str">
            <v>0</v>
          </cell>
          <cell r="H1820" t="str">
            <v>Mountain View-Los Altos Union High</v>
          </cell>
          <cell r="I1820" t="str">
            <v>HIGH</v>
          </cell>
          <cell r="J1820">
            <v>821388</v>
          </cell>
        </row>
        <row r="1821">
          <cell r="A1821">
            <v>764</v>
          </cell>
          <cell r="B1821">
            <v>47</v>
          </cell>
          <cell r="C1821" t="str">
            <v>43</v>
          </cell>
          <cell r="D1821" t="str">
            <v>69617</v>
          </cell>
          <cell r="E1821" t="str">
            <v>0</v>
          </cell>
          <cell r="H1821" t="str">
            <v>Mount Pleasant Elementary</v>
          </cell>
          <cell r="I1821" t="str">
            <v>ELEMENTARY</v>
          </cell>
          <cell r="J1821">
            <v>1742399</v>
          </cell>
        </row>
        <row r="1822">
          <cell r="A1822">
            <v>8217</v>
          </cell>
          <cell r="B1822">
            <v>47</v>
          </cell>
          <cell r="C1822" t="str">
            <v>43</v>
          </cell>
          <cell r="D1822" t="str">
            <v>69617</v>
          </cell>
          <cell r="E1822" t="str">
            <v>6048045</v>
          </cell>
          <cell r="F1822" t="str">
            <v>1243</v>
          </cell>
          <cell r="G1822" t="str">
            <v>L</v>
          </cell>
          <cell r="H1822" t="str">
            <v>Ida Jew Academies</v>
          </cell>
          <cell r="I1822" t="str">
            <v>ELEMENTARY</v>
          </cell>
          <cell r="J1822">
            <v>668112</v>
          </cell>
        </row>
        <row r="1823">
          <cell r="A1823">
            <v>765</v>
          </cell>
          <cell r="B1823">
            <v>47</v>
          </cell>
          <cell r="C1823" t="str">
            <v>43</v>
          </cell>
          <cell r="D1823" t="str">
            <v>69625</v>
          </cell>
          <cell r="E1823" t="str">
            <v>0</v>
          </cell>
          <cell r="H1823" t="str">
            <v>Oak Grove Elementary</v>
          </cell>
          <cell r="I1823" t="str">
            <v>ELEMENTARY</v>
          </cell>
          <cell r="J1823">
            <v>14331943</v>
          </cell>
        </row>
        <row r="1824">
          <cell r="A1824">
            <v>766</v>
          </cell>
          <cell r="B1824">
            <v>47</v>
          </cell>
          <cell r="C1824" t="str">
            <v>43</v>
          </cell>
          <cell r="D1824" t="str">
            <v>69633</v>
          </cell>
          <cell r="E1824" t="str">
            <v>0</v>
          </cell>
          <cell r="H1824" t="str">
            <v>Orchard Elementary</v>
          </cell>
          <cell r="I1824" t="str">
            <v>ELEMENTARY</v>
          </cell>
          <cell r="J1824">
            <v>175700</v>
          </cell>
        </row>
        <row r="1825">
          <cell r="A1825">
            <v>767</v>
          </cell>
          <cell r="B1825">
            <v>47</v>
          </cell>
          <cell r="C1825" t="str">
            <v>43</v>
          </cell>
          <cell r="D1825" t="str">
            <v>69641</v>
          </cell>
          <cell r="E1825" t="str">
            <v>0</v>
          </cell>
          <cell r="H1825" t="str">
            <v>Palo Alto Unified</v>
          </cell>
          <cell r="I1825" t="str">
            <v>UNIFIED</v>
          </cell>
          <cell r="J1825">
            <v>2359652</v>
          </cell>
        </row>
        <row r="1826">
          <cell r="A1826">
            <v>768</v>
          </cell>
          <cell r="B1826">
            <v>47</v>
          </cell>
          <cell r="C1826" t="str">
            <v>43</v>
          </cell>
          <cell r="D1826" t="str">
            <v>69666</v>
          </cell>
          <cell r="E1826" t="str">
            <v>0</v>
          </cell>
          <cell r="H1826" t="str">
            <v>San Jose Unified</v>
          </cell>
          <cell r="I1826" t="str">
            <v>UNIFIED</v>
          </cell>
          <cell r="J1826">
            <v>5813948</v>
          </cell>
        </row>
        <row r="1827">
          <cell r="A1827">
            <v>14097</v>
          </cell>
          <cell r="B1827">
            <v>47</v>
          </cell>
          <cell r="C1827" t="str">
            <v>43</v>
          </cell>
          <cell r="D1827" t="str">
            <v>69666</v>
          </cell>
          <cell r="E1827" t="str">
            <v>129718</v>
          </cell>
          <cell r="F1827" t="str">
            <v>1623</v>
          </cell>
          <cell r="G1827" t="str">
            <v>D</v>
          </cell>
          <cell r="H1827" t="str">
            <v>Downtown College Preparatory Middle</v>
          </cell>
          <cell r="I1827" t="str">
            <v>UNIFIED</v>
          </cell>
          <cell r="J1827">
            <v>109868</v>
          </cell>
        </row>
        <row r="1828">
          <cell r="A1828">
            <v>14238</v>
          </cell>
          <cell r="B1828">
            <v>47</v>
          </cell>
          <cell r="C1828" t="str">
            <v>43</v>
          </cell>
          <cell r="D1828" t="str">
            <v>69666</v>
          </cell>
          <cell r="E1828" t="str">
            <v>131656</v>
          </cell>
          <cell r="F1828" t="str">
            <v>1546</v>
          </cell>
          <cell r="G1828" t="str">
            <v>D</v>
          </cell>
          <cell r="H1828" t="str">
            <v>ACE Inspire Academy</v>
          </cell>
          <cell r="I1828" t="str">
            <v>UNIFIED</v>
          </cell>
          <cell r="J1828">
            <v>47976</v>
          </cell>
        </row>
        <row r="1829">
          <cell r="A1829">
            <v>1396</v>
          </cell>
          <cell r="B1829">
            <v>47</v>
          </cell>
          <cell r="C1829" t="str">
            <v>43</v>
          </cell>
          <cell r="D1829" t="str">
            <v>69666</v>
          </cell>
          <cell r="E1829" t="str">
            <v>4330585</v>
          </cell>
          <cell r="F1829" t="str">
            <v>0287</v>
          </cell>
          <cell r="G1829" t="str">
            <v>D</v>
          </cell>
          <cell r="H1829" t="str">
            <v>Downtown College Preparatory</v>
          </cell>
          <cell r="I1829" t="str">
            <v>UNIFIED</v>
          </cell>
          <cell r="J1829">
            <v>86126</v>
          </cell>
        </row>
        <row r="1830">
          <cell r="A1830">
            <v>8296</v>
          </cell>
          <cell r="B1830">
            <v>47</v>
          </cell>
          <cell r="C1830" t="str">
            <v>43</v>
          </cell>
          <cell r="D1830" t="str">
            <v>69666</v>
          </cell>
          <cell r="E1830" t="str">
            <v>6048730</v>
          </cell>
          <cell r="F1830" t="str">
            <v>0980</v>
          </cell>
          <cell r="G1830" t="str">
            <v>L</v>
          </cell>
          <cell r="H1830" t="str">
            <v>Bachrodt Charter Academy</v>
          </cell>
          <cell r="I1830" t="str">
            <v>UNIFIED</v>
          </cell>
          <cell r="J1830">
            <v>123886</v>
          </cell>
        </row>
        <row r="1831">
          <cell r="A1831">
            <v>769</v>
          </cell>
          <cell r="B1831">
            <v>47</v>
          </cell>
          <cell r="C1831" t="str">
            <v>43</v>
          </cell>
          <cell r="D1831" t="str">
            <v>69674</v>
          </cell>
          <cell r="E1831" t="str">
            <v>0</v>
          </cell>
          <cell r="H1831" t="str">
            <v>Santa Clara Unified</v>
          </cell>
          <cell r="I1831" t="str">
            <v>UNIFIED</v>
          </cell>
          <cell r="J1831">
            <v>2961656</v>
          </cell>
        </row>
        <row r="1832">
          <cell r="A1832">
            <v>770</v>
          </cell>
          <cell r="B1832">
            <v>47</v>
          </cell>
          <cell r="C1832" t="str">
            <v>43</v>
          </cell>
          <cell r="D1832" t="str">
            <v>69682</v>
          </cell>
          <cell r="E1832" t="str">
            <v>0</v>
          </cell>
          <cell r="H1832" t="str">
            <v>Saratoga Union Elementary</v>
          </cell>
          <cell r="I1832" t="str">
            <v>ELEMENTARY</v>
          </cell>
          <cell r="J1832">
            <v>373344</v>
          </cell>
        </row>
        <row r="1833">
          <cell r="A1833">
            <v>771</v>
          </cell>
          <cell r="B1833">
            <v>47</v>
          </cell>
          <cell r="C1833" t="str">
            <v>43</v>
          </cell>
          <cell r="D1833" t="str">
            <v>69690</v>
          </cell>
          <cell r="E1833" t="str">
            <v>0</v>
          </cell>
          <cell r="H1833" t="str">
            <v>Sunnyvale</v>
          </cell>
          <cell r="I1833" t="str">
            <v>ELEMENTARY</v>
          </cell>
          <cell r="J1833">
            <v>1265364</v>
          </cell>
        </row>
        <row r="1834">
          <cell r="A1834">
            <v>772</v>
          </cell>
          <cell r="B1834">
            <v>47</v>
          </cell>
          <cell r="C1834" t="str">
            <v>43</v>
          </cell>
          <cell r="D1834" t="str">
            <v>69708</v>
          </cell>
          <cell r="E1834" t="str">
            <v>0</v>
          </cell>
          <cell r="H1834" t="str">
            <v>Union Elementary</v>
          </cell>
          <cell r="I1834" t="str">
            <v>ELEMENTARY</v>
          </cell>
          <cell r="J1834">
            <v>1135396</v>
          </cell>
        </row>
        <row r="1835">
          <cell r="A1835">
            <v>773</v>
          </cell>
          <cell r="B1835">
            <v>47</v>
          </cell>
          <cell r="C1835" t="str">
            <v>43</v>
          </cell>
          <cell r="D1835" t="str">
            <v>73387</v>
          </cell>
          <cell r="E1835" t="str">
            <v>0</v>
          </cell>
          <cell r="H1835" t="str">
            <v>Milpitas Unified</v>
          </cell>
          <cell r="I1835" t="str">
            <v>UNIFIED</v>
          </cell>
          <cell r="J1835">
            <v>2023934</v>
          </cell>
        </row>
        <row r="1836">
          <cell r="A1836">
            <v>45</v>
          </cell>
          <cell r="B1836">
            <v>47</v>
          </cell>
          <cell r="C1836" t="str">
            <v>44</v>
          </cell>
          <cell r="D1836" t="str">
            <v>10447</v>
          </cell>
          <cell r="E1836" t="str">
            <v>0</v>
          </cell>
          <cell r="H1836" t="str">
            <v>Santa Cruz Co. Office of Education</v>
          </cell>
          <cell r="I1836" t="str">
            <v>CO OFFICE</v>
          </cell>
          <cell r="J1836">
            <v>2975555</v>
          </cell>
        </row>
        <row r="1837">
          <cell r="A1837">
            <v>14493</v>
          </cell>
          <cell r="B1837">
            <v>47</v>
          </cell>
          <cell r="C1837" t="str">
            <v>44</v>
          </cell>
          <cell r="D1837" t="str">
            <v>10447</v>
          </cell>
          <cell r="E1837" t="str">
            <v>136572</v>
          </cell>
          <cell r="F1837" t="str">
            <v>1904</v>
          </cell>
          <cell r="G1837" t="str">
            <v>D</v>
          </cell>
          <cell r="H1837" t="str">
            <v>Santa Cruz County Career Advancement Charter</v>
          </cell>
          <cell r="I1837" t="str">
            <v>CO OFFICE</v>
          </cell>
          <cell r="J1837">
            <v>11702</v>
          </cell>
        </row>
        <row r="1838">
          <cell r="A1838">
            <v>1067</v>
          </cell>
          <cell r="B1838">
            <v>47</v>
          </cell>
          <cell r="C1838" t="str">
            <v>44</v>
          </cell>
          <cell r="D1838" t="str">
            <v>10447</v>
          </cell>
          <cell r="E1838" t="str">
            <v>4430252</v>
          </cell>
          <cell r="F1838" t="str">
            <v>0210</v>
          </cell>
          <cell r="G1838" t="str">
            <v>L</v>
          </cell>
          <cell r="H1838" t="str">
            <v>Pacific Collegiate Charter</v>
          </cell>
          <cell r="I1838" t="str">
            <v>HIGH</v>
          </cell>
          <cell r="J1838">
            <v>141829</v>
          </cell>
        </row>
        <row r="1839">
          <cell r="A1839">
            <v>774</v>
          </cell>
          <cell r="B1839">
            <v>47</v>
          </cell>
          <cell r="C1839" t="str">
            <v>44</v>
          </cell>
          <cell r="D1839" t="str">
            <v>69732</v>
          </cell>
          <cell r="E1839" t="str">
            <v>0</v>
          </cell>
          <cell r="H1839" t="str">
            <v>Bonny Doon Union Elementary</v>
          </cell>
          <cell r="I1839" t="str">
            <v>ELEMENTARY</v>
          </cell>
          <cell r="J1839">
            <v>31820</v>
          </cell>
        </row>
        <row r="1840">
          <cell r="A1840">
            <v>775</v>
          </cell>
          <cell r="B1840">
            <v>47</v>
          </cell>
          <cell r="C1840" t="str">
            <v>44</v>
          </cell>
          <cell r="D1840" t="str">
            <v>69757</v>
          </cell>
          <cell r="E1840" t="str">
            <v>0</v>
          </cell>
          <cell r="H1840" t="str">
            <v>Happy Valley Elementary</v>
          </cell>
          <cell r="I1840" t="str">
            <v>ELEMENTARY</v>
          </cell>
          <cell r="J1840">
            <v>23698</v>
          </cell>
        </row>
        <row r="1841">
          <cell r="A1841">
            <v>776</v>
          </cell>
          <cell r="B1841">
            <v>47</v>
          </cell>
          <cell r="C1841" t="str">
            <v>44</v>
          </cell>
          <cell r="D1841" t="str">
            <v>69765</v>
          </cell>
          <cell r="E1841" t="str">
            <v>0</v>
          </cell>
          <cell r="H1841" t="str">
            <v>Live Oak Elementary</v>
          </cell>
          <cell r="I1841" t="str">
            <v>ELEMENTARY</v>
          </cell>
          <cell r="J1841">
            <v>2484382</v>
          </cell>
        </row>
        <row r="1842">
          <cell r="A1842">
            <v>9653</v>
          </cell>
          <cell r="B1842">
            <v>47</v>
          </cell>
          <cell r="C1842" t="str">
            <v>44</v>
          </cell>
          <cell r="D1842" t="str">
            <v>69765</v>
          </cell>
          <cell r="E1842" t="str">
            <v>100305</v>
          </cell>
          <cell r="F1842" t="str">
            <v>0512</v>
          </cell>
          <cell r="G1842" t="str">
            <v>L</v>
          </cell>
          <cell r="H1842" t="str">
            <v>Cypress Charter High</v>
          </cell>
          <cell r="I1842" t="str">
            <v>ELEMENTARY</v>
          </cell>
          <cell r="J1842">
            <v>224167</v>
          </cell>
        </row>
        <row r="1843">
          <cell r="A1843">
            <v>9654</v>
          </cell>
          <cell r="B1843">
            <v>47</v>
          </cell>
          <cell r="C1843" t="str">
            <v>44</v>
          </cell>
          <cell r="D1843" t="str">
            <v>69765</v>
          </cell>
          <cell r="E1843" t="str">
            <v>100388</v>
          </cell>
          <cell r="F1843" t="str">
            <v>0513</v>
          </cell>
          <cell r="G1843" t="str">
            <v>L</v>
          </cell>
          <cell r="H1843" t="str">
            <v>Tierra Pacifica Charter</v>
          </cell>
          <cell r="I1843" t="str">
            <v>ELEMENTARY</v>
          </cell>
          <cell r="J1843">
            <v>218766</v>
          </cell>
        </row>
        <row r="1844">
          <cell r="A1844">
            <v>777</v>
          </cell>
          <cell r="B1844">
            <v>47</v>
          </cell>
          <cell r="C1844" t="str">
            <v>44</v>
          </cell>
          <cell r="D1844" t="str">
            <v>69773</v>
          </cell>
          <cell r="E1844" t="str">
            <v>0</v>
          </cell>
          <cell r="H1844" t="str">
            <v>Mountain Elementary</v>
          </cell>
          <cell r="I1844" t="str">
            <v>ELEMENTARY</v>
          </cell>
          <cell r="J1844">
            <v>24916</v>
          </cell>
        </row>
        <row r="1845">
          <cell r="A1845">
            <v>778</v>
          </cell>
          <cell r="B1845">
            <v>47</v>
          </cell>
          <cell r="C1845" t="str">
            <v>44</v>
          </cell>
          <cell r="D1845" t="str">
            <v>69781</v>
          </cell>
          <cell r="E1845" t="str">
            <v>0</v>
          </cell>
          <cell r="H1845" t="str">
            <v>Pacific Elementary</v>
          </cell>
          <cell r="I1845" t="str">
            <v>ELEMENTARY</v>
          </cell>
          <cell r="J1845">
            <v>196753</v>
          </cell>
        </row>
        <row r="1846">
          <cell r="A1846">
            <v>779</v>
          </cell>
          <cell r="B1846">
            <v>47</v>
          </cell>
          <cell r="C1846" t="str">
            <v>44</v>
          </cell>
          <cell r="D1846" t="str">
            <v>69799</v>
          </cell>
          <cell r="E1846" t="str">
            <v>0</v>
          </cell>
          <cell r="H1846" t="str">
            <v>Pajaro Valley Unified</v>
          </cell>
          <cell r="I1846" t="str">
            <v>UNIFIED</v>
          </cell>
          <cell r="J1846">
            <v>25992750</v>
          </cell>
        </row>
        <row r="1847">
          <cell r="A1847">
            <v>12021</v>
          </cell>
          <cell r="B1847">
            <v>47</v>
          </cell>
          <cell r="C1847" t="str">
            <v>44</v>
          </cell>
          <cell r="D1847" t="str">
            <v>69799</v>
          </cell>
          <cell r="E1847" t="str">
            <v>117804</v>
          </cell>
          <cell r="F1847" t="str">
            <v>1004</v>
          </cell>
          <cell r="G1847" t="str">
            <v>D</v>
          </cell>
          <cell r="H1847" t="str">
            <v>Ceiba College Preparatory Academy</v>
          </cell>
          <cell r="I1847" t="str">
            <v>UNIFIED</v>
          </cell>
          <cell r="J1847">
            <v>774199</v>
          </cell>
        </row>
        <row r="1848">
          <cell r="A1848">
            <v>1397</v>
          </cell>
          <cell r="B1848">
            <v>47</v>
          </cell>
          <cell r="C1848" t="str">
            <v>44</v>
          </cell>
          <cell r="D1848" t="str">
            <v>69799</v>
          </cell>
          <cell r="E1848" t="str">
            <v>4430229</v>
          </cell>
          <cell r="F1848" t="str">
            <v>0170</v>
          </cell>
          <cell r="G1848" t="str">
            <v>L</v>
          </cell>
          <cell r="H1848" t="str">
            <v>Pacific Coast Charter</v>
          </cell>
          <cell r="I1848" t="str">
            <v>UNIFIED</v>
          </cell>
          <cell r="J1848">
            <v>317902</v>
          </cell>
        </row>
        <row r="1849">
          <cell r="A1849">
            <v>1398</v>
          </cell>
          <cell r="B1849">
            <v>47</v>
          </cell>
          <cell r="C1849" t="str">
            <v>44</v>
          </cell>
          <cell r="D1849" t="str">
            <v>69799</v>
          </cell>
          <cell r="E1849" t="str">
            <v>4430245</v>
          </cell>
          <cell r="F1849" t="str">
            <v>0265</v>
          </cell>
          <cell r="G1849" t="str">
            <v>L</v>
          </cell>
          <cell r="H1849" t="str">
            <v>Diamond Technology Institute</v>
          </cell>
          <cell r="I1849" t="str">
            <v>UNIFIED</v>
          </cell>
          <cell r="J1849">
            <v>105784</v>
          </cell>
        </row>
        <row r="1850">
          <cell r="A1850">
            <v>1399</v>
          </cell>
          <cell r="B1850">
            <v>47</v>
          </cell>
          <cell r="C1850" t="str">
            <v>44</v>
          </cell>
          <cell r="D1850" t="str">
            <v>69799</v>
          </cell>
          <cell r="E1850" t="str">
            <v>6049720</v>
          </cell>
          <cell r="F1850" t="str">
            <v>0041</v>
          </cell>
          <cell r="G1850" t="str">
            <v>L</v>
          </cell>
          <cell r="H1850" t="str">
            <v>Linscott Charter</v>
          </cell>
          <cell r="I1850" t="str">
            <v>UNIFIED</v>
          </cell>
          <cell r="J1850">
            <v>376398</v>
          </cell>
        </row>
        <row r="1851">
          <cell r="A1851">
            <v>1400</v>
          </cell>
          <cell r="B1851">
            <v>47</v>
          </cell>
          <cell r="C1851" t="str">
            <v>44</v>
          </cell>
          <cell r="D1851" t="str">
            <v>69799</v>
          </cell>
          <cell r="E1851" t="str">
            <v>6049829</v>
          </cell>
          <cell r="F1851" t="str">
            <v>0164</v>
          </cell>
          <cell r="G1851" t="str">
            <v>L</v>
          </cell>
          <cell r="H1851" t="str">
            <v>Alianza Charter</v>
          </cell>
          <cell r="I1851" t="str">
            <v>UNIFIED</v>
          </cell>
          <cell r="J1851">
            <v>934393</v>
          </cell>
        </row>
        <row r="1852">
          <cell r="A1852">
            <v>1401</v>
          </cell>
          <cell r="B1852">
            <v>47</v>
          </cell>
          <cell r="C1852" t="str">
            <v>44</v>
          </cell>
          <cell r="D1852" t="str">
            <v>69799</v>
          </cell>
          <cell r="E1852" t="str">
            <v>6119077</v>
          </cell>
          <cell r="F1852" t="str">
            <v>0373</v>
          </cell>
          <cell r="G1852" t="str">
            <v>L</v>
          </cell>
          <cell r="H1852" t="str">
            <v>Watsonville Charter School of the Arts</v>
          </cell>
          <cell r="I1852" t="str">
            <v>UNIFIED</v>
          </cell>
          <cell r="J1852">
            <v>485047</v>
          </cell>
        </row>
        <row r="1853">
          <cell r="A1853">
            <v>780</v>
          </cell>
          <cell r="B1853">
            <v>47</v>
          </cell>
          <cell r="C1853" t="str">
            <v>44</v>
          </cell>
          <cell r="D1853" t="str">
            <v>69807</v>
          </cell>
          <cell r="E1853" t="str">
            <v>0</v>
          </cell>
          <cell r="H1853" t="str">
            <v>San Lorenzo Valley Unified</v>
          </cell>
          <cell r="I1853" t="str">
            <v>UNIFIED</v>
          </cell>
          <cell r="J1853">
            <v>3243360</v>
          </cell>
        </row>
        <row r="1854">
          <cell r="A1854">
            <v>10219</v>
          </cell>
          <cell r="B1854">
            <v>47</v>
          </cell>
          <cell r="C1854" t="str">
            <v>44</v>
          </cell>
          <cell r="D1854" t="str">
            <v>69807</v>
          </cell>
          <cell r="E1854" t="str">
            <v>110007</v>
          </cell>
          <cell r="F1854" t="str">
            <v>0747</v>
          </cell>
          <cell r="G1854" t="str">
            <v>D</v>
          </cell>
          <cell r="H1854" t="str">
            <v>Ocean Grove Charter</v>
          </cell>
          <cell r="I1854" t="str">
            <v>UNIFIED</v>
          </cell>
          <cell r="J1854">
            <v>3594577</v>
          </cell>
        </row>
        <row r="1855">
          <cell r="A1855">
            <v>1402</v>
          </cell>
          <cell r="B1855">
            <v>47</v>
          </cell>
          <cell r="C1855" t="str">
            <v>44</v>
          </cell>
          <cell r="D1855" t="str">
            <v>69807</v>
          </cell>
          <cell r="E1855" t="str">
            <v>4430179</v>
          </cell>
          <cell r="F1855" t="str">
            <v>0025</v>
          </cell>
          <cell r="G1855" t="str">
            <v>L</v>
          </cell>
          <cell r="H1855" t="str">
            <v>SLVUSD Charter</v>
          </cell>
          <cell r="I1855" t="str">
            <v>UNIFIED</v>
          </cell>
          <cell r="J1855">
            <v>410951</v>
          </cell>
        </row>
        <row r="1856">
          <cell r="A1856">
            <v>781</v>
          </cell>
          <cell r="B1856">
            <v>47</v>
          </cell>
          <cell r="C1856" t="str">
            <v>44</v>
          </cell>
          <cell r="D1856" t="str">
            <v>69815</v>
          </cell>
          <cell r="E1856" t="str">
            <v>0</v>
          </cell>
          <cell r="H1856" t="str">
            <v>Santa Cruz City Elementary</v>
          </cell>
          <cell r="I1856" t="str">
            <v>ELEMENTARY</v>
          </cell>
          <cell r="J1856">
            <v>494098</v>
          </cell>
        </row>
        <row r="1857">
          <cell r="A1857">
            <v>782</v>
          </cell>
          <cell r="B1857">
            <v>47</v>
          </cell>
          <cell r="C1857" t="str">
            <v>44</v>
          </cell>
          <cell r="D1857" t="str">
            <v>69823</v>
          </cell>
          <cell r="E1857" t="str">
            <v>0</v>
          </cell>
          <cell r="H1857" t="str">
            <v>Santa Cruz City High</v>
          </cell>
          <cell r="I1857" t="str">
            <v>HIGH</v>
          </cell>
          <cell r="J1857">
            <v>779668</v>
          </cell>
        </row>
        <row r="1858">
          <cell r="A1858">
            <v>1404</v>
          </cell>
          <cell r="B1858">
            <v>47</v>
          </cell>
          <cell r="C1858" t="str">
            <v>44</v>
          </cell>
          <cell r="D1858" t="str">
            <v>69823</v>
          </cell>
          <cell r="E1858" t="str">
            <v>4430187</v>
          </cell>
          <cell r="F1858" t="str">
            <v>0059</v>
          </cell>
          <cell r="G1858" t="str">
            <v>L</v>
          </cell>
          <cell r="H1858" t="str">
            <v>Delta Charter</v>
          </cell>
          <cell r="I1858" t="str">
            <v>HIGH</v>
          </cell>
          <cell r="J1858">
            <v>58491</v>
          </cell>
        </row>
        <row r="1859">
          <cell r="A1859">
            <v>783</v>
          </cell>
          <cell r="B1859">
            <v>47</v>
          </cell>
          <cell r="C1859" t="str">
            <v>44</v>
          </cell>
          <cell r="D1859" t="str">
            <v>69849</v>
          </cell>
          <cell r="E1859" t="str">
            <v>0</v>
          </cell>
          <cell r="H1859" t="str">
            <v>Soquel Union Elementary</v>
          </cell>
          <cell r="I1859" t="str">
            <v>ELEMENTARY</v>
          </cell>
          <cell r="J1859">
            <v>377796</v>
          </cell>
        </row>
        <row r="1860">
          <cell r="A1860">
            <v>784</v>
          </cell>
          <cell r="B1860">
            <v>47</v>
          </cell>
          <cell r="C1860" t="str">
            <v>44</v>
          </cell>
          <cell r="D1860" t="str">
            <v>75432</v>
          </cell>
          <cell r="E1860" t="str">
            <v>0</v>
          </cell>
          <cell r="H1860" t="str">
            <v>Scotts Valley Unified</v>
          </cell>
          <cell r="I1860" t="str">
            <v>UNIFIED</v>
          </cell>
          <cell r="J1860">
            <v>192854</v>
          </cell>
        </row>
        <row r="1861">
          <cell r="A1861">
            <v>46</v>
          </cell>
          <cell r="B1861">
            <v>47</v>
          </cell>
          <cell r="C1861" t="str">
            <v>45</v>
          </cell>
          <cell r="D1861" t="str">
            <v>10454</v>
          </cell>
          <cell r="E1861" t="str">
            <v>0</v>
          </cell>
          <cell r="H1861" t="str">
            <v>Shasta Co. Office of Education</v>
          </cell>
          <cell r="I1861" t="str">
            <v>CO OFFICE</v>
          </cell>
          <cell r="J1861">
            <v>132976</v>
          </cell>
        </row>
        <row r="1862">
          <cell r="A1862">
            <v>10288</v>
          </cell>
          <cell r="B1862">
            <v>47</v>
          </cell>
          <cell r="C1862" t="str">
            <v>45</v>
          </cell>
          <cell r="D1862" t="str">
            <v>10454</v>
          </cell>
          <cell r="E1862" t="str">
            <v>111674</v>
          </cell>
          <cell r="F1862" t="str">
            <v>0778</v>
          </cell>
          <cell r="G1862" t="str">
            <v>D</v>
          </cell>
          <cell r="H1862" t="str">
            <v>Chrysalis Charter</v>
          </cell>
          <cell r="I1862" t="str">
            <v>CO OFFICE</v>
          </cell>
          <cell r="J1862">
            <v>308186</v>
          </cell>
        </row>
        <row r="1863">
          <cell r="A1863">
            <v>14260</v>
          </cell>
          <cell r="B1863">
            <v>47</v>
          </cell>
          <cell r="C1863" t="str">
            <v>45</v>
          </cell>
          <cell r="D1863" t="str">
            <v>10454</v>
          </cell>
          <cell r="E1863" t="str">
            <v>132647</v>
          </cell>
          <cell r="F1863" t="str">
            <v>1757</v>
          </cell>
          <cell r="G1863" t="str">
            <v>L</v>
          </cell>
          <cell r="H1863" t="str">
            <v>Shasta County Independent Study Charter</v>
          </cell>
          <cell r="I1863" t="str">
            <v>CO OFFICE</v>
          </cell>
          <cell r="J1863">
            <v>19966</v>
          </cell>
        </row>
        <row r="1864">
          <cell r="A1864">
            <v>14266</v>
          </cell>
          <cell r="B1864">
            <v>47</v>
          </cell>
          <cell r="C1864" t="str">
            <v>45</v>
          </cell>
          <cell r="D1864" t="str">
            <v>10454</v>
          </cell>
          <cell r="E1864" t="str">
            <v>132944</v>
          </cell>
          <cell r="F1864" t="str">
            <v>1770</v>
          </cell>
          <cell r="G1864" t="str">
            <v>D</v>
          </cell>
          <cell r="H1864" t="str">
            <v>Redding STEM Academy</v>
          </cell>
          <cell r="I1864" t="str">
            <v>UNIFIED</v>
          </cell>
          <cell r="J1864">
            <v>43784</v>
          </cell>
        </row>
        <row r="1865">
          <cell r="A1865">
            <v>785</v>
          </cell>
          <cell r="B1865">
            <v>47</v>
          </cell>
          <cell r="C1865" t="str">
            <v>45</v>
          </cell>
          <cell r="D1865" t="str">
            <v>69856</v>
          </cell>
          <cell r="E1865" t="str">
            <v>0</v>
          </cell>
          <cell r="H1865" t="str">
            <v>Anderson Union High</v>
          </cell>
          <cell r="I1865" t="str">
            <v>HIGH</v>
          </cell>
          <cell r="J1865">
            <v>2569391</v>
          </cell>
        </row>
        <row r="1866">
          <cell r="A1866">
            <v>1406</v>
          </cell>
          <cell r="B1866">
            <v>47</v>
          </cell>
          <cell r="C1866" t="str">
            <v>45</v>
          </cell>
          <cell r="D1866" t="str">
            <v>69856</v>
          </cell>
          <cell r="E1866" t="str">
            <v>4530333</v>
          </cell>
          <cell r="F1866" t="str">
            <v>0452</v>
          </cell>
          <cell r="G1866" t="str">
            <v>L</v>
          </cell>
          <cell r="H1866" t="str">
            <v>Anderson New Technology High</v>
          </cell>
          <cell r="I1866" t="str">
            <v>HIGH</v>
          </cell>
          <cell r="J1866">
            <v>311645</v>
          </cell>
        </row>
        <row r="1867">
          <cell r="A1867">
            <v>786</v>
          </cell>
          <cell r="B1867">
            <v>47</v>
          </cell>
          <cell r="C1867" t="str">
            <v>45</v>
          </cell>
          <cell r="D1867" t="str">
            <v>69872</v>
          </cell>
          <cell r="E1867" t="str">
            <v>0</v>
          </cell>
          <cell r="H1867" t="str">
            <v>Bella Vista Elementary</v>
          </cell>
          <cell r="I1867" t="str">
            <v>ELEMENTARY</v>
          </cell>
          <cell r="J1867">
            <v>497211</v>
          </cell>
        </row>
        <row r="1868">
          <cell r="A1868">
            <v>787</v>
          </cell>
          <cell r="B1868">
            <v>47</v>
          </cell>
          <cell r="C1868" t="str">
            <v>45</v>
          </cell>
          <cell r="D1868" t="str">
            <v>69880</v>
          </cell>
          <cell r="E1868" t="str">
            <v>0</v>
          </cell>
          <cell r="H1868" t="str">
            <v>Black Butte Union Elementary</v>
          </cell>
          <cell r="I1868" t="str">
            <v>ELEMENTARY</v>
          </cell>
          <cell r="J1868">
            <v>38484</v>
          </cell>
        </row>
        <row r="1869">
          <cell r="A1869">
            <v>788</v>
          </cell>
          <cell r="B1869">
            <v>47</v>
          </cell>
          <cell r="C1869" t="str">
            <v>45</v>
          </cell>
          <cell r="D1869" t="str">
            <v>69914</v>
          </cell>
          <cell r="E1869" t="str">
            <v>0</v>
          </cell>
          <cell r="H1869" t="str">
            <v>Cascade Union Elementary</v>
          </cell>
          <cell r="I1869" t="str">
            <v>ELEMENTARY</v>
          </cell>
          <cell r="J1869">
            <v>1486230</v>
          </cell>
        </row>
        <row r="1870">
          <cell r="A1870">
            <v>14447</v>
          </cell>
          <cell r="B1870">
            <v>47</v>
          </cell>
          <cell r="C1870" t="str">
            <v>45</v>
          </cell>
          <cell r="D1870" t="str">
            <v>69914</v>
          </cell>
          <cell r="E1870" t="str">
            <v>135624</v>
          </cell>
          <cell r="F1870" t="str">
            <v>1869</v>
          </cell>
          <cell r="G1870" t="str">
            <v>D</v>
          </cell>
          <cell r="H1870" t="str">
            <v>Tree of Life International Charter School</v>
          </cell>
          <cell r="I1870" t="str">
            <v>ELEMENTARY</v>
          </cell>
          <cell r="J1870">
            <v>17144</v>
          </cell>
        </row>
        <row r="1871">
          <cell r="A1871">
            <v>789</v>
          </cell>
          <cell r="B1871">
            <v>47</v>
          </cell>
          <cell r="C1871" t="str">
            <v>45</v>
          </cell>
          <cell r="D1871" t="str">
            <v>69922</v>
          </cell>
          <cell r="E1871" t="str">
            <v>0</v>
          </cell>
          <cell r="H1871" t="str">
            <v>Castle Rock Union Elementary</v>
          </cell>
          <cell r="I1871" t="str">
            <v>ELEMENTARY</v>
          </cell>
          <cell r="J1871">
            <v>106933</v>
          </cell>
        </row>
        <row r="1872">
          <cell r="A1872">
            <v>790</v>
          </cell>
          <cell r="B1872">
            <v>47</v>
          </cell>
          <cell r="C1872" t="str">
            <v>45</v>
          </cell>
          <cell r="D1872" t="str">
            <v>69948</v>
          </cell>
          <cell r="E1872" t="str">
            <v>0</v>
          </cell>
          <cell r="H1872" t="str">
            <v>Columbia Elementary</v>
          </cell>
          <cell r="I1872" t="str">
            <v>ELEMENTARY</v>
          </cell>
          <cell r="J1872">
            <v>1087036</v>
          </cell>
        </row>
        <row r="1873">
          <cell r="A1873">
            <v>14354</v>
          </cell>
          <cell r="B1873">
            <v>47</v>
          </cell>
          <cell r="C1873" t="str">
            <v>45</v>
          </cell>
          <cell r="D1873" t="str">
            <v>69948</v>
          </cell>
          <cell r="E1873" t="str">
            <v>134122</v>
          </cell>
          <cell r="F1873" t="str">
            <v>1793</v>
          </cell>
          <cell r="G1873" t="str">
            <v>D</v>
          </cell>
          <cell r="H1873" t="str">
            <v>Redding School of the Arts</v>
          </cell>
          <cell r="I1873" t="str">
            <v>ELEMENTARY</v>
          </cell>
          <cell r="J1873">
            <v>113858</v>
          </cell>
        </row>
        <row r="1874">
          <cell r="A1874">
            <v>791</v>
          </cell>
          <cell r="B1874">
            <v>47</v>
          </cell>
          <cell r="C1874" t="str">
            <v>45</v>
          </cell>
          <cell r="D1874" t="str">
            <v>69955</v>
          </cell>
          <cell r="E1874" t="str">
            <v>0</v>
          </cell>
          <cell r="H1874" t="str">
            <v>Cottonwood Union Elementary</v>
          </cell>
          <cell r="I1874" t="str">
            <v>ELEMENTARY</v>
          </cell>
          <cell r="J1874">
            <v>1286007</v>
          </cell>
        </row>
        <row r="1875">
          <cell r="A1875">
            <v>12399</v>
          </cell>
          <cell r="B1875">
            <v>47</v>
          </cell>
          <cell r="C1875" t="str">
            <v>45</v>
          </cell>
          <cell r="D1875" t="str">
            <v>69955</v>
          </cell>
          <cell r="E1875" t="str">
            <v>121640</v>
          </cell>
          <cell r="F1875" t="str">
            <v>1183</v>
          </cell>
          <cell r="G1875" t="str">
            <v>D</v>
          </cell>
          <cell r="H1875" t="str">
            <v>Cottonwood Creek Charter</v>
          </cell>
          <cell r="I1875" t="str">
            <v>ELEMENTARY</v>
          </cell>
          <cell r="J1875">
            <v>327217</v>
          </cell>
        </row>
        <row r="1876">
          <cell r="A1876">
            <v>792</v>
          </cell>
          <cell r="B1876">
            <v>47</v>
          </cell>
          <cell r="C1876" t="str">
            <v>45</v>
          </cell>
          <cell r="D1876" t="str">
            <v>69971</v>
          </cell>
          <cell r="E1876" t="str">
            <v>0</v>
          </cell>
          <cell r="H1876" t="str">
            <v>Enterprise Elementary</v>
          </cell>
          <cell r="I1876" t="str">
            <v>ELEMENTARY</v>
          </cell>
          <cell r="J1876">
            <v>5036084</v>
          </cell>
        </row>
        <row r="1877">
          <cell r="A1877">
            <v>14469</v>
          </cell>
          <cell r="B1877">
            <v>47</v>
          </cell>
          <cell r="C1877" t="str">
            <v>45</v>
          </cell>
          <cell r="D1877" t="str">
            <v>69971</v>
          </cell>
          <cell r="E1877" t="str">
            <v>135830</v>
          </cell>
          <cell r="F1877" t="str">
            <v>1861</v>
          </cell>
          <cell r="G1877" t="str">
            <v>L</v>
          </cell>
          <cell r="H1877" t="str">
            <v>PACE Academy</v>
          </cell>
          <cell r="I1877" t="str">
            <v>ELEMENTARY</v>
          </cell>
          <cell r="J1877">
            <v>16004</v>
          </cell>
        </row>
        <row r="1878">
          <cell r="A1878">
            <v>14470</v>
          </cell>
          <cell r="B1878">
            <v>47</v>
          </cell>
          <cell r="C1878" t="str">
            <v>45</v>
          </cell>
          <cell r="D1878" t="str">
            <v>69971</v>
          </cell>
          <cell r="E1878" t="str">
            <v>135848</v>
          </cell>
          <cell r="F1878" t="str">
            <v>1864</v>
          </cell>
          <cell r="G1878" t="str">
            <v>L</v>
          </cell>
          <cell r="H1878" t="str">
            <v>Redding Collegiate Academy</v>
          </cell>
          <cell r="I1878" t="str">
            <v>ELEMENTARY</v>
          </cell>
          <cell r="J1878">
            <v>20696</v>
          </cell>
        </row>
        <row r="1879">
          <cell r="A1879">
            <v>793</v>
          </cell>
          <cell r="B1879">
            <v>47</v>
          </cell>
          <cell r="C1879" t="str">
            <v>45</v>
          </cell>
          <cell r="D1879" t="str">
            <v>69989</v>
          </cell>
          <cell r="E1879" t="str">
            <v>0</v>
          </cell>
          <cell r="H1879" t="str">
            <v>Fall River Joint Unified</v>
          </cell>
          <cell r="I1879" t="str">
            <v>UNIFIED</v>
          </cell>
          <cell r="J1879">
            <v>2074832</v>
          </cell>
        </row>
        <row r="1880">
          <cell r="A1880">
            <v>794</v>
          </cell>
          <cell r="B1880">
            <v>47</v>
          </cell>
          <cell r="C1880" t="str">
            <v>45</v>
          </cell>
          <cell r="D1880" t="str">
            <v>69997</v>
          </cell>
          <cell r="E1880" t="str">
            <v>0</v>
          </cell>
          <cell r="H1880" t="str">
            <v>French Gulch-Whiskeytown Elementary</v>
          </cell>
          <cell r="I1880" t="str">
            <v>ELEMENTARY</v>
          </cell>
          <cell r="J1880">
            <v>69078</v>
          </cell>
        </row>
        <row r="1881">
          <cell r="A1881">
            <v>795</v>
          </cell>
          <cell r="B1881">
            <v>47</v>
          </cell>
          <cell r="C1881" t="str">
            <v>45</v>
          </cell>
          <cell r="D1881" t="str">
            <v>70003</v>
          </cell>
          <cell r="E1881" t="str">
            <v>0</v>
          </cell>
          <cell r="H1881" t="str">
            <v>Grant Elementary</v>
          </cell>
          <cell r="I1881" t="str">
            <v>ELEMENTARY</v>
          </cell>
          <cell r="J1881">
            <v>887979</v>
          </cell>
        </row>
        <row r="1882">
          <cell r="A1882">
            <v>796</v>
          </cell>
          <cell r="B1882">
            <v>47</v>
          </cell>
          <cell r="C1882" t="str">
            <v>45</v>
          </cell>
          <cell r="D1882" t="str">
            <v>70011</v>
          </cell>
          <cell r="E1882" t="str">
            <v>0</v>
          </cell>
          <cell r="H1882" t="str">
            <v>Happy Valley Union Elementary</v>
          </cell>
          <cell r="I1882" t="str">
            <v>ELEMENTARY</v>
          </cell>
          <cell r="J1882">
            <v>695090</v>
          </cell>
        </row>
        <row r="1883">
          <cell r="A1883">
            <v>797</v>
          </cell>
          <cell r="B1883">
            <v>47</v>
          </cell>
          <cell r="C1883" t="str">
            <v>45</v>
          </cell>
          <cell r="D1883" t="str">
            <v>70029</v>
          </cell>
          <cell r="E1883" t="str">
            <v>0</v>
          </cell>
          <cell r="H1883" t="str">
            <v>Igo, Ono, Platina Union Elementary</v>
          </cell>
          <cell r="I1883" t="str">
            <v>ELEMENTARY</v>
          </cell>
          <cell r="J1883">
            <v>7792</v>
          </cell>
        </row>
        <row r="1884">
          <cell r="A1884">
            <v>798</v>
          </cell>
          <cell r="B1884">
            <v>47</v>
          </cell>
          <cell r="C1884" t="str">
            <v>45</v>
          </cell>
          <cell r="D1884" t="str">
            <v>70037</v>
          </cell>
          <cell r="E1884" t="str">
            <v>0</v>
          </cell>
          <cell r="H1884" t="str">
            <v>Indian Springs Elementary</v>
          </cell>
          <cell r="I1884" t="str">
            <v>ELEMENTARY</v>
          </cell>
          <cell r="J1884">
            <v>2234</v>
          </cell>
        </row>
        <row r="1885">
          <cell r="A1885">
            <v>799</v>
          </cell>
          <cell r="B1885">
            <v>47</v>
          </cell>
          <cell r="C1885" t="str">
            <v>45</v>
          </cell>
          <cell r="D1885" t="str">
            <v>70045</v>
          </cell>
          <cell r="E1885" t="str">
            <v>0</v>
          </cell>
          <cell r="H1885" t="str">
            <v>Junction Elementary</v>
          </cell>
          <cell r="I1885" t="str">
            <v>ELEMENTARY</v>
          </cell>
          <cell r="J1885">
            <v>57919</v>
          </cell>
        </row>
        <row r="1886">
          <cell r="A1886">
            <v>800</v>
          </cell>
          <cell r="B1886">
            <v>47</v>
          </cell>
          <cell r="C1886" t="str">
            <v>45</v>
          </cell>
          <cell r="D1886" t="str">
            <v>70052</v>
          </cell>
          <cell r="E1886" t="str">
            <v>0</v>
          </cell>
          <cell r="H1886" t="str">
            <v>Millville Elementary</v>
          </cell>
          <cell r="I1886" t="str">
            <v>ELEMENTARY</v>
          </cell>
          <cell r="J1886">
            <v>365171</v>
          </cell>
        </row>
        <row r="1887">
          <cell r="A1887">
            <v>801</v>
          </cell>
          <cell r="B1887">
            <v>47</v>
          </cell>
          <cell r="C1887" t="str">
            <v>45</v>
          </cell>
          <cell r="D1887" t="str">
            <v>70078</v>
          </cell>
          <cell r="E1887" t="str">
            <v>0</v>
          </cell>
          <cell r="H1887" t="str">
            <v>North Cow Creek Elementary</v>
          </cell>
          <cell r="I1887" t="str">
            <v>ELEMENTARY</v>
          </cell>
          <cell r="J1887">
            <v>360050</v>
          </cell>
        </row>
        <row r="1888">
          <cell r="A1888">
            <v>802</v>
          </cell>
          <cell r="B1888">
            <v>47</v>
          </cell>
          <cell r="C1888" t="str">
            <v>45</v>
          </cell>
          <cell r="D1888" t="str">
            <v>70086</v>
          </cell>
          <cell r="E1888" t="str">
            <v>0</v>
          </cell>
          <cell r="H1888" t="str">
            <v>Oak Run Elementary</v>
          </cell>
          <cell r="I1888" t="str">
            <v>ELEMENTARY</v>
          </cell>
          <cell r="J1888">
            <v>101341</v>
          </cell>
        </row>
        <row r="1889">
          <cell r="A1889">
            <v>803</v>
          </cell>
          <cell r="B1889">
            <v>47</v>
          </cell>
          <cell r="C1889" t="str">
            <v>45</v>
          </cell>
          <cell r="D1889" t="str">
            <v>70094</v>
          </cell>
          <cell r="E1889" t="str">
            <v>0</v>
          </cell>
          <cell r="H1889" t="str">
            <v>Pacheco Union Elementary</v>
          </cell>
          <cell r="I1889" t="str">
            <v>ELEMENTARY</v>
          </cell>
          <cell r="J1889">
            <v>559674</v>
          </cell>
        </row>
        <row r="1890">
          <cell r="A1890">
            <v>804</v>
          </cell>
          <cell r="B1890">
            <v>47</v>
          </cell>
          <cell r="C1890" t="str">
            <v>45</v>
          </cell>
          <cell r="D1890" t="str">
            <v>70110</v>
          </cell>
          <cell r="E1890" t="str">
            <v>0</v>
          </cell>
          <cell r="H1890" t="str">
            <v>Redding Elementary</v>
          </cell>
          <cell r="I1890" t="str">
            <v>ELEMENTARY</v>
          </cell>
          <cell r="J1890">
            <v>4100131</v>
          </cell>
        </row>
        <row r="1891">
          <cell r="A1891">
            <v>1410</v>
          </cell>
          <cell r="B1891">
            <v>47</v>
          </cell>
          <cell r="C1891" t="str">
            <v>45</v>
          </cell>
          <cell r="D1891" t="str">
            <v>70110</v>
          </cell>
          <cell r="E1891" t="str">
            <v>135889</v>
          </cell>
          <cell r="F1891" t="str">
            <v>0490</v>
          </cell>
          <cell r="G1891" t="str">
            <v>L</v>
          </cell>
          <cell r="H1891" t="str">
            <v>Stellar Secondary Charter High</v>
          </cell>
          <cell r="I1891" t="str">
            <v>ELEMENTARY</v>
          </cell>
          <cell r="J1891">
            <v>383357</v>
          </cell>
        </row>
        <row r="1892">
          <cell r="A1892">
            <v>1412</v>
          </cell>
          <cell r="B1892">
            <v>47</v>
          </cell>
          <cell r="C1892" t="str">
            <v>45</v>
          </cell>
          <cell r="D1892" t="str">
            <v>70110</v>
          </cell>
          <cell r="E1892" t="str">
            <v>6117931</v>
          </cell>
          <cell r="F1892" t="str">
            <v>0307</v>
          </cell>
          <cell r="G1892" t="str">
            <v>D</v>
          </cell>
          <cell r="H1892" t="str">
            <v>Monarch Learning Center</v>
          </cell>
          <cell r="I1892" t="str">
            <v>ELEMENTARY</v>
          </cell>
          <cell r="J1892">
            <v>90271</v>
          </cell>
        </row>
        <row r="1893">
          <cell r="A1893">
            <v>805</v>
          </cell>
          <cell r="B1893">
            <v>47</v>
          </cell>
          <cell r="C1893" t="str">
            <v>45</v>
          </cell>
          <cell r="D1893" t="str">
            <v>70128</v>
          </cell>
          <cell r="E1893" t="str">
            <v>0</v>
          </cell>
          <cell r="H1893" t="str">
            <v>Shasta Union Elementary</v>
          </cell>
          <cell r="I1893" t="str">
            <v>ELEMENTARY</v>
          </cell>
          <cell r="J1893">
            <v>63116</v>
          </cell>
        </row>
        <row r="1894">
          <cell r="A1894">
            <v>806</v>
          </cell>
          <cell r="B1894">
            <v>47</v>
          </cell>
          <cell r="C1894" t="str">
            <v>45</v>
          </cell>
          <cell r="D1894" t="str">
            <v>70136</v>
          </cell>
          <cell r="E1894" t="str">
            <v>0</v>
          </cell>
          <cell r="H1894" t="str">
            <v>Shasta Union High</v>
          </cell>
          <cell r="I1894" t="str">
            <v>HIGH</v>
          </cell>
          <cell r="J1894">
            <v>7091070</v>
          </cell>
        </row>
        <row r="1895">
          <cell r="A1895">
            <v>9683</v>
          </cell>
          <cell r="B1895">
            <v>47</v>
          </cell>
          <cell r="C1895" t="str">
            <v>45</v>
          </cell>
          <cell r="D1895" t="str">
            <v>70136</v>
          </cell>
          <cell r="E1895" t="str">
            <v>106013</v>
          </cell>
          <cell r="F1895" t="str">
            <v>0612</v>
          </cell>
          <cell r="G1895" t="str">
            <v>D</v>
          </cell>
          <cell r="H1895" t="str">
            <v>University Preparatory</v>
          </cell>
          <cell r="I1895" t="str">
            <v>HIGH</v>
          </cell>
          <cell r="J1895">
            <v>1523613</v>
          </cell>
        </row>
        <row r="1896">
          <cell r="A1896">
            <v>1415</v>
          </cell>
          <cell r="B1896">
            <v>47</v>
          </cell>
          <cell r="C1896" t="str">
            <v>45</v>
          </cell>
          <cell r="D1896" t="str">
            <v>70136</v>
          </cell>
          <cell r="E1896" t="str">
            <v>4530267</v>
          </cell>
          <cell r="F1896" t="str">
            <v>0256</v>
          </cell>
          <cell r="G1896" t="str">
            <v>D</v>
          </cell>
          <cell r="H1896" t="str">
            <v>Shasta Charter Academy</v>
          </cell>
          <cell r="I1896" t="str">
            <v>HIGH</v>
          </cell>
          <cell r="J1896">
            <v>407287</v>
          </cell>
        </row>
        <row r="1897">
          <cell r="A1897">
            <v>807</v>
          </cell>
          <cell r="B1897">
            <v>47</v>
          </cell>
          <cell r="C1897" t="str">
            <v>45</v>
          </cell>
          <cell r="D1897" t="str">
            <v>70169</v>
          </cell>
          <cell r="E1897" t="str">
            <v>0</v>
          </cell>
          <cell r="H1897" t="str">
            <v>Whitmore Union Elementary</v>
          </cell>
          <cell r="I1897" t="str">
            <v>ELEMENTARY</v>
          </cell>
          <cell r="J1897">
            <v>67262</v>
          </cell>
        </row>
        <row r="1898">
          <cell r="A1898">
            <v>14098</v>
          </cell>
          <cell r="B1898">
            <v>47</v>
          </cell>
          <cell r="C1898" t="str">
            <v>45</v>
          </cell>
          <cell r="D1898" t="str">
            <v>70169</v>
          </cell>
          <cell r="E1898" t="str">
            <v>129957</v>
          </cell>
          <cell r="F1898" t="str">
            <v>1649</v>
          </cell>
          <cell r="G1898" t="str">
            <v>D</v>
          </cell>
          <cell r="H1898" t="str">
            <v>Northern Summit Academy</v>
          </cell>
          <cell r="I1898" t="str">
            <v>ELEMENTARY</v>
          </cell>
          <cell r="J1898">
            <v>25374</v>
          </cell>
        </row>
        <row r="1899">
          <cell r="A1899">
            <v>14348</v>
          </cell>
          <cell r="B1899">
            <v>47</v>
          </cell>
          <cell r="C1899" t="str">
            <v>45</v>
          </cell>
          <cell r="D1899" t="str">
            <v>70169</v>
          </cell>
          <cell r="E1899" t="str">
            <v>134031</v>
          </cell>
          <cell r="F1899" t="str">
            <v>1796</v>
          </cell>
          <cell r="G1899" t="str">
            <v>D</v>
          </cell>
          <cell r="H1899" t="str">
            <v>New Day Academy-Shasta</v>
          </cell>
          <cell r="I1899" t="str">
            <v>ELEMENTARY</v>
          </cell>
          <cell r="J1899">
            <v>0</v>
          </cell>
        </row>
        <row r="1900">
          <cell r="A1900">
            <v>14490</v>
          </cell>
          <cell r="B1900">
            <v>47</v>
          </cell>
          <cell r="C1900" t="str">
            <v>45</v>
          </cell>
          <cell r="D1900" t="str">
            <v>70169</v>
          </cell>
          <cell r="E1900" t="str">
            <v>136440</v>
          </cell>
          <cell r="F1900" t="str">
            <v>1900</v>
          </cell>
          <cell r="G1900" t="str">
            <v>D</v>
          </cell>
          <cell r="H1900" t="str">
            <v>Phoenix Charter Academy</v>
          </cell>
          <cell r="I1900" t="str">
            <v>ELEMENTARY</v>
          </cell>
          <cell r="J1900">
            <v>59976</v>
          </cell>
        </row>
        <row r="1901">
          <cell r="A1901">
            <v>808</v>
          </cell>
          <cell r="B1901">
            <v>47</v>
          </cell>
          <cell r="C1901" t="str">
            <v>45</v>
          </cell>
          <cell r="D1901" t="str">
            <v>73700</v>
          </cell>
          <cell r="E1901" t="str">
            <v>0</v>
          </cell>
          <cell r="H1901" t="str">
            <v>Mountain Union Elementary</v>
          </cell>
          <cell r="I1901" t="str">
            <v>ELEMENTARY</v>
          </cell>
          <cell r="J1901">
            <v>12364</v>
          </cell>
        </row>
        <row r="1902">
          <cell r="A1902">
            <v>809</v>
          </cell>
          <cell r="B1902">
            <v>47</v>
          </cell>
          <cell r="C1902" t="str">
            <v>45</v>
          </cell>
          <cell r="D1902" t="str">
            <v>75267</v>
          </cell>
          <cell r="E1902" t="str">
            <v>0</v>
          </cell>
          <cell r="H1902" t="str">
            <v>Gateway Unified</v>
          </cell>
          <cell r="I1902" t="str">
            <v>UNIFIED</v>
          </cell>
          <cell r="J1902">
            <v>596774</v>
          </cell>
        </row>
        <row r="1903">
          <cell r="A1903">
            <v>11424</v>
          </cell>
          <cell r="B1903">
            <v>47</v>
          </cell>
          <cell r="C1903" t="str">
            <v>45</v>
          </cell>
          <cell r="D1903" t="str">
            <v>75267</v>
          </cell>
          <cell r="E1903" t="str">
            <v>113407</v>
          </cell>
          <cell r="F1903" t="str">
            <v>0849</v>
          </cell>
          <cell r="G1903" t="str">
            <v>D</v>
          </cell>
          <cell r="H1903" t="str">
            <v>Rocky Point Charter</v>
          </cell>
          <cell r="I1903" t="str">
            <v>UNIFIED</v>
          </cell>
          <cell r="J1903">
            <v>162487</v>
          </cell>
        </row>
        <row r="1904">
          <cell r="A1904">
            <v>47</v>
          </cell>
          <cell r="B1904">
            <v>47</v>
          </cell>
          <cell r="C1904" t="str">
            <v>46</v>
          </cell>
          <cell r="D1904" t="str">
            <v>10462</v>
          </cell>
          <cell r="E1904" t="str">
            <v>0</v>
          </cell>
          <cell r="H1904" t="str">
            <v>Sierra Co. Office of Education</v>
          </cell>
          <cell r="I1904" t="str">
            <v>CO OFFICE</v>
          </cell>
          <cell r="J1904">
            <v>136783</v>
          </cell>
        </row>
        <row r="1905">
          <cell r="A1905">
            <v>810</v>
          </cell>
          <cell r="B1905">
            <v>47</v>
          </cell>
          <cell r="C1905" t="str">
            <v>46</v>
          </cell>
          <cell r="D1905" t="str">
            <v>70177</v>
          </cell>
          <cell r="E1905" t="str">
            <v>0</v>
          </cell>
          <cell r="H1905" t="str">
            <v>Sierra-Plumas Joint Unified</v>
          </cell>
          <cell r="I1905" t="str">
            <v>UNIFIED</v>
          </cell>
          <cell r="J1905">
            <v>212454</v>
          </cell>
        </row>
        <row r="1906">
          <cell r="A1906">
            <v>48</v>
          </cell>
          <cell r="B1906">
            <v>47</v>
          </cell>
          <cell r="C1906" t="str">
            <v>47</v>
          </cell>
          <cell r="D1906" t="str">
            <v>10470</v>
          </cell>
          <cell r="E1906" t="str">
            <v>0</v>
          </cell>
          <cell r="H1906" t="str">
            <v>Siskiyou Co. Office of Education</v>
          </cell>
          <cell r="I1906" t="str">
            <v>CO OFFICE</v>
          </cell>
          <cell r="J1906">
            <v>291632</v>
          </cell>
        </row>
        <row r="1907">
          <cell r="A1907">
            <v>12022</v>
          </cell>
          <cell r="B1907">
            <v>47</v>
          </cell>
          <cell r="C1907" t="str">
            <v>47</v>
          </cell>
          <cell r="D1907" t="str">
            <v>10470</v>
          </cell>
          <cell r="E1907" t="str">
            <v>117168</v>
          </cell>
          <cell r="F1907" t="str">
            <v>0983</v>
          </cell>
          <cell r="G1907" t="str">
            <v>D</v>
          </cell>
          <cell r="H1907" t="str">
            <v>Golden Eagle Charter</v>
          </cell>
          <cell r="I1907" t="str">
            <v>CO OFFICE</v>
          </cell>
          <cell r="J1907">
            <v>761194</v>
          </cell>
        </row>
        <row r="1908">
          <cell r="A1908">
            <v>811</v>
          </cell>
          <cell r="B1908">
            <v>47</v>
          </cell>
          <cell r="C1908" t="str">
            <v>47</v>
          </cell>
          <cell r="D1908" t="str">
            <v>70185</v>
          </cell>
          <cell r="E1908" t="str">
            <v>0</v>
          </cell>
          <cell r="H1908" t="str">
            <v>Big Springs Union Elementary</v>
          </cell>
          <cell r="I1908" t="str">
            <v>ELEMENTARY</v>
          </cell>
          <cell r="J1908">
            <v>245216</v>
          </cell>
        </row>
        <row r="1909">
          <cell r="A1909">
            <v>812</v>
          </cell>
          <cell r="B1909">
            <v>47</v>
          </cell>
          <cell r="C1909" t="str">
            <v>47</v>
          </cell>
          <cell r="D1909" t="str">
            <v>70193</v>
          </cell>
          <cell r="E1909" t="str">
            <v>0</v>
          </cell>
          <cell r="H1909" t="str">
            <v>Bogus Elementary</v>
          </cell>
          <cell r="I1909" t="str">
            <v>ELEMENTARY</v>
          </cell>
          <cell r="J1909">
            <v>3796</v>
          </cell>
        </row>
        <row r="1910">
          <cell r="A1910">
            <v>813</v>
          </cell>
          <cell r="B1910">
            <v>47</v>
          </cell>
          <cell r="C1910" t="str">
            <v>47</v>
          </cell>
          <cell r="D1910" t="str">
            <v>70201</v>
          </cell>
          <cell r="E1910" t="str">
            <v>0</v>
          </cell>
          <cell r="H1910" t="str">
            <v>Butteville Union Elementary</v>
          </cell>
          <cell r="I1910" t="str">
            <v>ELEMENTARY</v>
          </cell>
          <cell r="J1910">
            <v>332004</v>
          </cell>
        </row>
        <row r="1911">
          <cell r="A1911">
            <v>814</v>
          </cell>
          <cell r="B1911">
            <v>47</v>
          </cell>
          <cell r="C1911" t="str">
            <v>47</v>
          </cell>
          <cell r="D1911" t="str">
            <v>70227</v>
          </cell>
          <cell r="E1911" t="str">
            <v>0</v>
          </cell>
          <cell r="H1911" t="str">
            <v>Delphic Elementary</v>
          </cell>
          <cell r="I1911" t="str">
            <v>ELEMENTARY</v>
          </cell>
          <cell r="J1911">
            <v>99429</v>
          </cell>
        </row>
        <row r="1912">
          <cell r="A1912">
            <v>12750</v>
          </cell>
          <cell r="B1912">
            <v>47</v>
          </cell>
          <cell r="C1912" t="str">
            <v>47</v>
          </cell>
          <cell r="D1912" t="str">
            <v>70227</v>
          </cell>
          <cell r="E1912" t="str">
            <v>126052</v>
          </cell>
          <cell r="F1912" t="str">
            <v>1420</v>
          </cell>
          <cell r="G1912" t="str">
            <v>L</v>
          </cell>
          <cell r="H1912" t="str">
            <v>Siskiyou Charter</v>
          </cell>
          <cell r="I1912" t="str">
            <v>ELEMENTARY</v>
          </cell>
          <cell r="J1912">
            <v>0</v>
          </cell>
        </row>
        <row r="1913">
          <cell r="A1913">
            <v>815</v>
          </cell>
          <cell r="B1913">
            <v>47</v>
          </cell>
          <cell r="C1913" t="str">
            <v>47</v>
          </cell>
          <cell r="D1913" t="str">
            <v>70243</v>
          </cell>
          <cell r="E1913" t="str">
            <v>0</v>
          </cell>
          <cell r="H1913" t="str">
            <v>Dunsmuir Elementary</v>
          </cell>
          <cell r="I1913" t="str">
            <v>ELEMENTARY</v>
          </cell>
          <cell r="J1913">
            <v>12866</v>
          </cell>
        </row>
        <row r="1914">
          <cell r="A1914">
            <v>816</v>
          </cell>
          <cell r="B1914">
            <v>47</v>
          </cell>
          <cell r="C1914" t="str">
            <v>47</v>
          </cell>
          <cell r="D1914" t="str">
            <v>70250</v>
          </cell>
          <cell r="E1914" t="str">
            <v>0</v>
          </cell>
          <cell r="H1914" t="str">
            <v>Dunsmuir Joint Union High</v>
          </cell>
          <cell r="I1914" t="str">
            <v>HIGH</v>
          </cell>
          <cell r="J1914">
            <v>202199</v>
          </cell>
        </row>
        <row r="1915">
          <cell r="A1915">
            <v>819</v>
          </cell>
          <cell r="B1915">
            <v>47</v>
          </cell>
          <cell r="C1915" t="str">
            <v>47</v>
          </cell>
          <cell r="D1915" t="str">
            <v>70292</v>
          </cell>
          <cell r="E1915" t="str">
            <v>0</v>
          </cell>
          <cell r="H1915" t="str">
            <v>Forks of Salmon Elementary</v>
          </cell>
          <cell r="I1915" t="str">
            <v>ELEMENTARY</v>
          </cell>
          <cell r="J1915">
            <v>34386</v>
          </cell>
        </row>
        <row r="1916">
          <cell r="A1916">
            <v>821</v>
          </cell>
          <cell r="B1916">
            <v>47</v>
          </cell>
          <cell r="C1916" t="str">
            <v>47</v>
          </cell>
          <cell r="D1916" t="str">
            <v>70318</v>
          </cell>
          <cell r="E1916" t="str">
            <v>0</v>
          </cell>
          <cell r="H1916" t="str">
            <v>Gazelle Union Elementary</v>
          </cell>
          <cell r="I1916" t="str">
            <v>ELEMENTARY</v>
          </cell>
          <cell r="J1916">
            <v>48999</v>
          </cell>
        </row>
        <row r="1917">
          <cell r="A1917">
            <v>822</v>
          </cell>
          <cell r="B1917">
            <v>47</v>
          </cell>
          <cell r="C1917" t="str">
            <v>47</v>
          </cell>
          <cell r="D1917" t="str">
            <v>70326</v>
          </cell>
          <cell r="E1917" t="str">
            <v>0</v>
          </cell>
          <cell r="H1917" t="str">
            <v>Grenada Elementary</v>
          </cell>
          <cell r="I1917" t="str">
            <v>ELEMENTARY</v>
          </cell>
          <cell r="J1917">
            <v>287473</v>
          </cell>
        </row>
        <row r="1918">
          <cell r="A1918">
            <v>823</v>
          </cell>
          <cell r="B1918">
            <v>47</v>
          </cell>
          <cell r="C1918" t="str">
            <v>47</v>
          </cell>
          <cell r="D1918" t="str">
            <v>70334</v>
          </cell>
          <cell r="E1918" t="str">
            <v>0</v>
          </cell>
          <cell r="H1918" t="str">
            <v>Happy Camp Union Elementary</v>
          </cell>
          <cell r="I1918" t="str">
            <v>ELEMENTARY</v>
          </cell>
          <cell r="J1918">
            <v>145764</v>
          </cell>
        </row>
        <row r="1919">
          <cell r="A1919">
            <v>824</v>
          </cell>
          <cell r="B1919">
            <v>47</v>
          </cell>
          <cell r="C1919" t="str">
            <v>47</v>
          </cell>
          <cell r="D1919" t="str">
            <v>70359</v>
          </cell>
          <cell r="E1919" t="str">
            <v>0</v>
          </cell>
          <cell r="H1919" t="str">
            <v>Hornbrook Elementary</v>
          </cell>
          <cell r="I1919" t="str">
            <v>ELEMENTARY</v>
          </cell>
          <cell r="J1919">
            <v>10592</v>
          </cell>
        </row>
        <row r="1920">
          <cell r="A1920">
            <v>825</v>
          </cell>
          <cell r="B1920">
            <v>47</v>
          </cell>
          <cell r="C1920" t="str">
            <v>47</v>
          </cell>
          <cell r="D1920" t="str">
            <v>70367</v>
          </cell>
          <cell r="E1920" t="str">
            <v>0</v>
          </cell>
          <cell r="H1920" t="str">
            <v>Junction Elementary</v>
          </cell>
          <cell r="I1920" t="str">
            <v>ELEMENTARY</v>
          </cell>
          <cell r="J1920">
            <v>70371</v>
          </cell>
        </row>
        <row r="1921">
          <cell r="A1921">
            <v>826</v>
          </cell>
          <cell r="B1921">
            <v>47</v>
          </cell>
          <cell r="C1921" t="str">
            <v>47</v>
          </cell>
          <cell r="D1921" t="str">
            <v>70375</v>
          </cell>
          <cell r="E1921" t="str">
            <v>0</v>
          </cell>
          <cell r="H1921" t="str">
            <v>Klamath River Union Elementary</v>
          </cell>
          <cell r="I1921" t="str">
            <v>ELEMENTARY</v>
          </cell>
          <cell r="J1921">
            <v>6754</v>
          </cell>
        </row>
        <row r="1922">
          <cell r="A1922">
            <v>827</v>
          </cell>
          <cell r="B1922">
            <v>47</v>
          </cell>
          <cell r="C1922" t="str">
            <v>47</v>
          </cell>
          <cell r="D1922" t="str">
            <v>70383</v>
          </cell>
          <cell r="E1922" t="str">
            <v>0</v>
          </cell>
          <cell r="H1922" t="str">
            <v>Little Shasta Elementary</v>
          </cell>
          <cell r="I1922" t="str">
            <v>ELEMENTARY</v>
          </cell>
          <cell r="J1922">
            <v>32874</v>
          </cell>
        </row>
        <row r="1923">
          <cell r="A1923">
            <v>828</v>
          </cell>
          <cell r="B1923">
            <v>47</v>
          </cell>
          <cell r="C1923" t="str">
            <v>47</v>
          </cell>
          <cell r="D1923" t="str">
            <v>70409</v>
          </cell>
          <cell r="E1923" t="str">
            <v>0</v>
          </cell>
          <cell r="H1923" t="str">
            <v>McCloud Union Elementary</v>
          </cell>
          <cell r="I1923" t="str">
            <v>ELEMENTARY</v>
          </cell>
          <cell r="J1923">
            <v>11732</v>
          </cell>
        </row>
        <row r="1924">
          <cell r="A1924">
            <v>829</v>
          </cell>
          <cell r="B1924">
            <v>47</v>
          </cell>
          <cell r="C1924" t="str">
            <v>47</v>
          </cell>
          <cell r="D1924" t="str">
            <v>70417</v>
          </cell>
          <cell r="E1924" t="str">
            <v>0</v>
          </cell>
          <cell r="H1924" t="str">
            <v>Montague Elementary</v>
          </cell>
          <cell r="I1924" t="str">
            <v>ELEMENTARY</v>
          </cell>
          <cell r="J1924">
            <v>229991</v>
          </cell>
        </row>
        <row r="1925">
          <cell r="A1925">
            <v>830</v>
          </cell>
          <cell r="B1925">
            <v>47</v>
          </cell>
          <cell r="C1925" t="str">
            <v>47</v>
          </cell>
          <cell r="D1925" t="str">
            <v>70425</v>
          </cell>
          <cell r="E1925" t="str">
            <v>0</v>
          </cell>
          <cell r="H1925" t="str">
            <v>Mt. Shasta Union Elementary</v>
          </cell>
          <cell r="I1925" t="str">
            <v>ELEMENTARY</v>
          </cell>
          <cell r="J1925">
            <v>785739</v>
          </cell>
        </row>
        <row r="1926">
          <cell r="A1926">
            <v>832</v>
          </cell>
          <cell r="B1926">
            <v>47</v>
          </cell>
          <cell r="C1926" t="str">
            <v>47</v>
          </cell>
          <cell r="D1926" t="str">
            <v>70458</v>
          </cell>
          <cell r="E1926" t="str">
            <v>0</v>
          </cell>
          <cell r="H1926" t="str">
            <v>Seiad Elementary</v>
          </cell>
          <cell r="I1926" t="str">
            <v>ELEMENTARY</v>
          </cell>
          <cell r="J1926">
            <v>24286</v>
          </cell>
        </row>
        <row r="1927">
          <cell r="A1927">
            <v>833</v>
          </cell>
          <cell r="B1927">
            <v>47</v>
          </cell>
          <cell r="C1927" t="str">
            <v>47</v>
          </cell>
          <cell r="D1927" t="str">
            <v>70466</v>
          </cell>
          <cell r="E1927" t="str">
            <v>0</v>
          </cell>
          <cell r="H1927" t="str">
            <v>Siskiyou Union High</v>
          </cell>
          <cell r="I1927" t="str">
            <v>HIGH</v>
          </cell>
          <cell r="J1927">
            <v>668603</v>
          </cell>
        </row>
        <row r="1928">
          <cell r="A1928">
            <v>834</v>
          </cell>
          <cell r="B1928">
            <v>47</v>
          </cell>
          <cell r="C1928" t="str">
            <v>47</v>
          </cell>
          <cell r="D1928" t="str">
            <v>70482</v>
          </cell>
          <cell r="E1928" t="str">
            <v>0</v>
          </cell>
          <cell r="H1928" t="str">
            <v>Weed Union Elementary</v>
          </cell>
          <cell r="I1928" t="str">
            <v>ELEMENTARY</v>
          </cell>
          <cell r="J1928">
            <v>59709</v>
          </cell>
        </row>
        <row r="1929">
          <cell r="A1929">
            <v>835</v>
          </cell>
          <cell r="B1929">
            <v>47</v>
          </cell>
          <cell r="C1929" t="str">
            <v>47</v>
          </cell>
          <cell r="D1929" t="str">
            <v>70490</v>
          </cell>
          <cell r="E1929" t="str">
            <v>0</v>
          </cell>
          <cell r="H1929" t="str">
            <v>Willow Creek Elementary</v>
          </cell>
          <cell r="I1929" t="str">
            <v>ELEMENTARY</v>
          </cell>
          <cell r="J1929">
            <v>68229</v>
          </cell>
        </row>
        <row r="1930">
          <cell r="A1930">
            <v>836</v>
          </cell>
          <cell r="B1930">
            <v>47</v>
          </cell>
          <cell r="C1930" t="str">
            <v>47</v>
          </cell>
          <cell r="D1930" t="str">
            <v>70508</v>
          </cell>
          <cell r="E1930" t="str">
            <v>0</v>
          </cell>
          <cell r="H1930" t="str">
            <v>Yreka Union Elementary</v>
          </cell>
          <cell r="I1930" t="str">
            <v>ELEMENTARY</v>
          </cell>
          <cell r="J1930">
            <v>1357794</v>
          </cell>
        </row>
        <row r="1931">
          <cell r="A1931">
            <v>837</v>
          </cell>
          <cell r="B1931">
            <v>47</v>
          </cell>
          <cell r="C1931" t="str">
            <v>47</v>
          </cell>
          <cell r="D1931" t="str">
            <v>70516</v>
          </cell>
          <cell r="E1931" t="str">
            <v>0</v>
          </cell>
          <cell r="H1931" t="str">
            <v>Yreka Union High</v>
          </cell>
          <cell r="I1931" t="str">
            <v>HIGH</v>
          </cell>
          <cell r="J1931">
            <v>618699</v>
          </cell>
        </row>
        <row r="1932">
          <cell r="A1932">
            <v>838</v>
          </cell>
          <cell r="B1932">
            <v>47</v>
          </cell>
          <cell r="C1932" t="str">
            <v>47</v>
          </cell>
          <cell r="D1932" t="str">
            <v>73684</v>
          </cell>
          <cell r="E1932" t="str">
            <v>0</v>
          </cell>
          <cell r="H1932" t="str">
            <v>Butte Valley Unified</v>
          </cell>
          <cell r="I1932" t="str">
            <v>UNIFIED</v>
          </cell>
          <cell r="J1932">
            <v>602253</v>
          </cell>
        </row>
        <row r="1933">
          <cell r="A1933">
            <v>11338</v>
          </cell>
          <cell r="B1933">
            <v>47</v>
          </cell>
          <cell r="C1933" t="str">
            <v>47</v>
          </cell>
          <cell r="D1933" t="str">
            <v>76455</v>
          </cell>
          <cell r="E1933" t="str">
            <v>0</v>
          </cell>
          <cell r="H1933" t="str">
            <v>Scott Valley Unified</v>
          </cell>
          <cell r="I1933" t="str">
            <v>UNIFIED</v>
          </cell>
          <cell r="J1933">
            <v>1162034</v>
          </cell>
        </row>
        <row r="1934">
          <cell r="A1934">
            <v>49</v>
          </cell>
          <cell r="B1934">
            <v>47</v>
          </cell>
          <cell r="C1934" t="str">
            <v>48</v>
          </cell>
          <cell r="D1934" t="str">
            <v>10488</v>
          </cell>
          <cell r="E1934" t="str">
            <v>0</v>
          </cell>
          <cell r="H1934" t="str">
            <v>Solano Co. Office of Education</v>
          </cell>
          <cell r="I1934" t="str">
            <v>CO OFFICE</v>
          </cell>
          <cell r="J1934">
            <v>16794</v>
          </cell>
        </row>
        <row r="1935">
          <cell r="A1935">
            <v>839</v>
          </cell>
          <cell r="B1935">
            <v>47</v>
          </cell>
          <cell r="C1935" t="str">
            <v>48</v>
          </cell>
          <cell r="D1935" t="str">
            <v>70524</v>
          </cell>
          <cell r="E1935" t="str">
            <v>0</v>
          </cell>
          <cell r="H1935" t="str">
            <v>Benicia Unified</v>
          </cell>
          <cell r="I1935" t="str">
            <v>UNIFIED</v>
          </cell>
          <cell r="J1935">
            <v>6919646</v>
          </cell>
        </row>
        <row r="1936">
          <cell r="A1936">
            <v>840</v>
          </cell>
          <cell r="B1936">
            <v>47</v>
          </cell>
          <cell r="C1936" t="str">
            <v>48</v>
          </cell>
          <cell r="D1936" t="str">
            <v>70532</v>
          </cell>
          <cell r="E1936" t="str">
            <v>0</v>
          </cell>
          <cell r="H1936" t="str">
            <v>Dixon Unified</v>
          </cell>
          <cell r="I1936" t="str">
            <v>UNIFIED</v>
          </cell>
          <cell r="J1936">
            <v>4583000</v>
          </cell>
        </row>
        <row r="1937">
          <cell r="A1937">
            <v>12400</v>
          </cell>
          <cell r="B1937">
            <v>47</v>
          </cell>
          <cell r="C1937" t="str">
            <v>48</v>
          </cell>
          <cell r="D1937" t="str">
            <v>70532</v>
          </cell>
          <cell r="E1937" t="str">
            <v>122267</v>
          </cell>
          <cell r="F1937" t="str">
            <v>1210</v>
          </cell>
          <cell r="G1937" t="str">
            <v>D</v>
          </cell>
          <cell r="H1937" t="str">
            <v>Dixon Montessori Charter</v>
          </cell>
          <cell r="I1937" t="str">
            <v>UNIFIED</v>
          </cell>
          <cell r="J1937">
            <v>562639</v>
          </cell>
        </row>
        <row r="1938">
          <cell r="A1938">
            <v>841</v>
          </cell>
          <cell r="B1938">
            <v>47</v>
          </cell>
          <cell r="C1938" t="str">
            <v>48</v>
          </cell>
          <cell r="D1938" t="str">
            <v>70540</v>
          </cell>
          <cell r="E1938" t="str">
            <v>0</v>
          </cell>
          <cell r="H1938" t="str">
            <v>Fairfield-Suisun Unified</v>
          </cell>
          <cell r="I1938" t="str">
            <v>UNIFIED</v>
          </cell>
          <cell r="J1938">
            <v>30696958</v>
          </cell>
        </row>
        <row r="1939">
          <cell r="A1939">
            <v>842</v>
          </cell>
          <cell r="B1939">
            <v>47</v>
          </cell>
          <cell r="C1939" t="str">
            <v>48</v>
          </cell>
          <cell r="D1939" t="str">
            <v>70565</v>
          </cell>
          <cell r="E1939" t="str">
            <v>0</v>
          </cell>
          <cell r="H1939" t="str">
            <v>Travis Unified</v>
          </cell>
          <cell r="I1939" t="str">
            <v>UNIFIED</v>
          </cell>
          <cell r="J1939">
            <v>7978863</v>
          </cell>
        </row>
        <row r="1940">
          <cell r="A1940">
            <v>843</v>
          </cell>
          <cell r="B1940">
            <v>47</v>
          </cell>
          <cell r="C1940" t="str">
            <v>48</v>
          </cell>
          <cell r="D1940" t="str">
            <v>70573</v>
          </cell>
          <cell r="E1940" t="str">
            <v>0</v>
          </cell>
          <cell r="H1940" t="str">
            <v>Vacaville Unified</v>
          </cell>
          <cell r="I1940" t="str">
            <v>UNIFIED</v>
          </cell>
          <cell r="J1940">
            <v>16221455</v>
          </cell>
        </row>
        <row r="1941">
          <cell r="A1941">
            <v>14099</v>
          </cell>
          <cell r="B1941">
            <v>47</v>
          </cell>
          <cell r="C1941" t="str">
            <v>48</v>
          </cell>
          <cell r="D1941" t="str">
            <v>70573</v>
          </cell>
          <cell r="E1941" t="str">
            <v>129494</v>
          </cell>
          <cell r="F1941" t="str">
            <v>1635</v>
          </cell>
          <cell r="G1941" t="str">
            <v>D</v>
          </cell>
          <cell r="H1941" t="str">
            <v>Kairos Public School Vacaville Academy</v>
          </cell>
          <cell r="I1941" t="str">
            <v>UNIFIED</v>
          </cell>
          <cell r="J1941">
            <v>106094</v>
          </cell>
        </row>
        <row r="1942">
          <cell r="A1942">
            <v>14424</v>
          </cell>
          <cell r="B1942">
            <v>47</v>
          </cell>
          <cell r="C1942" t="str">
            <v>48</v>
          </cell>
          <cell r="D1942" t="str">
            <v>70573</v>
          </cell>
          <cell r="E1942" t="str">
            <v>135095</v>
          </cell>
          <cell r="F1942" t="str">
            <v>1839</v>
          </cell>
          <cell r="G1942" t="str">
            <v>L</v>
          </cell>
          <cell r="H1942" t="str">
            <v>Ernest Kimme Charter Academy for Independent Learning</v>
          </cell>
          <cell r="I1942" t="str">
            <v>UNIFIED</v>
          </cell>
          <cell r="J1942">
            <v>39868</v>
          </cell>
        </row>
        <row r="1943">
          <cell r="A1943">
            <v>1420</v>
          </cell>
          <cell r="B1943">
            <v>47</v>
          </cell>
          <cell r="C1943" t="str">
            <v>48</v>
          </cell>
          <cell r="D1943" t="str">
            <v>70573</v>
          </cell>
          <cell r="E1943" t="str">
            <v>4830113</v>
          </cell>
          <cell r="F1943" t="str">
            <v>0056</v>
          </cell>
          <cell r="G1943" t="str">
            <v>L</v>
          </cell>
          <cell r="H1943" t="str">
            <v>Elise P. Buckingham Charter Magnet High</v>
          </cell>
          <cell r="I1943" t="str">
            <v>UNIFIED</v>
          </cell>
          <cell r="J1943">
            <v>825896</v>
          </cell>
        </row>
        <row r="1944">
          <cell r="A1944">
            <v>8614</v>
          </cell>
          <cell r="B1944">
            <v>47</v>
          </cell>
          <cell r="C1944" t="str">
            <v>48</v>
          </cell>
          <cell r="D1944" t="str">
            <v>70573</v>
          </cell>
          <cell r="E1944" t="str">
            <v>6051338</v>
          </cell>
          <cell r="F1944" t="str">
            <v>0913</v>
          </cell>
          <cell r="G1944" t="str">
            <v>L</v>
          </cell>
          <cell r="H1944" t="str">
            <v>Fairmont Charter Elementary</v>
          </cell>
          <cell r="I1944" t="str">
            <v>UNIFIED</v>
          </cell>
          <cell r="J1944">
            <v>770620</v>
          </cell>
        </row>
        <row r="1945">
          <cell r="A1945">
            <v>844</v>
          </cell>
          <cell r="B1945">
            <v>47</v>
          </cell>
          <cell r="C1945" t="str">
            <v>48</v>
          </cell>
          <cell r="D1945" t="str">
            <v>70581</v>
          </cell>
          <cell r="E1945" t="str">
            <v>0</v>
          </cell>
          <cell r="H1945" t="str">
            <v>Vallejo City Unified</v>
          </cell>
          <cell r="I1945" t="str">
            <v>UNIFIED</v>
          </cell>
          <cell r="J1945">
            <v>17090147</v>
          </cell>
        </row>
        <row r="1946">
          <cell r="A1946">
            <v>11435</v>
          </cell>
          <cell r="B1946">
            <v>47</v>
          </cell>
          <cell r="C1946" t="str">
            <v>48</v>
          </cell>
          <cell r="D1946" t="str">
            <v>70581</v>
          </cell>
          <cell r="E1946" t="str">
            <v>115469</v>
          </cell>
          <cell r="F1946" t="str">
            <v>0940</v>
          </cell>
          <cell r="G1946" t="str">
            <v>L</v>
          </cell>
          <cell r="H1946" t="str">
            <v>Vallejo Charter</v>
          </cell>
          <cell r="I1946" t="str">
            <v>UNIFIED</v>
          </cell>
          <cell r="J1946">
            <v>667237</v>
          </cell>
        </row>
        <row r="1947">
          <cell r="A1947">
            <v>14366</v>
          </cell>
          <cell r="B1947">
            <v>47</v>
          </cell>
          <cell r="C1947" t="str">
            <v>48</v>
          </cell>
          <cell r="D1947" t="str">
            <v>70581</v>
          </cell>
          <cell r="E1947" t="str">
            <v>134262</v>
          </cell>
          <cell r="F1947" t="str">
            <v>1779</v>
          </cell>
          <cell r="G1947" t="str">
            <v>D</v>
          </cell>
          <cell r="H1947" t="str">
            <v>Caliber: ChangeMakers Academy</v>
          </cell>
          <cell r="I1947" t="str">
            <v>UNIFIED</v>
          </cell>
          <cell r="J1947">
            <v>92076</v>
          </cell>
        </row>
        <row r="1948">
          <cell r="A1948">
            <v>1421</v>
          </cell>
          <cell r="B1948">
            <v>47</v>
          </cell>
          <cell r="C1948" t="str">
            <v>48</v>
          </cell>
          <cell r="D1948" t="str">
            <v>70581</v>
          </cell>
          <cell r="E1948" t="str">
            <v>4830196</v>
          </cell>
          <cell r="F1948" t="str">
            <v>0372</v>
          </cell>
          <cell r="G1948" t="str">
            <v>D</v>
          </cell>
          <cell r="H1948" t="str">
            <v>MIT Academy</v>
          </cell>
          <cell r="I1948" t="str">
            <v>UNIFIED</v>
          </cell>
          <cell r="J1948">
            <v>824748</v>
          </cell>
        </row>
        <row r="1949">
          <cell r="A1949">
            <v>1422</v>
          </cell>
          <cell r="B1949">
            <v>47</v>
          </cell>
          <cell r="C1949" t="str">
            <v>48</v>
          </cell>
          <cell r="D1949" t="str">
            <v>70581</v>
          </cell>
          <cell r="E1949" t="str">
            <v>6116255</v>
          </cell>
          <cell r="F1949" t="str">
            <v>0181</v>
          </cell>
          <cell r="G1949" t="str">
            <v>D</v>
          </cell>
          <cell r="H1949" t="str">
            <v>Mare Island Technology Academy</v>
          </cell>
          <cell r="I1949" t="str">
            <v>UNIFIED</v>
          </cell>
          <cell r="J1949">
            <v>609321</v>
          </cell>
        </row>
        <row r="1950">
          <cell r="A1950">
            <v>50</v>
          </cell>
          <cell r="B1950">
            <v>47</v>
          </cell>
          <cell r="C1950" t="str">
            <v>49</v>
          </cell>
          <cell r="D1950" t="str">
            <v>10496</v>
          </cell>
          <cell r="E1950" t="str">
            <v>0</v>
          </cell>
          <cell r="H1950" t="str">
            <v>Sonoma Co. Office of Education</v>
          </cell>
          <cell r="I1950" t="str">
            <v>CO OFFICE</v>
          </cell>
          <cell r="J1950">
            <v>21072</v>
          </cell>
        </row>
        <row r="1951">
          <cell r="A1951">
            <v>845</v>
          </cell>
          <cell r="B1951">
            <v>47</v>
          </cell>
          <cell r="C1951" t="str">
            <v>49</v>
          </cell>
          <cell r="D1951" t="str">
            <v>70599</v>
          </cell>
          <cell r="E1951" t="str">
            <v>0</v>
          </cell>
          <cell r="H1951" t="str">
            <v>Alexander Valley Union Elementary</v>
          </cell>
          <cell r="I1951" t="str">
            <v>ELEMENTARY</v>
          </cell>
          <cell r="J1951">
            <v>23970</v>
          </cell>
        </row>
        <row r="1952">
          <cell r="A1952">
            <v>846</v>
          </cell>
          <cell r="B1952">
            <v>47</v>
          </cell>
          <cell r="C1952" t="str">
            <v>49</v>
          </cell>
          <cell r="D1952" t="str">
            <v>70607</v>
          </cell>
          <cell r="E1952" t="str">
            <v>0</v>
          </cell>
          <cell r="H1952" t="str">
            <v>West Sonoma County Union High</v>
          </cell>
          <cell r="I1952" t="str">
            <v>HIGH</v>
          </cell>
          <cell r="J1952">
            <v>1392159</v>
          </cell>
        </row>
        <row r="1953">
          <cell r="A1953">
            <v>14448</v>
          </cell>
          <cell r="B1953">
            <v>47</v>
          </cell>
          <cell r="C1953" t="str">
            <v>49</v>
          </cell>
          <cell r="D1953" t="str">
            <v>70607</v>
          </cell>
          <cell r="E1953" t="str">
            <v>135327</v>
          </cell>
          <cell r="F1953" t="str">
            <v>1849</v>
          </cell>
          <cell r="G1953" t="str">
            <v>L</v>
          </cell>
          <cell r="H1953" t="str">
            <v>West County Charter Middle School</v>
          </cell>
          <cell r="I1953" t="str">
            <v>HIGH</v>
          </cell>
          <cell r="J1953">
            <v>14030</v>
          </cell>
        </row>
        <row r="1954">
          <cell r="A1954">
            <v>847</v>
          </cell>
          <cell r="B1954">
            <v>47</v>
          </cell>
          <cell r="C1954" t="str">
            <v>49</v>
          </cell>
          <cell r="D1954" t="str">
            <v>70615</v>
          </cell>
          <cell r="E1954" t="str">
            <v>0</v>
          </cell>
          <cell r="H1954" t="str">
            <v>Bellevue Union</v>
          </cell>
          <cell r="I1954" t="str">
            <v>ELEMENTARY</v>
          </cell>
          <cell r="J1954">
            <v>1931050</v>
          </cell>
        </row>
        <row r="1955">
          <cell r="A1955">
            <v>12921</v>
          </cell>
          <cell r="B1955">
            <v>47</v>
          </cell>
          <cell r="C1955" t="str">
            <v>49</v>
          </cell>
          <cell r="D1955" t="str">
            <v>70615</v>
          </cell>
          <cell r="E1955" t="str">
            <v>127662</v>
          </cell>
          <cell r="F1955" t="str">
            <v>1511</v>
          </cell>
          <cell r="G1955" t="str">
            <v>L</v>
          </cell>
          <cell r="H1955" t="str">
            <v>Stony Point Academy</v>
          </cell>
          <cell r="I1955" t="str">
            <v>ELEMENTARY</v>
          </cell>
          <cell r="J1955">
            <v>0</v>
          </cell>
        </row>
        <row r="1956">
          <cell r="A1956">
            <v>848</v>
          </cell>
          <cell r="B1956">
            <v>47</v>
          </cell>
          <cell r="C1956" t="str">
            <v>49</v>
          </cell>
          <cell r="D1956" t="str">
            <v>70623</v>
          </cell>
          <cell r="E1956" t="str">
            <v>0</v>
          </cell>
          <cell r="H1956" t="str">
            <v>Bennett Valley Union Elementary</v>
          </cell>
          <cell r="I1956" t="str">
            <v>ELEMENTARY</v>
          </cell>
          <cell r="J1956">
            <v>483613</v>
          </cell>
        </row>
        <row r="1957">
          <cell r="A1957">
            <v>849</v>
          </cell>
          <cell r="B1957">
            <v>47</v>
          </cell>
          <cell r="C1957" t="str">
            <v>49</v>
          </cell>
          <cell r="D1957" t="str">
            <v>70649</v>
          </cell>
          <cell r="E1957" t="str">
            <v>0</v>
          </cell>
          <cell r="H1957" t="str">
            <v>Cinnabar Elementary</v>
          </cell>
          <cell r="I1957" t="str">
            <v>ELEMENTARY</v>
          </cell>
          <cell r="J1957">
            <v>27225</v>
          </cell>
        </row>
        <row r="1958">
          <cell r="A1958">
            <v>8662</v>
          </cell>
          <cell r="B1958">
            <v>47</v>
          </cell>
          <cell r="C1958" t="str">
            <v>49</v>
          </cell>
          <cell r="D1958" t="str">
            <v>70649</v>
          </cell>
          <cell r="E1958" t="str">
            <v>6051635</v>
          </cell>
          <cell r="F1958" t="str">
            <v>1310</v>
          </cell>
          <cell r="G1958" t="str">
            <v>L</v>
          </cell>
          <cell r="H1958" t="str">
            <v>Cinnabar Charter</v>
          </cell>
          <cell r="I1958" t="str">
            <v>ELEMENTARY</v>
          </cell>
          <cell r="J1958">
            <v>365165</v>
          </cell>
        </row>
        <row r="1959">
          <cell r="A1959">
            <v>850</v>
          </cell>
          <cell r="B1959">
            <v>47</v>
          </cell>
          <cell r="C1959" t="str">
            <v>49</v>
          </cell>
          <cell r="D1959" t="str">
            <v>70656</v>
          </cell>
          <cell r="E1959" t="str">
            <v>0</v>
          </cell>
          <cell r="H1959" t="str">
            <v>Cloverdale Unified</v>
          </cell>
          <cell r="I1959" t="str">
            <v>UNIFIED</v>
          </cell>
          <cell r="J1959">
            <v>274084</v>
          </cell>
        </row>
        <row r="1960">
          <cell r="A1960">
            <v>851</v>
          </cell>
          <cell r="B1960">
            <v>47</v>
          </cell>
          <cell r="C1960" t="str">
            <v>49</v>
          </cell>
          <cell r="D1960" t="str">
            <v>70672</v>
          </cell>
          <cell r="E1960" t="str">
            <v>0</v>
          </cell>
          <cell r="H1960" t="str">
            <v>Dunham Elementary</v>
          </cell>
          <cell r="I1960" t="str">
            <v>ELEMENTARY</v>
          </cell>
          <cell r="J1960">
            <v>16116</v>
          </cell>
        </row>
        <row r="1961">
          <cell r="A1961">
            <v>12420</v>
          </cell>
          <cell r="B1961">
            <v>47</v>
          </cell>
          <cell r="C1961" t="str">
            <v>49</v>
          </cell>
          <cell r="D1961" t="str">
            <v>70672</v>
          </cell>
          <cell r="E1961" t="str">
            <v>122440</v>
          </cell>
          <cell r="F1961" t="str">
            <v>1194</v>
          </cell>
          <cell r="G1961" t="str">
            <v>L</v>
          </cell>
          <cell r="H1961" t="str">
            <v>Dunham Charter</v>
          </cell>
          <cell r="I1961" t="str">
            <v>ELEMENTARY</v>
          </cell>
          <cell r="J1961">
            <v>252011</v>
          </cell>
        </row>
        <row r="1962">
          <cell r="A1962">
            <v>852</v>
          </cell>
          <cell r="B1962">
            <v>47</v>
          </cell>
          <cell r="C1962" t="str">
            <v>49</v>
          </cell>
          <cell r="D1962" t="str">
            <v>70680</v>
          </cell>
          <cell r="E1962" t="str">
            <v>0</v>
          </cell>
          <cell r="H1962" t="str">
            <v>Forestville Union Elementary</v>
          </cell>
          <cell r="I1962" t="str">
            <v>ELEMENTARY</v>
          </cell>
          <cell r="J1962">
            <v>14018</v>
          </cell>
        </row>
        <row r="1963">
          <cell r="A1963">
            <v>10304</v>
          </cell>
          <cell r="B1963">
            <v>47</v>
          </cell>
          <cell r="C1963" t="str">
            <v>49</v>
          </cell>
          <cell r="D1963" t="str">
            <v>70680</v>
          </cell>
          <cell r="E1963" t="str">
            <v>112987</v>
          </cell>
          <cell r="F1963" t="str">
            <v>0842</v>
          </cell>
          <cell r="G1963" t="str">
            <v>L</v>
          </cell>
          <cell r="H1963" t="str">
            <v>Forestville Academy</v>
          </cell>
          <cell r="I1963" t="str">
            <v>ELEMENTARY</v>
          </cell>
          <cell r="J1963">
            <v>36328</v>
          </cell>
        </row>
        <row r="1964">
          <cell r="A1964">
            <v>853</v>
          </cell>
          <cell r="B1964">
            <v>47</v>
          </cell>
          <cell r="C1964" t="str">
            <v>49</v>
          </cell>
          <cell r="D1964" t="str">
            <v>70698</v>
          </cell>
          <cell r="E1964" t="str">
            <v>0</v>
          </cell>
          <cell r="H1964" t="str">
            <v>Fort Ross Elementary</v>
          </cell>
          <cell r="I1964" t="str">
            <v>ELEMENTARY</v>
          </cell>
          <cell r="J1964">
            <v>4164</v>
          </cell>
        </row>
        <row r="1965">
          <cell r="A1965">
            <v>854</v>
          </cell>
          <cell r="B1965">
            <v>47</v>
          </cell>
          <cell r="C1965" t="str">
            <v>49</v>
          </cell>
          <cell r="D1965" t="str">
            <v>70706</v>
          </cell>
          <cell r="E1965" t="str">
            <v>0</v>
          </cell>
          <cell r="H1965" t="str">
            <v>Geyserville Unified</v>
          </cell>
          <cell r="I1965" t="str">
            <v>UNIFIED</v>
          </cell>
          <cell r="J1965">
            <v>44912</v>
          </cell>
        </row>
        <row r="1966">
          <cell r="A1966">
            <v>855</v>
          </cell>
          <cell r="B1966">
            <v>47</v>
          </cell>
          <cell r="C1966" t="str">
            <v>49</v>
          </cell>
          <cell r="D1966" t="str">
            <v>70714</v>
          </cell>
          <cell r="E1966" t="str">
            <v>0</v>
          </cell>
          <cell r="H1966" t="str">
            <v>Gravenstein Union Elementary</v>
          </cell>
          <cell r="I1966" t="str">
            <v>ELEMENTARY</v>
          </cell>
          <cell r="J1966">
            <v>42454</v>
          </cell>
        </row>
        <row r="1967">
          <cell r="A1967">
            <v>8674</v>
          </cell>
          <cell r="B1967">
            <v>47</v>
          </cell>
          <cell r="C1967" t="str">
            <v>49</v>
          </cell>
          <cell r="D1967" t="str">
            <v>70714</v>
          </cell>
          <cell r="E1967" t="str">
            <v>6051742</v>
          </cell>
          <cell r="F1967" t="str">
            <v>1445</v>
          </cell>
          <cell r="G1967" t="str">
            <v>L</v>
          </cell>
          <cell r="H1967" t="str">
            <v>Gravenstein Elementary</v>
          </cell>
          <cell r="I1967" t="str">
            <v>ELEMENTARY</v>
          </cell>
          <cell r="J1967">
            <v>511902</v>
          </cell>
        </row>
        <row r="1968">
          <cell r="A1968">
            <v>8675</v>
          </cell>
          <cell r="B1968">
            <v>47</v>
          </cell>
          <cell r="C1968" t="str">
            <v>49</v>
          </cell>
          <cell r="D1968" t="str">
            <v>70714</v>
          </cell>
          <cell r="E1968" t="str">
            <v>6051759</v>
          </cell>
          <cell r="F1968" t="str">
            <v>1444</v>
          </cell>
          <cell r="G1968" t="str">
            <v>L</v>
          </cell>
          <cell r="H1968" t="str">
            <v>Hillcrest Middle</v>
          </cell>
          <cell r="I1968" t="str">
            <v>ELEMENTARY</v>
          </cell>
          <cell r="J1968">
            <v>328132</v>
          </cell>
        </row>
        <row r="1969">
          <cell r="A1969">
            <v>856</v>
          </cell>
          <cell r="B1969">
            <v>47</v>
          </cell>
          <cell r="C1969" t="str">
            <v>49</v>
          </cell>
          <cell r="D1969" t="str">
            <v>70722</v>
          </cell>
          <cell r="E1969" t="str">
            <v>0</v>
          </cell>
          <cell r="H1969" t="str">
            <v>Guerneville Elementary</v>
          </cell>
          <cell r="I1969" t="str">
            <v>ELEMENTARY</v>
          </cell>
          <cell r="J1969">
            <v>386159</v>
          </cell>
        </row>
        <row r="1970">
          <cell r="A1970">
            <v>14491</v>
          </cell>
          <cell r="B1970">
            <v>47</v>
          </cell>
          <cell r="C1970" t="str">
            <v>49</v>
          </cell>
          <cell r="D1970" t="str">
            <v>70722</v>
          </cell>
          <cell r="E1970" t="str">
            <v>136465</v>
          </cell>
          <cell r="F1970" t="str">
            <v>1897</v>
          </cell>
          <cell r="G1970" t="str">
            <v>D</v>
          </cell>
          <cell r="H1970" t="str">
            <v>California STEAM Sonoma II</v>
          </cell>
          <cell r="I1970" t="str">
            <v>ELEMENTARY</v>
          </cell>
          <cell r="J1970">
            <v>177968</v>
          </cell>
        </row>
        <row r="1971">
          <cell r="A1971">
            <v>857</v>
          </cell>
          <cell r="B1971">
            <v>47</v>
          </cell>
          <cell r="C1971" t="str">
            <v>49</v>
          </cell>
          <cell r="D1971" t="str">
            <v>70730</v>
          </cell>
          <cell r="E1971" t="str">
            <v>0</v>
          </cell>
          <cell r="H1971" t="str">
            <v>Harmony Union Elementary</v>
          </cell>
          <cell r="I1971" t="str">
            <v>ELEMENTARY</v>
          </cell>
          <cell r="J1971">
            <v>96911</v>
          </cell>
        </row>
        <row r="1972">
          <cell r="A1972">
            <v>8678</v>
          </cell>
          <cell r="B1972">
            <v>47</v>
          </cell>
          <cell r="C1972" t="str">
            <v>49</v>
          </cell>
          <cell r="D1972" t="str">
            <v>70730</v>
          </cell>
          <cell r="E1972" t="str">
            <v>6110639</v>
          </cell>
          <cell r="F1972" t="str">
            <v>0941</v>
          </cell>
          <cell r="G1972" t="str">
            <v>L</v>
          </cell>
          <cell r="H1972" t="str">
            <v>Salmon Creek School - A Charter</v>
          </cell>
          <cell r="I1972" t="str">
            <v>ELEMENTARY</v>
          </cell>
          <cell r="J1972">
            <v>267223</v>
          </cell>
        </row>
        <row r="1973">
          <cell r="A1973">
            <v>1424</v>
          </cell>
          <cell r="B1973">
            <v>47</v>
          </cell>
          <cell r="C1973" t="str">
            <v>49</v>
          </cell>
          <cell r="D1973" t="str">
            <v>70730</v>
          </cell>
          <cell r="E1973" t="str">
            <v>6120588</v>
          </cell>
          <cell r="F1973" t="str">
            <v>0492</v>
          </cell>
          <cell r="G1973" t="str">
            <v>D</v>
          </cell>
          <cell r="H1973" t="str">
            <v>Pathways Charter</v>
          </cell>
          <cell r="I1973" t="str">
            <v>ELEMENTARY</v>
          </cell>
          <cell r="J1973">
            <v>638362</v>
          </cell>
        </row>
        <row r="1974">
          <cell r="A1974">
            <v>858</v>
          </cell>
          <cell r="B1974">
            <v>47</v>
          </cell>
          <cell r="C1974" t="str">
            <v>49</v>
          </cell>
          <cell r="D1974" t="str">
            <v>70763</v>
          </cell>
          <cell r="E1974" t="str">
            <v>0</v>
          </cell>
          <cell r="H1974" t="str">
            <v>Horicon Elementary</v>
          </cell>
          <cell r="I1974" t="str">
            <v>ELEMENTARY</v>
          </cell>
          <cell r="J1974">
            <v>11018</v>
          </cell>
        </row>
        <row r="1975">
          <cell r="A1975">
            <v>859</v>
          </cell>
          <cell r="B1975">
            <v>47</v>
          </cell>
          <cell r="C1975" t="str">
            <v>49</v>
          </cell>
          <cell r="D1975" t="str">
            <v>70789</v>
          </cell>
          <cell r="E1975" t="str">
            <v>0</v>
          </cell>
          <cell r="H1975" t="str">
            <v>Kenwood</v>
          </cell>
          <cell r="I1975" t="str">
            <v>ELEMENTARY</v>
          </cell>
          <cell r="J1975">
            <v>29262</v>
          </cell>
        </row>
        <row r="1976">
          <cell r="A1976">
            <v>860</v>
          </cell>
          <cell r="B1976">
            <v>47</v>
          </cell>
          <cell r="C1976" t="str">
            <v>49</v>
          </cell>
          <cell r="D1976" t="str">
            <v>70797</v>
          </cell>
          <cell r="E1976" t="str">
            <v>0</v>
          </cell>
          <cell r="H1976" t="str">
            <v>Liberty Elementary</v>
          </cell>
          <cell r="I1976" t="str">
            <v>ELEMENTARY</v>
          </cell>
          <cell r="J1976">
            <v>63510</v>
          </cell>
        </row>
        <row r="1977">
          <cell r="A1977">
            <v>9720</v>
          </cell>
          <cell r="B1977">
            <v>47</v>
          </cell>
          <cell r="C1977" t="str">
            <v>49</v>
          </cell>
          <cell r="D1977" t="str">
            <v>70797</v>
          </cell>
          <cell r="E1977" t="str">
            <v>107284</v>
          </cell>
          <cell r="F1977" t="str">
            <v>0653</v>
          </cell>
          <cell r="G1977" t="str">
            <v>D</v>
          </cell>
          <cell r="H1977" t="str">
            <v>California Virtual Academy @ Sonoma</v>
          </cell>
          <cell r="I1977" t="str">
            <v>ELEMENTARY</v>
          </cell>
          <cell r="J1977">
            <v>845972</v>
          </cell>
        </row>
        <row r="1978">
          <cell r="A1978">
            <v>14367</v>
          </cell>
          <cell r="B1978">
            <v>47</v>
          </cell>
          <cell r="C1978" t="str">
            <v>49</v>
          </cell>
          <cell r="D1978" t="str">
            <v>70797</v>
          </cell>
          <cell r="E1978" t="str">
            <v>134296</v>
          </cell>
          <cell r="F1978" t="str">
            <v>1810</v>
          </cell>
          <cell r="G1978" t="str">
            <v>D</v>
          </cell>
          <cell r="H1978" t="str">
            <v>California STEAM Sonoma</v>
          </cell>
          <cell r="I1978" t="str">
            <v>ELEMENTARY</v>
          </cell>
          <cell r="J1978">
            <v>0</v>
          </cell>
        </row>
        <row r="1979">
          <cell r="A1979">
            <v>8681</v>
          </cell>
          <cell r="B1979">
            <v>47</v>
          </cell>
          <cell r="C1979" t="str">
            <v>49</v>
          </cell>
          <cell r="D1979" t="str">
            <v>70797</v>
          </cell>
          <cell r="E1979" t="str">
            <v>6051833</v>
          </cell>
          <cell r="F1979" t="str">
            <v>1260</v>
          </cell>
          <cell r="G1979" t="str">
            <v>L</v>
          </cell>
          <cell r="H1979" t="str">
            <v>Liberty Elementary</v>
          </cell>
          <cell r="I1979" t="str">
            <v>ELEMENTARY</v>
          </cell>
          <cell r="J1979">
            <v>243296</v>
          </cell>
        </row>
        <row r="1980">
          <cell r="A1980">
            <v>861</v>
          </cell>
          <cell r="B1980">
            <v>47</v>
          </cell>
          <cell r="C1980" t="str">
            <v>49</v>
          </cell>
          <cell r="D1980" t="str">
            <v>70805</v>
          </cell>
          <cell r="E1980" t="str">
            <v>0</v>
          </cell>
          <cell r="H1980" t="str">
            <v>Mark West Union Elementary</v>
          </cell>
          <cell r="I1980" t="str">
            <v>ELEMENTARY</v>
          </cell>
          <cell r="J1980">
            <v>85878</v>
          </cell>
        </row>
        <row r="1981">
          <cell r="A1981">
            <v>9682</v>
          </cell>
          <cell r="B1981">
            <v>47</v>
          </cell>
          <cell r="C1981" t="str">
            <v>49</v>
          </cell>
          <cell r="D1981" t="str">
            <v>70805</v>
          </cell>
          <cell r="E1981" t="str">
            <v>105890</v>
          </cell>
          <cell r="F1981" t="str">
            <v>0616</v>
          </cell>
          <cell r="G1981" t="str">
            <v>L</v>
          </cell>
          <cell r="H1981" t="str">
            <v>Mark West Charter</v>
          </cell>
          <cell r="I1981" t="str">
            <v>ELEMENTARY</v>
          </cell>
          <cell r="J1981">
            <v>30150</v>
          </cell>
        </row>
        <row r="1982">
          <cell r="A1982">
            <v>8683</v>
          </cell>
          <cell r="B1982">
            <v>47</v>
          </cell>
          <cell r="C1982" t="str">
            <v>49</v>
          </cell>
          <cell r="D1982" t="str">
            <v>70805</v>
          </cell>
          <cell r="E1982" t="str">
            <v>6051858</v>
          </cell>
          <cell r="F1982" t="str">
            <v>1417</v>
          </cell>
          <cell r="G1982" t="str">
            <v>L</v>
          </cell>
          <cell r="H1982" t="str">
            <v>San Miguel Elementary</v>
          </cell>
          <cell r="I1982" t="str">
            <v>ELEMENTARY</v>
          </cell>
          <cell r="J1982">
            <v>30057</v>
          </cell>
        </row>
        <row r="1983">
          <cell r="A1983">
            <v>8684</v>
          </cell>
          <cell r="B1983">
            <v>47</v>
          </cell>
          <cell r="C1983" t="str">
            <v>49</v>
          </cell>
          <cell r="D1983" t="str">
            <v>70805</v>
          </cell>
          <cell r="E1983" t="str">
            <v>6111066</v>
          </cell>
          <cell r="F1983" t="str">
            <v>1422</v>
          </cell>
          <cell r="G1983" t="str">
            <v>L</v>
          </cell>
          <cell r="H1983" t="str">
            <v>John B. Riebli Elementary</v>
          </cell>
          <cell r="I1983" t="str">
            <v>ELEMENTARY</v>
          </cell>
          <cell r="J1983">
            <v>29669</v>
          </cell>
        </row>
        <row r="1984">
          <cell r="A1984">
            <v>862</v>
          </cell>
          <cell r="B1984">
            <v>47</v>
          </cell>
          <cell r="C1984" t="str">
            <v>49</v>
          </cell>
          <cell r="D1984" t="str">
            <v>70813</v>
          </cell>
          <cell r="E1984" t="str">
            <v>0</v>
          </cell>
          <cell r="H1984" t="str">
            <v>Monte Rio Union Elementary</v>
          </cell>
          <cell r="I1984" t="str">
            <v>ELEMENTARY</v>
          </cell>
          <cell r="J1984">
            <v>17304</v>
          </cell>
        </row>
        <row r="1985">
          <cell r="A1985">
            <v>863</v>
          </cell>
          <cell r="B1985">
            <v>47</v>
          </cell>
          <cell r="C1985" t="str">
            <v>49</v>
          </cell>
          <cell r="D1985" t="str">
            <v>70821</v>
          </cell>
          <cell r="E1985" t="str">
            <v>0</v>
          </cell>
          <cell r="H1985" t="str">
            <v>Montgomery Elementary</v>
          </cell>
          <cell r="I1985" t="str">
            <v>ELEMENTARY</v>
          </cell>
          <cell r="J1985">
            <v>6410</v>
          </cell>
        </row>
        <row r="1986">
          <cell r="A1986">
            <v>864</v>
          </cell>
          <cell r="B1986">
            <v>47</v>
          </cell>
          <cell r="C1986" t="str">
            <v>49</v>
          </cell>
          <cell r="D1986" t="str">
            <v>70839</v>
          </cell>
          <cell r="E1986" t="str">
            <v>0</v>
          </cell>
          <cell r="H1986" t="str">
            <v>Oak Grove Union Elementary</v>
          </cell>
          <cell r="I1986" t="str">
            <v>ELEMENTARY</v>
          </cell>
          <cell r="J1986">
            <v>116204</v>
          </cell>
        </row>
        <row r="1987">
          <cell r="A1987">
            <v>12306</v>
          </cell>
          <cell r="B1987">
            <v>47</v>
          </cell>
          <cell r="C1987" t="str">
            <v>49</v>
          </cell>
          <cell r="D1987" t="str">
            <v>70839</v>
          </cell>
          <cell r="E1987" t="str">
            <v>120584</v>
          </cell>
          <cell r="F1987" t="str">
            <v>1139</v>
          </cell>
          <cell r="G1987" t="str">
            <v>D</v>
          </cell>
          <cell r="H1987" t="str">
            <v>Pivot Online Charter - North Bay</v>
          </cell>
          <cell r="I1987" t="str">
            <v>ELEMENTARY</v>
          </cell>
          <cell r="J1987">
            <v>517112</v>
          </cell>
        </row>
        <row r="1988">
          <cell r="A1988">
            <v>9732</v>
          </cell>
          <cell r="B1988">
            <v>47</v>
          </cell>
          <cell r="C1988" t="str">
            <v>49</v>
          </cell>
          <cell r="D1988" t="str">
            <v>70839</v>
          </cell>
          <cell r="E1988" t="str">
            <v>6051890</v>
          </cell>
          <cell r="F1988" t="str">
            <v>0655</v>
          </cell>
          <cell r="G1988" t="str">
            <v>L</v>
          </cell>
          <cell r="H1988" t="str">
            <v>Oak Grove Elementary/Willowside Middle</v>
          </cell>
          <cell r="I1988" t="str">
            <v>ELEMENTARY</v>
          </cell>
          <cell r="J1988">
            <v>1094100</v>
          </cell>
        </row>
        <row r="1989">
          <cell r="A1989">
            <v>865</v>
          </cell>
          <cell r="B1989">
            <v>47</v>
          </cell>
          <cell r="C1989" t="str">
            <v>49</v>
          </cell>
          <cell r="D1989" t="str">
            <v>70847</v>
          </cell>
          <cell r="E1989" t="str">
            <v>0</v>
          </cell>
          <cell r="H1989" t="str">
            <v>Old Adobe Union</v>
          </cell>
          <cell r="I1989" t="str">
            <v>ELEMENTARY</v>
          </cell>
          <cell r="J1989">
            <v>64516</v>
          </cell>
        </row>
        <row r="1990">
          <cell r="A1990">
            <v>12216</v>
          </cell>
          <cell r="B1990">
            <v>47</v>
          </cell>
          <cell r="C1990" t="str">
            <v>49</v>
          </cell>
          <cell r="D1990" t="str">
            <v>70847</v>
          </cell>
          <cell r="E1990" t="str">
            <v>119750</v>
          </cell>
          <cell r="F1990" t="str">
            <v>1086</v>
          </cell>
          <cell r="G1990" t="str">
            <v>D</v>
          </cell>
          <cell r="H1990" t="str">
            <v>River Montessori Elementary Charter</v>
          </cell>
          <cell r="I1990" t="str">
            <v>ELEMENTARY</v>
          </cell>
          <cell r="J1990">
            <v>12854</v>
          </cell>
        </row>
        <row r="1991">
          <cell r="A1991">
            <v>13976</v>
          </cell>
          <cell r="B1991">
            <v>47</v>
          </cell>
          <cell r="C1991" t="str">
            <v>49</v>
          </cell>
          <cell r="D1991" t="str">
            <v>70847</v>
          </cell>
          <cell r="E1991" t="str">
            <v>127555</v>
          </cell>
          <cell r="F1991" t="str">
            <v>1579</v>
          </cell>
          <cell r="G1991" t="str">
            <v>L</v>
          </cell>
          <cell r="H1991" t="str">
            <v>Loma Vista Immersion Academy</v>
          </cell>
          <cell r="I1991" t="str">
            <v>ELEMENTARY</v>
          </cell>
          <cell r="J1991">
            <v>70216</v>
          </cell>
        </row>
        <row r="1992">
          <cell r="A1992">
            <v>8691</v>
          </cell>
          <cell r="B1992">
            <v>47</v>
          </cell>
          <cell r="C1992" t="str">
            <v>49</v>
          </cell>
          <cell r="D1992" t="str">
            <v>70847</v>
          </cell>
          <cell r="E1992" t="str">
            <v>6051924</v>
          </cell>
          <cell r="F1992" t="str">
            <v>1423</v>
          </cell>
          <cell r="G1992" t="str">
            <v>L</v>
          </cell>
          <cell r="H1992" t="str">
            <v>Old Adobe Elementary Charter</v>
          </cell>
          <cell r="I1992" t="str">
            <v>ELEMENTARY</v>
          </cell>
          <cell r="J1992">
            <v>24231</v>
          </cell>
        </row>
        <row r="1993">
          <cell r="A1993">
            <v>8692</v>
          </cell>
          <cell r="B1993">
            <v>47</v>
          </cell>
          <cell r="C1993" t="str">
            <v>49</v>
          </cell>
          <cell r="D1993" t="str">
            <v>70847</v>
          </cell>
          <cell r="E1993" t="str">
            <v>6072136</v>
          </cell>
          <cell r="F1993" t="str">
            <v>1424</v>
          </cell>
          <cell r="G1993" t="str">
            <v>L</v>
          </cell>
          <cell r="H1993" t="str">
            <v>Miwok Valley Language Academy Charter</v>
          </cell>
          <cell r="I1993" t="str">
            <v>ELEMENTARY</v>
          </cell>
          <cell r="J1993">
            <v>26037</v>
          </cell>
        </row>
        <row r="1994">
          <cell r="A1994">
            <v>8693</v>
          </cell>
          <cell r="B1994">
            <v>47</v>
          </cell>
          <cell r="C1994" t="str">
            <v>49</v>
          </cell>
          <cell r="D1994" t="str">
            <v>70847</v>
          </cell>
          <cell r="E1994" t="str">
            <v>6114755</v>
          </cell>
          <cell r="F1994" t="str">
            <v>1450</v>
          </cell>
          <cell r="G1994" t="str">
            <v>L</v>
          </cell>
          <cell r="H1994" t="str">
            <v>Sonoma Mountain Elementary</v>
          </cell>
          <cell r="I1994" t="str">
            <v>ELEMENTARY</v>
          </cell>
          <cell r="J1994">
            <v>33573</v>
          </cell>
        </row>
        <row r="1995">
          <cell r="A1995">
            <v>866</v>
          </cell>
          <cell r="B1995">
            <v>47</v>
          </cell>
          <cell r="C1995" t="str">
            <v>49</v>
          </cell>
          <cell r="D1995" t="str">
            <v>70854</v>
          </cell>
          <cell r="E1995" t="str">
            <v>0</v>
          </cell>
          <cell r="H1995" t="str">
            <v>Petaluma City Elementary</v>
          </cell>
          <cell r="I1995" t="str">
            <v>ELEMENTARY</v>
          </cell>
          <cell r="J1995">
            <v>308732</v>
          </cell>
        </row>
        <row r="1996">
          <cell r="A1996">
            <v>12589</v>
          </cell>
          <cell r="B1996">
            <v>47</v>
          </cell>
          <cell r="C1996" t="str">
            <v>49</v>
          </cell>
          <cell r="D1996" t="str">
            <v>70854</v>
          </cell>
          <cell r="E1996" t="str">
            <v>124339</v>
          </cell>
          <cell r="F1996" t="str">
            <v>1297</v>
          </cell>
          <cell r="G1996" t="str">
            <v>L</v>
          </cell>
          <cell r="H1996" t="str">
            <v>Sixth Grade Charter Academy at Petaluma Jr. High</v>
          </cell>
          <cell r="I1996" t="str">
            <v>ELEMENTARY</v>
          </cell>
          <cell r="J1996">
            <v>14777</v>
          </cell>
        </row>
        <row r="1997">
          <cell r="A1997">
            <v>8699</v>
          </cell>
          <cell r="B1997">
            <v>47</v>
          </cell>
          <cell r="C1997" t="str">
            <v>49</v>
          </cell>
          <cell r="D1997" t="str">
            <v>70854</v>
          </cell>
          <cell r="E1997" t="str">
            <v>6051981</v>
          </cell>
          <cell r="F1997" t="str">
            <v>1512</v>
          </cell>
          <cell r="G1997" t="str">
            <v>L</v>
          </cell>
          <cell r="H1997" t="str">
            <v>Penngrove Elementary</v>
          </cell>
          <cell r="I1997" t="str">
            <v>ELEMENTARY</v>
          </cell>
          <cell r="J1997">
            <v>74666</v>
          </cell>
        </row>
        <row r="1998">
          <cell r="A1998">
            <v>1425</v>
          </cell>
          <cell r="B1998">
            <v>47</v>
          </cell>
          <cell r="C1998" t="str">
            <v>49</v>
          </cell>
          <cell r="D1998" t="str">
            <v>70854</v>
          </cell>
          <cell r="E1998" t="str">
            <v>6119036</v>
          </cell>
          <cell r="F1998" t="str">
            <v>0382</v>
          </cell>
          <cell r="G1998" t="str">
            <v>D</v>
          </cell>
          <cell r="H1998" t="str">
            <v>Live Oak Charter</v>
          </cell>
          <cell r="I1998" t="str">
            <v>ELEMENTARY</v>
          </cell>
          <cell r="J1998">
            <v>89597</v>
          </cell>
        </row>
        <row r="1999">
          <cell r="A1999">
            <v>867</v>
          </cell>
          <cell r="B1999">
            <v>47</v>
          </cell>
          <cell r="C1999" t="str">
            <v>49</v>
          </cell>
          <cell r="D1999" t="str">
            <v>70862</v>
          </cell>
          <cell r="E1999" t="str">
            <v>0</v>
          </cell>
          <cell r="H1999" t="str">
            <v>Petaluma Joint Union High</v>
          </cell>
          <cell r="I1999" t="str">
            <v>HIGH</v>
          </cell>
          <cell r="J1999">
            <v>7169858</v>
          </cell>
        </row>
        <row r="2000">
          <cell r="A2000">
            <v>13973</v>
          </cell>
          <cell r="B2000">
            <v>47</v>
          </cell>
          <cell r="C2000" t="str">
            <v>49</v>
          </cell>
          <cell r="D2000" t="str">
            <v>70862</v>
          </cell>
          <cell r="E2000" t="str">
            <v>128157</v>
          </cell>
          <cell r="F2000" t="str">
            <v>1541</v>
          </cell>
          <cell r="G2000" t="str">
            <v>L</v>
          </cell>
          <cell r="H2000" t="str">
            <v>Gateway to College Academy</v>
          </cell>
          <cell r="I2000" t="str">
            <v>HIGH</v>
          </cell>
          <cell r="J2000">
            <v>10848</v>
          </cell>
        </row>
        <row r="2001">
          <cell r="A2001">
            <v>14239</v>
          </cell>
          <cell r="B2001">
            <v>47</v>
          </cell>
          <cell r="C2001" t="str">
            <v>49</v>
          </cell>
          <cell r="D2001" t="str">
            <v>70862</v>
          </cell>
          <cell r="E2001" t="str">
            <v>131961</v>
          </cell>
          <cell r="F2001" t="str">
            <v>1726</v>
          </cell>
          <cell r="G2001" t="str">
            <v>L</v>
          </cell>
          <cell r="H2001" t="str">
            <v>Petaluma Accelerated Charter School</v>
          </cell>
          <cell r="I2001" t="str">
            <v>HIGH</v>
          </cell>
          <cell r="J2001">
            <v>20350</v>
          </cell>
        </row>
        <row r="2002">
          <cell r="A2002">
            <v>1427</v>
          </cell>
          <cell r="B2002">
            <v>47</v>
          </cell>
          <cell r="C2002" t="str">
            <v>49</v>
          </cell>
          <cell r="D2002" t="str">
            <v>70862</v>
          </cell>
          <cell r="E2002" t="str">
            <v>6051932</v>
          </cell>
          <cell r="F2002" t="str">
            <v>0480</v>
          </cell>
          <cell r="G2002" t="str">
            <v>L</v>
          </cell>
          <cell r="H2002" t="str">
            <v>Mary Collins Charter School at Cherry Valley</v>
          </cell>
          <cell r="I2002" t="str">
            <v>HIGH</v>
          </cell>
          <cell r="J2002">
            <v>275394</v>
          </cell>
        </row>
        <row r="2003">
          <cell r="A2003">
            <v>868</v>
          </cell>
          <cell r="B2003">
            <v>47</v>
          </cell>
          <cell r="C2003" t="str">
            <v>49</v>
          </cell>
          <cell r="D2003" t="str">
            <v>70870</v>
          </cell>
          <cell r="E2003" t="str">
            <v>0</v>
          </cell>
          <cell r="H2003" t="str">
            <v>Piner-Olivet Union Elementary</v>
          </cell>
          <cell r="I2003" t="str">
            <v>ELEMENTARY</v>
          </cell>
          <cell r="J2003">
            <v>384326</v>
          </cell>
        </row>
        <row r="2004">
          <cell r="A2004">
            <v>9685</v>
          </cell>
          <cell r="B2004">
            <v>47</v>
          </cell>
          <cell r="C2004" t="str">
            <v>49</v>
          </cell>
          <cell r="D2004" t="str">
            <v>70870</v>
          </cell>
          <cell r="E2004" t="str">
            <v>106344</v>
          </cell>
          <cell r="F2004" t="str">
            <v>0526</v>
          </cell>
          <cell r="G2004" t="str">
            <v>D</v>
          </cell>
          <cell r="H2004" t="str">
            <v>Northwest Prep Charter</v>
          </cell>
          <cell r="I2004" t="str">
            <v>ELEMENTARY</v>
          </cell>
          <cell r="J2004">
            <v>167562</v>
          </cell>
        </row>
        <row r="2005">
          <cell r="A2005">
            <v>8709</v>
          </cell>
          <cell r="B2005">
            <v>47</v>
          </cell>
          <cell r="C2005" t="str">
            <v>49</v>
          </cell>
          <cell r="D2005" t="str">
            <v>70870</v>
          </cell>
          <cell r="E2005" t="str">
            <v>6066344</v>
          </cell>
          <cell r="F2005" t="str">
            <v>1440</v>
          </cell>
          <cell r="G2005" t="str">
            <v>D</v>
          </cell>
          <cell r="H2005" t="str">
            <v>Olivet Elementary Charter</v>
          </cell>
          <cell r="I2005" t="str">
            <v>ELEMENTARY</v>
          </cell>
          <cell r="J2005">
            <v>374356</v>
          </cell>
        </row>
        <row r="2006">
          <cell r="A2006">
            <v>8710</v>
          </cell>
          <cell r="B2006">
            <v>47</v>
          </cell>
          <cell r="C2006" t="str">
            <v>49</v>
          </cell>
          <cell r="D2006" t="str">
            <v>70870</v>
          </cell>
          <cell r="E2006" t="str">
            <v>6109144</v>
          </cell>
          <cell r="F2006" t="str">
            <v>1439</v>
          </cell>
          <cell r="G2006" t="str">
            <v>D</v>
          </cell>
          <cell r="H2006" t="str">
            <v>Morrice Schaefer Charter</v>
          </cell>
          <cell r="I2006" t="str">
            <v>ELEMENTARY</v>
          </cell>
          <cell r="J2006">
            <v>454816</v>
          </cell>
        </row>
        <row r="2007">
          <cell r="A2007">
            <v>1428</v>
          </cell>
          <cell r="B2007">
            <v>47</v>
          </cell>
          <cell r="C2007" t="str">
            <v>49</v>
          </cell>
          <cell r="D2007" t="str">
            <v>70870</v>
          </cell>
          <cell r="E2007" t="str">
            <v>6113492</v>
          </cell>
          <cell r="F2007" t="str">
            <v>0098</v>
          </cell>
          <cell r="G2007" t="str">
            <v>D</v>
          </cell>
          <cell r="H2007" t="str">
            <v>Piner-Olivet Charter</v>
          </cell>
          <cell r="I2007" t="str">
            <v>ELEMENTARY</v>
          </cell>
          <cell r="J2007">
            <v>271201</v>
          </cell>
        </row>
        <row r="2008">
          <cell r="A2008">
            <v>869</v>
          </cell>
          <cell r="B2008">
            <v>47</v>
          </cell>
          <cell r="C2008" t="str">
            <v>49</v>
          </cell>
          <cell r="D2008" t="str">
            <v>70888</v>
          </cell>
          <cell r="E2008" t="str">
            <v>0</v>
          </cell>
          <cell r="H2008" t="str">
            <v>Kashia Elementary</v>
          </cell>
          <cell r="I2008" t="str">
            <v>ELEMENTARY</v>
          </cell>
          <cell r="J2008">
            <v>21135</v>
          </cell>
        </row>
        <row r="2009">
          <cell r="A2009">
            <v>870</v>
          </cell>
          <cell r="B2009">
            <v>47</v>
          </cell>
          <cell r="C2009" t="str">
            <v>49</v>
          </cell>
          <cell r="D2009" t="str">
            <v>70896</v>
          </cell>
          <cell r="E2009" t="str">
            <v>0</v>
          </cell>
          <cell r="H2009" t="str">
            <v>Rincon Valley Union Elementary</v>
          </cell>
          <cell r="I2009" t="str">
            <v>ELEMENTARY</v>
          </cell>
          <cell r="J2009">
            <v>367</v>
          </cell>
        </row>
        <row r="2010">
          <cell r="A2010">
            <v>9676</v>
          </cell>
          <cell r="B2010">
            <v>47</v>
          </cell>
          <cell r="C2010" t="str">
            <v>49</v>
          </cell>
          <cell r="D2010" t="str">
            <v>70896</v>
          </cell>
          <cell r="E2010" t="str">
            <v>102525</v>
          </cell>
          <cell r="F2010" t="str">
            <v>0525</v>
          </cell>
          <cell r="G2010" t="str">
            <v>L</v>
          </cell>
          <cell r="H2010" t="str">
            <v>Rincon Valley Charter</v>
          </cell>
          <cell r="I2010" t="str">
            <v>ELEMENTARY</v>
          </cell>
          <cell r="J2010">
            <v>89158</v>
          </cell>
        </row>
        <row r="2011">
          <cell r="A2011">
            <v>8713</v>
          </cell>
          <cell r="B2011">
            <v>47</v>
          </cell>
          <cell r="C2011" t="str">
            <v>49</v>
          </cell>
          <cell r="D2011" t="str">
            <v>70896</v>
          </cell>
          <cell r="E2011" t="str">
            <v>6052039</v>
          </cell>
          <cell r="F2011" t="str">
            <v>1105</v>
          </cell>
          <cell r="G2011" t="str">
            <v>L</v>
          </cell>
          <cell r="H2011" t="str">
            <v>Spring Creek Matanzas Charter</v>
          </cell>
          <cell r="I2011" t="str">
            <v>ELEMENTARY</v>
          </cell>
          <cell r="J2011">
            <v>44323</v>
          </cell>
        </row>
        <row r="2012">
          <cell r="A2012">
            <v>8714</v>
          </cell>
          <cell r="B2012">
            <v>47</v>
          </cell>
          <cell r="C2012" t="str">
            <v>49</v>
          </cell>
          <cell r="D2012" t="str">
            <v>70896</v>
          </cell>
          <cell r="E2012" t="str">
            <v>6052047</v>
          </cell>
          <cell r="F2012" t="str">
            <v>1259</v>
          </cell>
          <cell r="G2012" t="str">
            <v>L</v>
          </cell>
          <cell r="H2012" t="str">
            <v>Whited Elementary Charter</v>
          </cell>
          <cell r="I2012" t="str">
            <v>ELEMENTARY</v>
          </cell>
          <cell r="J2012">
            <v>33263</v>
          </cell>
        </row>
        <row r="2013">
          <cell r="A2013">
            <v>8717</v>
          </cell>
          <cell r="B2013">
            <v>47</v>
          </cell>
          <cell r="C2013" t="str">
            <v>49</v>
          </cell>
          <cell r="D2013" t="str">
            <v>70896</v>
          </cell>
          <cell r="E2013" t="str">
            <v>6052070</v>
          </cell>
          <cell r="F2013" t="str">
            <v>1257</v>
          </cell>
          <cell r="G2013" t="str">
            <v>L</v>
          </cell>
          <cell r="H2013" t="str">
            <v>Village Elementary Charter</v>
          </cell>
          <cell r="I2013" t="str">
            <v>ELEMENTARY</v>
          </cell>
          <cell r="J2013">
            <v>29549</v>
          </cell>
        </row>
        <row r="2014">
          <cell r="A2014">
            <v>8718</v>
          </cell>
          <cell r="B2014">
            <v>47</v>
          </cell>
          <cell r="C2014" t="str">
            <v>49</v>
          </cell>
          <cell r="D2014" t="str">
            <v>70896</v>
          </cell>
          <cell r="E2014" t="str">
            <v>6085229</v>
          </cell>
          <cell r="F2014" t="str">
            <v>1258</v>
          </cell>
          <cell r="G2014" t="str">
            <v>L</v>
          </cell>
          <cell r="H2014" t="str">
            <v>Binkley Elementary Charter</v>
          </cell>
          <cell r="I2014" t="str">
            <v>ELEMENTARY</v>
          </cell>
          <cell r="J2014">
            <v>28246</v>
          </cell>
        </row>
        <row r="2015">
          <cell r="A2015">
            <v>871</v>
          </cell>
          <cell r="B2015">
            <v>47</v>
          </cell>
          <cell r="C2015" t="str">
            <v>49</v>
          </cell>
          <cell r="D2015" t="str">
            <v>70904</v>
          </cell>
          <cell r="E2015" t="str">
            <v>0</v>
          </cell>
          <cell r="H2015" t="str">
            <v>Roseland</v>
          </cell>
          <cell r="I2015" t="str">
            <v>ELEMENTARY</v>
          </cell>
          <cell r="J2015">
            <v>2116583</v>
          </cell>
        </row>
        <row r="2016">
          <cell r="A2016">
            <v>9656</v>
          </cell>
          <cell r="B2016">
            <v>47</v>
          </cell>
          <cell r="C2016" t="str">
            <v>49</v>
          </cell>
          <cell r="D2016" t="str">
            <v>70904</v>
          </cell>
          <cell r="E2016" t="str">
            <v>101923</v>
          </cell>
          <cell r="F2016" t="str">
            <v>0558</v>
          </cell>
          <cell r="G2016" t="str">
            <v>D</v>
          </cell>
          <cell r="H2016" t="str">
            <v>Roseland Charter</v>
          </cell>
          <cell r="I2016" t="str">
            <v>ELEMENTARY</v>
          </cell>
          <cell r="J2016">
            <v>2215871</v>
          </cell>
        </row>
        <row r="2017">
          <cell r="A2017">
            <v>872</v>
          </cell>
          <cell r="B2017">
            <v>47</v>
          </cell>
          <cell r="C2017" t="str">
            <v>49</v>
          </cell>
          <cell r="D2017" t="str">
            <v>70912</v>
          </cell>
          <cell r="E2017" t="str">
            <v>0</v>
          </cell>
          <cell r="H2017" t="str">
            <v>Santa Rosa Elementary</v>
          </cell>
          <cell r="I2017" t="str">
            <v>ELEMENTARY</v>
          </cell>
          <cell r="J2017">
            <v>1205581</v>
          </cell>
        </row>
        <row r="2018">
          <cell r="A2018">
            <v>11426</v>
          </cell>
          <cell r="B2018">
            <v>47</v>
          </cell>
          <cell r="C2018" t="str">
            <v>49</v>
          </cell>
          <cell r="D2018" t="str">
            <v>70912</v>
          </cell>
          <cell r="E2018" t="str">
            <v>113530</v>
          </cell>
          <cell r="F2018" t="str">
            <v>0845</v>
          </cell>
          <cell r="G2018" t="str">
            <v>L</v>
          </cell>
          <cell r="H2018" t="str">
            <v>Santa Rosa Charter School for the Arts</v>
          </cell>
          <cell r="I2018" t="str">
            <v>ELEMENTARY</v>
          </cell>
          <cell r="J2018">
            <v>214923</v>
          </cell>
        </row>
        <row r="2019">
          <cell r="A2019">
            <v>12751</v>
          </cell>
          <cell r="B2019">
            <v>47</v>
          </cell>
          <cell r="C2019" t="str">
            <v>49</v>
          </cell>
          <cell r="D2019" t="str">
            <v>70912</v>
          </cell>
          <cell r="E2019" t="str">
            <v>125831</v>
          </cell>
          <cell r="F2019" t="str">
            <v>1397</v>
          </cell>
          <cell r="G2019" t="str">
            <v>L</v>
          </cell>
          <cell r="H2019" t="str">
            <v>Santa Rosa French-American Charter (SRFACS)</v>
          </cell>
          <cell r="I2019" t="str">
            <v>ELEMENTARY</v>
          </cell>
          <cell r="J2019">
            <v>229400</v>
          </cell>
        </row>
        <row r="2020">
          <cell r="A2020">
            <v>12925</v>
          </cell>
          <cell r="B2020">
            <v>47</v>
          </cell>
          <cell r="C2020" t="str">
            <v>49</v>
          </cell>
          <cell r="D2020" t="str">
            <v>70912</v>
          </cell>
          <cell r="E2020" t="str">
            <v>128074</v>
          </cell>
          <cell r="F2020" t="str">
            <v>1523</v>
          </cell>
          <cell r="G2020" t="str">
            <v>L</v>
          </cell>
          <cell r="H2020" t="str">
            <v>Cesar Chavez Language Academy</v>
          </cell>
          <cell r="I2020" t="str">
            <v>ELEMENTARY</v>
          </cell>
          <cell r="J2020">
            <v>59060</v>
          </cell>
        </row>
        <row r="2021">
          <cell r="A2021">
            <v>14349</v>
          </cell>
          <cell r="B2021">
            <v>47</v>
          </cell>
          <cell r="C2021" t="str">
            <v>49</v>
          </cell>
          <cell r="D2021" t="str">
            <v>70912</v>
          </cell>
          <cell r="E2021" t="str">
            <v>134098</v>
          </cell>
          <cell r="F2021" t="str">
            <v>1753</v>
          </cell>
          <cell r="G2021" t="str">
            <v>L</v>
          </cell>
          <cell r="H2021" t="str">
            <v>Hope Academy</v>
          </cell>
          <cell r="I2021" t="str">
            <v>ELEMENTARY</v>
          </cell>
          <cell r="J2021">
            <v>0</v>
          </cell>
        </row>
        <row r="2022">
          <cell r="A2022">
            <v>1430</v>
          </cell>
          <cell r="B2022">
            <v>47</v>
          </cell>
          <cell r="C2022" t="str">
            <v>49</v>
          </cell>
          <cell r="D2022" t="str">
            <v>70912</v>
          </cell>
          <cell r="E2022" t="str">
            <v>6116958</v>
          </cell>
          <cell r="F2022" t="str">
            <v>0215</v>
          </cell>
          <cell r="G2022" t="str">
            <v>D</v>
          </cell>
          <cell r="H2022" t="str">
            <v>Kid Street Learning Center Charter</v>
          </cell>
          <cell r="I2022" t="str">
            <v>ELEMENTARY</v>
          </cell>
          <cell r="J2022">
            <v>62423</v>
          </cell>
        </row>
        <row r="2023">
          <cell r="A2023">
            <v>873</v>
          </cell>
          <cell r="B2023">
            <v>47</v>
          </cell>
          <cell r="C2023" t="str">
            <v>49</v>
          </cell>
          <cell r="D2023" t="str">
            <v>70920</v>
          </cell>
          <cell r="E2023" t="str">
            <v>0</v>
          </cell>
          <cell r="H2023" t="str">
            <v>Santa Rosa High</v>
          </cell>
          <cell r="I2023" t="str">
            <v>HIGH</v>
          </cell>
          <cell r="J2023">
            <v>1470835</v>
          </cell>
        </row>
        <row r="2024">
          <cell r="A2024">
            <v>9677</v>
          </cell>
          <cell r="B2024">
            <v>47</v>
          </cell>
          <cell r="C2024" t="str">
            <v>49</v>
          </cell>
          <cell r="D2024" t="str">
            <v>70920</v>
          </cell>
          <cell r="E2024" t="str">
            <v>102533</v>
          </cell>
          <cell r="F2024" t="str">
            <v>0522</v>
          </cell>
          <cell r="G2024" t="str">
            <v>L</v>
          </cell>
          <cell r="H2024" t="str">
            <v>Santa Rosa Accelerated Charter</v>
          </cell>
          <cell r="I2024" t="str">
            <v>HIGH</v>
          </cell>
          <cell r="J2024">
            <v>24628</v>
          </cell>
        </row>
        <row r="2025">
          <cell r="A2025">
            <v>10198</v>
          </cell>
          <cell r="B2025">
            <v>47</v>
          </cell>
          <cell r="C2025" t="str">
            <v>49</v>
          </cell>
          <cell r="D2025" t="str">
            <v>70920</v>
          </cell>
          <cell r="E2025" t="str">
            <v>108811</v>
          </cell>
          <cell r="F2025" t="str">
            <v>0696</v>
          </cell>
          <cell r="G2025" t="str">
            <v>D</v>
          </cell>
          <cell r="H2025" t="str">
            <v>Abraxis Charter</v>
          </cell>
          <cell r="I2025" t="str">
            <v>HIGH</v>
          </cell>
          <cell r="J2025">
            <v>0</v>
          </cell>
        </row>
        <row r="2026">
          <cell r="A2026">
            <v>874</v>
          </cell>
          <cell r="B2026">
            <v>47</v>
          </cell>
          <cell r="C2026" t="str">
            <v>49</v>
          </cell>
          <cell r="D2026" t="str">
            <v>70938</v>
          </cell>
          <cell r="E2026" t="str">
            <v>0</v>
          </cell>
          <cell r="H2026" t="str">
            <v>Sebastopol Union Elementary</v>
          </cell>
          <cell r="I2026" t="str">
            <v>ELEMENTARY</v>
          </cell>
          <cell r="J2026">
            <v>103408</v>
          </cell>
        </row>
        <row r="2027">
          <cell r="A2027">
            <v>12215</v>
          </cell>
          <cell r="B2027">
            <v>47</v>
          </cell>
          <cell r="C2027" t="str">
            <v>49</v>
          </cell>
          <cell r="D2027" t="str">
            <v>70938</v>
          </cell>
          <cell r="E2027" t="str">
            <v>120121</v>
          </cell>
          <cell r="F2027" t="str">
            <v>1107</v>
          </cell>
          <cell r="G2027" t="str">
            <v>D</v>
          </cell>
          <cell r="H2027" t="str">
            <v>REACH</v>
          </cell>
          <cell r="I2027" t="str">
            <v>ELEMENTARY</v>
          </cell>
          <cell r="J2027">
            <v>22464</v>
          </cell>
        </row>
        <row r="2028">
          <cell r="A2028">
            <v>1432</v>
          </cell>
          <cell r="B2028">
            <v>47</v>
          </cell>
          <cell r="C2028" t="str">
            <v>49</v>
          </cell>
          <cell r="D2028" t="str">
            <v>70938</v>
          </cell>
          <cell r="E2028" t="str">
            <v>6113039</v>
          </cell>
          <cell r="F2028" t="str">
            <v>0078</v>
          </cell>
          <cell r="G2028" t="str">
            <v>D</v>
          </cell>
          <cell r="H2028" t="str">
            <v>Sebastopol Independent Charter</v>
          </cell>
          <cell r="I2028" t="str">
            <v>ELEMENTARY</v>
          </cell>
          <cell r="J2028">
            <v>55940</v>
          </cell>
        </row>
        <row r="2029">
          <cell r="A2029">
            <v>875</v>
          </cell>
          <cell r="B2029">
            <v>47</v>
          </cell>
          <cell r="C2029" t="str">
            <v>49</v>
          </cell>
          <cell r="D2029" t="str">
            <v>70953</v>
          </cell>
          <cell r="E2029" t="str">
            <v>0</v>
          </cell>
          <cell r="H2029" t="str">
            <v>Sonoma Valley Unified</v>
          </cell>
          <cell r="I2029" t="str">
            <v>UNIFIED</v>
          </cell>
          <cell r="J2029">
            <v>775844</v>
          </cell>
        </row>
        <row r="2030">
          <cell r="A2030">
            <v>9681</v>
          </cell>
          <cell r="B2030">
            <v>47</v>
          </cell>
          <cell r="C2030" t="str">
            <v>49</v>
          </cell>
          <cell r="D2030" t="str">
            <v>70953</v>
          </cell>
          <cell r="E2030" t="str">
            <v>105866</v>
          </cell>
          <cell r="F2030" t="str">
            <v>0613</v>
          </cell>
          <cell r="G2030" t="str">
            <v>D</v>
          </cell>
          <cell r="H2030" t="str">
            <v>Woodland Star Charter</v>
          </cell>
          <cell r="I2030" t="str">
            <v>UNIFIED</v>
          </cell>
          <cell r="J2030">
            <v>46738</v>
          </cell>
        </row>
        <row r="2031">
          <cell r="A2031">
            <v>1433</v>
          </cell>
          <cell r="B2031">
            <v>47</v>
          </cell>
          <cell r="C2031" t="str">
            <v>49</v>
          </cell>
          <cell r="D2031" t="str">
            <v>70953</v>
          </cell>
          <cell r="E2031" t="str">
            <v>6111678</v>
          </cell>
          <cell r="F2031" t="str">
            <v>0009</v>
          </cell>
          <cell r="G2031" t="str">
            <v>D</v>
          </cell>
          <cell r="H2031" t="str">
            <v>Sonoma Charter</v>
          </cell>
          <cell r="I2031" t="str">
            <v>UNIFIED</v>
          </cell>
          <cell r="J2031">
            <v>39788</v>
          </cell>
        </row>
        <row r="2032">
          <cell r="A2032">
            <v>876</v>
          </cell>
          <cell r="B2032">
            <v>47</v>
          </cell>
          <cell r="C2032" t="str">
            <v>49</v>
          </cell>
          <cell r="D2032" t="str">
            <v>70961</v>
          </cell>
          <cell r="E2032" t="str">
            <v>0</v>
          </cell>
          <cell r="H2032" t="str">
            <v>Twin Hills Union Elementary</v>
          </cell>
          <cell r="I2032" t="str">
            <v>ELEMENTARY</v>
          </cell>
          <cell r="J2032">
            <v>581053</v>
          </cell>
        </row>
        <row r="2033">
          <cell r="A2033">
            <v>1434</v>
          </cell>
          <cell r="B2033">
            <v>47</v>
          </cell>
          <cell r="C2033" t="str">
            <v>49</v>
          </cell>
          <cell r="D2033" t="str">
            <v>70961</v>
          </cell>
          <cell r="E2033" t="str">
            <v>4930319</v>
          </cell>
          <cell r="F2033" t="str">
            <v>0310</v>
          </cell>
          <cell r="G2033" t="str">
            <v>L</v>
          </cell>
          <cell r="H2033" t="str">
            <v>Orchard View</v>
          </cell>
          <cell r="I2033" t="str">
            <v>ELEMENTARY</v>
          </cell>
          <cell r="J2033">
            <v>374852</v>
          </cell>
        </row>
        <row r="2034">
          <cell r="A2034">
            <v>1435</v>
          </cell>
          <cell r="B2034">
            <v>47</v>
          </cell>
          <cell r="C2034" t="str">
            <v>49</v>
          </cell>
          <cell r="D2034" t="str">
            <v>70961</v>
          </cell>
          <cell r="E2034" t="str">
            <v>4930350</v>
          </cell>
          <cell r="F2034" t="str">
            <v>0481</v>
          </cell>
          <cell r="G2034" t="str">
            <v>L</v>
          </cell>
          <cell r="H2034" t="str">
            <v>Sunridge Charter</v>
          </cell>
          <cell r="I2034" t="str">
            <v>ELEMENTARY</v>
          </cell>
          <cell r="J2034">
            <v>388120</v>
          </cell>
        </row>
        <row r="2035">
          <cell r="A2035">
            <v>8760</v>
          </cell>
          <cell r="B2035">
            <v>47</v>
          </cell>
          <cell r="C2035" t="str">
            <v>49</v>
          </cell>
          <cell r="D2035" t="str">
            <v>70961</v>
          </cell>
          <cell r="E2035" t="str">
            <v>6052302</v>
          </cell>
          <cell r="F2035" t="str">
            <v>0904</v>
          </cell>
          <cell r="G2035" t="str">
            <v>L</v>
          </cell>
          <cell r="H2035" t="str">
            <v>Twin Hills Charter Middle</v>
          </cell>
          <cell r="I2035" t="str">
            <v>ELEMENTARY</v>
          </cell>
          <cell r="J2035">
            <v>378966</v>
          </cell>
        </row>
        <row r="2036">
          <cell r="A2036">
            <v>877</v>
          </cell>
          <cell r="B2036">
            <v>47</v>
          </cell>
          <cell r="C2036" t="str">
            <v>49</v>
          </cell>
          <cell r="D2036" t="str">
            <v>70979</v>
          </cell>
          <cell r="E2036" t="str">
            <v>0</v>
          </cell>
          <cell r="H2036" t="str">
            <v>Two Rock Union</v>
          </cell>
          <cell r="I2036" t="str">
            <v>ELEMENTARY</v>
          </cell>
          <cell r="J2036">
            <v>212483</v>
          </cell>
        </row>
        <row r="2037">
          <cell r="A2037">
            <v>878</v>
          </cell>
          <cell r="B2037">
            <v>47</v>
          </cell>
          <cell r="C2037" t="str">
            <v>49</v>
          </cell>
          <cell r="D2037" t="str">
            <v>70995</v>
          </cell>
          <cell r="E2037" t="str">
            <v>0</v>
          </cell>
          <cell r="H2037" t="str">
            <v>Waugh Elementary</v>
          </cell>
          <cell r="I2037" t="str">
            <v>ELEMENTARY</v>
          </cell>
          <cell r="J2037">
            <v>1257639</v>
          </cell>
        </row>
        <row r="2038">
          <cell r="A2038">
            <v>879</v>
          </cell>
          <cell r="B2038">
            <v>47</v>
          </cell>
          <cell r="C2038" t="str">
            <v>49</v>
          </cell>
          <cell r="D2038" t="str">
            <v>71001</v>
          </cell>
          <cell r="E2038" t="str">
            <v>0</v>
          </cell>
          <cell r="H2038" t="str">
            <v>West Side Union Elementary</v>
          </cell>
          <cell r="I2038" t="str">
            <v>ELEMENTARY</v>
          </cell>
          <cell r="J2038">
            <v>34764</v>
          </cell>
        </row>
        <row r="2039">
          <cell r="A2039">
            <v>880</v>
          </cell>
          <cell r="B2039">
            <v>47</v>
          </cell>
          <cell r="C2039" t="str">
            <v>49</v>
          </cell>
          <cell r="D2039" t="str">
            <v>71019</v>
          </cell>
          <cell r="E2039" t="str">
            <v>0</v>
          </cell>
          <cell r="H2039" t="str">
            <v>Wilmar Union Elementary</v>
          </cell>
          <cell r="I2039" t="str">
            <v>ELEMENTARY</v>
          </cell>
          <cell r="J2039">
            <v>48574</v>
          </cell>
        </row>
        <row r="2040">
          <cell r="A2040">
            <v>881</v>
          </cell>
          <cell r="B2040">
            <v>47</v>
          </cell>
          <cell r="C2040" t="str">
            <v>49</v>
          </cell>
          <cell r="D2040" t="str">
            <v>71035</v>
          </cell>
          <cell r="E2040" t="str">
            <v>0</v>
          </cell>
          <cell r="H2040" t="str">
            <v>Wright Elementary</v>
          </cell>
          <cell r="I2040" t="str">
            <v>ELEMENTARY</v>
          </cell>
          <cell r="J2040">
            <v>1499550</v>
          </cell>
        </row>
        <row r="2041">
          <cell r="A2041">
            <v>8767</v>
          </cell>
          <cell r="B2041">
            <v>47</v>
          </cell>
          <cell r="C2041" t="str">
            <v>49</v>
          </cell>
          <cell r="D2041" t="str">
            <v>71035</v>
          </cell>
          <cell r="E2041" t="str">
            <v>6052377</v>
          </cell>
          <cell r="F2041" t="str">
            <v>1087</v>
          </cell>
          <cell r="G2041" t="str">
            <v>L</v>
          </cell>
          <cell r="H2041" t="str">
            <v>Wright Charter</v>
          </cell>
          <cell r="I2041" t="str">
            <v>ELEMENTARY</v>
          </cell>
          <cell r="J2041">
            <v>689764</v>
          </cell>
        </row>
        <row r="2042">
          <cell r="A2042">
            <v>882</v>
          </cell>
          <cell r="B2042">
            <v>47</v>
          </cell>
          <cell r="C2042" t="str">
            <v>49</v>
          </cell>
          <cell r="D2042" t="str">
            <v>73882</v>
          </cell>
          <cell r="E2042" t="str">
            <v>0</v>
          </cell>
          <cell r="H2042" t="str">
            <v>Cotati-Rohnert Park Unified</v>
          </cell>
          <cell r="I2042" t="str">
            <v>UNIFIED</v>
          </cell>
          <cell r="J2042">
            <v>8241604</v>
          </cell>
        </row>
        <row r="2043">
          <cell r="A2043">
            <v>12590</v>
          </cell>
          <cell r="B2043">
            <v>47</v>
          </cell>
          <cell r="C2043" t="str">
            <v>49</v>
          </cell>
          <cell r="D2043" t="str">
            <v>73882</v>
          </cell>
          <cell r="E2043" t="str">
            <v>123786</v>
          </cell>
          <cell r="F2043" t="str">
            <v>1281</v>
          </cell>
          <cell r="G2043" t="str">
            <v>D</v>
          </cell>
          <cell r="H2043" t="str">
            <v>Credo High</v>
          </cell>
          <cell r="I2043" t="str">
            <v>UNIFIED</v>
          </cell>
          <cell r="J2043">
            <v>545140</v>
          </cell>
        </row>
        <row r="2044">
          <cell r="A2044">
            <v>883</v>
          </cell>
          <cell r="B2044">
            <v>47</v>
          </cell>
          <cell r="C2044" t="str">
            <v>49</v>
          </cell>
          <cell r="D2044" t="str">
            <v>75358</v>
          </cell>
          <cell r="E2044" t="str">
            <v>0</v>
          </cell>
          <cell r="H2044" t="str">
            <v>Windsor Unified</v>
          </cell>
          <cell r="I2044" t="str">
            <v>UNIFIED</v>
          </cell>
          <cell r="J2044">
            <v>4175445</v>
          </cell>
        </row>
        <row r="2045">
          <cell r="A2045">
            <v>11428</v>
          </cell>
          <cell r="B2045">
            <v>47</v>
          </cell>
          <cell r="C2045" t="str">
            <v>49</v>
          </cell>
          <cell r="D2045" t="str">
            <v>75358</v>
          </cell>
          <cell r="E2045" t="str">
            <v>114934</v>
          </cell>
          <cell r="F2045" t="str">
            <v>0912</v>
          </cell>
          <cell r="G2045" t="str">
            <v>D</v>
          </cell>
          <cell r="H2045" t="str">
            <v>Village Charter</v>
          </cell>
          <cell r="I2045" t="str">
            <v>UNIFIED</v>
          </cell>
          <cell r="J2045">
            <v>107465</v>
          </cell>
        </row>
        <row r="2046">
          <cell r="A2046">
            <v>14240</v>
          </cell>
          <cell r="B2046">
            <v>47</v>
          </cell>
          <cell r="C2046" t="str">
            <v>49</v>
          </cell>
          <cell r="D2046" t="str">
            <v>75358</v>
          </cell>
          <cell r="E2046" t="str">
            <v>132340</v>
          </cell>
          <cell r="F2046" t="str">
            <v>1717</v>
          </cell>
          <cell r="G2046" t="str">
            <v>D</v>
          </cell>
          <cell r="H2046" t="str">
            <v>Manzanita Montessori Charter School</v>
          </cell>
          <cell r="I2046" t="str">
            <v>UNIFIED</v>
          </cell>
          <cell r="J2046">
            <v>0</v>
          </cell>
        </row>
        <row r="2047">
          <cell r="A2047">
            <v>1436</v>
          </cell>
          <cell r="B2047">
            <v>47</v>
          </cell>
          <cell r="C2047" t="str">
            <v>49</v>
          </cell>
          <cell r="D2047" t="str">
            <v>75358</v>
          </cell>
          <cell r="E2047" t="str">
            <v>6052369</v>
          </cell>
          <cell r="F2047" t="str">
            <v>0162</v>
          </cell>
          <cell r="G2047" t="str">
            <v>L</v>
          </cell>
          <cell r="H2047" t="str">
            <v>Cali Calmecac Language Academy</v>
          </cell>
          <cell r="I2047" t="str">
            <v>UNIFIED</v>
          </cell>
          <cell r="J2047">
            <v>1271005</v>
          </cell>
        </row>
        <row r="2048">
          <cell r="A2048">
            <v>884</v>
          </cell>
          <cell r="B2048">
            <v>47</v>
          </cell>
          <cell r="C2048" t="str">
            <v>49</v>
          </cell>
          <cell r="D2048" t="str">
            <v>75390</v>
          </cell>
          <cell r="E2048" t="str">
            <v>0</v>
          </cell>
          <cell r="H2048" t="str">
            <v>Healdsburg Unified</v>
          </cell>
          <cell r="I2048" t="str">
            <v>UNIFIED</v>
          </cell>
          <cell r="J2048">
            <v>251706</v>
          </cell>
        </row>
        <row r="2049">
          <cell r="A2049">
            <v>12591</v>
          </cell>
          <cell r="B2049">
            <v>47</v>
          </cell>
          <cell r="C2049" t="str">
            <v>49</v>
          </cell>
          <cell r="D2049" t="str">
            <v>75390</v>
          </cell>
          <cell r="E2049" t="str">
            <v>124230</v>
          </cell>
          <cell r="F2049" t="str">
            <v>1295</v>
          </cell>
          <cell r="G2049" t="str">
            <v>L</v>
          </cell>
          <cell r="H2049" t="str">
            <v>Healdsburg Charter</v>
          </cell>
          <cell r="I2049" t="str">
            <v>UNIFIED</v>
          </cell>
          <cell r="J2049">
            <v>51032</v>
          </cell>
        </row>
        <row r="2050">
          <cell r="A2050">
            <v>51</v>
          </cell>
          <cell r="B2050">
            <v>47</v>
          </cell>
          <cell r="C2050" t="str">
            <v>50</v>
          </cell>
          <cell r="D2050" t="str">
            <v>10504</v>
          </cell>
          <cell r="E2050" t="str">
            <v>0</v>
          </cell>
          <cell r="H2050" t="str">
            <v>Stanislaus Co. Office of Education</v>
          </cell>
          <cell r="I2050" t="str">
            <v>CO OFFICE</v>
          </cell>
          <cell r="J2050">
            <v>27280</v>
          </cell>
        </row>
        <row r="2051">
          <cell r="A2051">
            <v>12024</v>
          </cell>
          <cell r="B2051">
            <v>47</v>
          </cell>
          <cell r="C2051" t="str">
            <v>50</v>
          </cell>
          <cell r="D2051" t="str">
            <v>10504</v>
          </cell>
          <cell r="E2051" t="str">
            <v>117457</v>
          </cell>
          <cell r="F2051" t="str">
            <v>0985</v>
          </cell>
          <cell r="G2051" t="str">
            <v>D</v>
          </cell>
          <cell r="H2051" t="str">
            <v>Great Valley Academy</v>
          </cell>
          <cell r="I2051" t="str">
            <v>ELEMENTARY</v>
          </cell>
          <cell r="J2051">
            <v>1277886</v>
          </cell>
        </row>
        <row r="2052">
          <cell r="A2052">
            <v>14050</v>
          </cell>
          <cell r="B2052">
            <v>47</v>
          </cell>
          <cell r="C2052" t="str">
            <v>50</v>
          </cell>
          <cell r="D2052" t="str">
            <v>10504</v>
          </cell>
          <cell r="E2052" t="str">
            <v>129023</v>
          </cell>
          <cell r="F2052" t="str">
            <v>1607</v>
          </cell>
          <cell r="G2052" t="str">
            <v>L</v>
          </cell>
          <cell r="H2052" t="str">
            <v>Stanislaus Alternative Charter</v>
          </cell>
          <cell r="I2052" t="str">
            <v>CO OFFICE</v>
          </cell>
          <cell r="J2052">
            <v>128516</v>
          </cell>
        </row>
        <row r="2053">
          <cell r="A2053">
            <v>1068</v>
          </cell>
          <cell r="B2053">
            <v>47</v>
          </cell>
          <cell r="C2053" t="str">
            <v>50</v>
          </cell>
          <cell r="D2053" t="str">
            <v>10504</v>
          </cell>
          <cell r="E2053" t="str">
            <v>5030234</v>
          </cell>
          <cell r="F2053" t="str">
            <v>0172</v>
          </cell>
          <cell r="G2053" t="str">
            <v>D</v>
          </cell>
          <cell r="H2053" t="str">
            <v>Valley Charter High</v>
          </cell>
          <cell r="I2053" t="str">
            <v>CO OFFICE</v>
          </cell>
          <cell r="J2053">
            <v>221435</v>
          </cell>
        </row>
        <row r="2054">
          <cell r="A2054">
            <v>885</v>
          </cell>
          <cell r="B2054">
            <v>47</v>
          </cell>
          <cell r="C2054" t="str">
            <v>50</v>
          </cell>
          <cell r="D2054" t="str">
            <v>71043</v>
          </cell>
          <cell r="E2054" t="str">
            <v>0</v>
          </cell>
          <cell r="H2054" t="str">
            <v>Ceres Unified</v>
          </cell>
          <cell r="I2054" t="str">
            <v>UNIFIED</v>
          </cell>
          <cell r="J2054">
            <v>19439235</v>
          </cell>
        </row>
        <row r="2055">
          <cell r="A2055">
            <v>9714</v>
          </cell>
          <cell r="B2055">
            <v>47</v>
          </cell>
          <cell r="C2055" t="str">
            <v>50</v>
          </cell>
          <cell r="D2055" t="str">
            <v>71043</v>
          </cell>
          <cell r="E2055" t="str">
            <v>107128</v>
          </cell>
          <cell r="F2055" t="str">
            <v>0657</v>
          </cell>
          <cell r="G2055" t="str">
            <v>L</v>
          </cell>
          <cell r="H2055" t="str">
            <v>Whitmore Charter School of Art &amp; Technology</v>
          </cell>
          <cell r="I2055" t="str">
            <v>UNIFIED</v>
          </cell>
          <cell r="J2055">
            <v>601364</v>
          </cell>
        </row>
        <row r="2056">
          <cell r="A2056">
            <v>9715</v>
          </cell>
          <cell r="B2056">
            <v>47</v>
          </cell>
          <cell r="C2056" t="str">
            <v>50</v>
          </cell>
          <cell r="D2056" t="str">
            <v>71043</v>
          </cell>
          <cell r="E2056" t="str">
            <v>107136</v>
          </cell>
          <cell r="F2056" t="str">
            <v>0658</v>
          </cell>
          <cell r="G2056" t="str">
            <v>L</v>
          </cell>
          <cell r="H2056" t="str">
            <v>Whitmore Charter High</v>
          </cell>
          <cell r="I2056" t="str">
            <v>UNIFIED</v>
          </cell>
          <cell r="J2056">
            <v>269307</v>
          </cell>
        </row>
        <row r="2057">
          <cell r="A2057">
            <v>10290</v>
          </cell>
          <cell r="B2057">
            <v>47</v>
          </cell>
          <cell r="C2057" t="str">
            <v>50</v>
          </cell>
          <cell r="D2057" t="str">
            <v>71043</v>
          </cell>
          <cell r="E2057" t="str">
            <v>112292</v>
          </cell>
          <cell r="F2057" t="str">
            <v>0812</v>
          </cell>
          <cell r="G2057" t="str">
            <v>D</v>
          </cell>
          <cell r="H2057" t="str">
            <v>Aspire Summit Charter Academy</v>
          </cell>
          <cell r="I2057" t="str">
            <v>UNIFIED</v>
          </cell>
          <cell r="J2057">
            <v>589721</v>
          </cell>
        </row>
        <row r="2058">
          <cell r="A2058">
            <v>1437</v>
          </cell>
          <cell r="B2058">
            <v>47</v>
          </cell>
          <cell r="C2058" t="str">
            <v>50</v>
          </cell>
          <cell r="D2058" t="str">
            <v>71043</v>
          </cell>
          <cell r="E2058" t="str">
            <v>6120828</v>
          </cell>
          <cell r="F2058" t="str">
            <v>0504</v>
          </cell>
          <cell r="G2058" t="str">
            <v>L</v>
          </cell>
          <cell r="H2058" t="str">
            <v>Whitmore Charter School of Personalized Learning</v>
          </cell>
          <cell r="I2058" t="str">
            <v>UNIFIED</v>
          </cell>
          <cell r="J2058">
            <v>0</v>
          </cell>
        </row>
        <row r="2059">
          <cell r="A2059">
            <v>886</v>
          </cell>
          <cell r="B2059">
            <v>47</v>
          </cell>
          <cell r="C2059" t="str">
            <v>50</v>
          </cell>
          <cell r="D2059" t="str">
            <v>71050</v>
          </cell>
          <cell r="E2059" t="str">
            <v>0</v>
          </cell>
          <cell r="H2059" t="str">
            <v>Chatom Union</v>
          </cell>
          <cell r="I2059" t="str">
            <v>ELEMENTARY</v>
          </cell>
          <cell r="J2059">
            <v>426673</v>
          </cell>
        </row>
        <row r="2060">
          <cell r="A2060">
            <v>887</v>
          </cell>
          <cell r="B2060">
            <v>47</v>
          </cell>
          <cell r="C2060" t="str">
            <v>50</v>
          </cell>
          <cell r="D2060" t="str">
            <v>71068</v>
          </cell>
          <cell r="E2060" t="str">
            <v>0</v>
          </cell>
          <cell r="H2060" t="str">
            <v>Denair Unified</v>
          </cell>
          <cell r="I2060" t="str">
            <v>UNIFIED</v>
          </cell>
          <cell r="J2060">
            <v>756330</v>
          </cell>
        </row>
        <row r="2061">
          <cell r="A2061">
            <v>14259</v>
          </cell>
          <cell r="B2061">
            <v>47</v>
          </cell>
          <cell r="C2061" t="str">
            <v>50</v>
          </cell>
          <cell r="D2061" t="str">
            <v>71068</v>
          </cell>
          <cell r="E2061" t="str">
            <v>132662</v>
          </cell>
          <cell r="F2061" t="str">
            <v>1750</v>
          </cell>
          <cell r="G2061" t="str">
            <v>L</v>
          </cell>
          <cell r="H2061" t="str">
            <v>Denair Elementary Charter Academy</v>
          </cell>
          <cell r="I2061" t="str">
            <v>UNIFIED</v>
          </cell>
          <cell r="J2061">
            <v>104540</v>
          </cell>
        </row>
        <row r="2062">
          <cell r="A2062">
            <v>1438</v>
          </cell>
          <cell r="B2062">
            <v>47</v>
          </cell>
          <cell r="C2062" t="str">
            <v>50</v>
          </cell>
          <cell r="D2062" t="str">
            <v>71068</v>
          </cell>
          <cell r="E2062" t="str">
            <v>5030267</v>
          </cell>
          <cell r="F2062" t="str">
            <v>0357</v>
          </cell>
          <cell r="G2062" t="str">
            <v>L</v>
          </cell>
          <cell r="H2062" t="str">
            <v>Denair Charter Academy</v>
          </cell>
          <cell r="I2062" t="str">
            <v>UNIFIED</v>
          </cell>
          <cell r="J2062">
            <v>367822</v>
          </cell>
        </row>
        <row r="2063">
          <cell r="A2063">
            <v>888</v>
          </cell>
          <cell r="B2063">
            <v>47</v>
          </cell>
          <cell r="C2063" t="str">
            <v>50</v>
          </cell>
          <cell r="D2063" t="str">
            <v>71076</v>
          </cell>
          <cell r="E2063" t="str">
            <v>0</v>
          </cell>
          <cell r="H2063" t="str">
            <v>Empire Union Elementary</v>
          </cell>
          <cell r="I2063" t="str">
            <v>ELEMENTARY</v>
          </cell>
          <cell r="J2063">
            <v>4100193</v>
          </cell>
        </row>
        <row r="2064">
          <cell r="A2064">
            <v>889</v>
          </cell>
          <cell r="B2064">
            <v>47</v>
          </cell>
          <cell r="C2064" t="str">
            <v>50</v>
          </cell>
          <cell r="D2064" t="str">
            <v>71084</v>
          </cell>
          <cell r="E2064" t="str">
            <v>0</v>
          </cell>
          <cell r="H2064" t="str">
            <v>Gratton Elementary</v>
          </cell>
          <cell r="I2064" t="str">
            <v>ELEMENTARY</v>
          </cell>
          <cell r="J2064">
            <v>27061</v>
          </cell>
        </row>
        <row r="2065">
          <cell r="A2065">
            <v>12307</v>
          </cell>
          <cell r="B2065">
            <v>47</v>
          </cell>
          <cell r="C2065" t="str">
            <v>50</v>
          </cell>
          <cell r="D2065" t="str">
            <v>71084</v>
          </cell>
          <cell r="E2065" t="str">
            <v>120089</v>
          </cell>
          <cell r="F2065" t="str">
            <v>1099</v>
          </cell>
          <cell r="G2065" t="str">
            <v>L</v>
          </cell>
          <cell r="H2065" t="str">
            <v>Gratton Charter</v>
          </cell>
          <cell r="I2065" t="str">
            <v>ELEMENTARY</v>
          </cell>
          <cell r="J2065">
            <v>185619</v>
          </cell>
        </row>
        <row r="2066">
          <cell r="A2066">
            <v>890</v>
          </cell>
          <cell r="B2066">
            <v>47</v>
          </cell>
          <cell r="C2066" t="str">
            <v>50</v>
          </cell>
          <cell r="D2066" t="str">
            <v>71092</v>
          </cell>
          <cell r="E2066" t="str">
            <v>0</v>
          </cell>
          <cell r="H2066" t="str">
            <v>Hart-Ransom Union Elementary</v>
          </cell>
          <cell r="I2066" t="str">
            <v>ELEMENTARY</v>
          </cell>
          <cell r="J2066">
            <v>1160905</v>
          </cell>
        </row>
        <row r="2067">
          <cell r="A2067">
            <v>1439</v>
          </cell>
          <cell r="B2067">
            <v>47</v>
          </cell>
          <cell r="C2067" t="str">
            <v>50</v>
          </cell>
          <cell r="D2067" t="str">
            <v>71092</v>
          </cell>
          <cell r="E2067" t="str">
            <v>6112965</v>
          </cell>
          <cell r="F2067" t="str">
            <v>0080</v>
          </cell>
          <cell r="G2067" t="str">
            <v>L</v>
          </cell>
          <cell r="H2067" t="str">
            <v>Hart-Ransom Academic Charter</v>
          </cell>
          <cell r="I2067" t="str">
            <v>ELEMENTARY</v>
          </cell>
          <cell r="J2067">
            <v>566593</v>
          </cell>
        </row>
        <row r="2068">
          <cell r="A2068">
            <v>891</v>
          </cell>
          <cell r="B2068">
            <v>47</v>
          </cell>
          <cell r="C2068" t="str">
            <v>50</v>
          </cell>
          <cell r="D2068" t="str">
            <v>71100</v>
          </cell>
          <cell r="E2068" t="str">
            <v>0</v>
          </cell>
          <cell r="H2068" t="str">
            <v>Hickman Community Charter</v>
          </cell>
          <cell r="I2068" t="str">
            <v>ELEMENTARY</v>
          </cell>
          <cell r="J2068">
            <v>1520445</v>
          </cell>
        </row>
        <row r="2069">
          <cell r="A2069">
            <v>1440</v>
          </cell>
          <cell r="B2069">
            <v>47</v>
          </cell>
          <cell r="C2069" t="str">
            <v>50</v>
          </cell>
          <cell r="D2069" t="str">
            <v>71100</v>
          </cell>
          <cell r="E2069" t="str">
            <v>6052559</v>
          </cell>
          <cell r="F2069" t="str">
            <v>00D4</v>
          </cell>
          <cell r="G2069" t="str">
            <v>L</v>
          </cell>
          <cell r="H2069" t="str">
            <v>Hickman Elementary</v>
          </cell>
          <cell r="I2069" t="str">
            <v>ELEMENTARY</v>
          </cell>
          <cell r="J2069">
            <v>0</v>
          </cell>
        </row>
        <row r="2070">
          <cell r="A2070">
            <v>1441</v>
          </cell>
          <cell r="B2070">
            <v>47</v>
          </cell>
          <cell r="C2070" t="str">
            <v>50</v>
          </cell>
          <cell r="D2070" t="str">
            <v>71100</v>
          </cell>
          <cell r="E2070" t="str">
            <v>6112627</v>
          </cell>
          <cell r="F2070" t="str">
            <v>00D4</v>
          </cell>
          <cell r="G2070" t="str">
            <v>L</v>
          </cell>
          <cell r="H2070" t="str">
            <v>Hickman Charter</v>
          </cell>
          <cell r="I2070" t="str">
            <v>ELEMENTARY</v>
          </cell>
          <cell r="J2070">
            <v>0</v>
          </cell>
        </row>
        <row r="2071">
          <cell r="A2071">
            <v>1442</v>
          </cell>
          <cell r="B2071">
            <v>47</v>
          </cell>
          <cell r="C2071" t="str">
            <v>50</v>
          </cell>
          <cell r="D2071" t="str">
            <v>71100</v>
          </cell>
          <cell r="E2071" t="str">
            <v>6116388</v>
          </cell>
          <cell r="F2071" t="str">
            <v>00D4</v>
          </cell>
          <cell r="G2071" t="str">
            <v>L</v>
          </cell>
          <cell r="H2071" t="str">
            <v>Hickman Middle</v>
          </cell>
          <cell r="I2071" t="str">
            <v>ELEMENTARY</v>
          </cell>
          <cell r="J2071">
            <v>0</v>
          </cell>
        </row>
        <row r="2072">
          <cell r="A2072">
            <v>892</v>
          </cell>
          <cell r="B2072">
            <v>47</v>
          </cell>
          <cell r="C2072" t="str">
            <v>50</v>
          </cell>
          <cell r="D2072" t="str">
            <v>71134</v>
          </cell>
          <cell r="E2072" t="str">
            <v>0</v>
          </cell>
          <cell r="H2072" t="str">
            <v>Keyes Union</v>
          </cell>
          <cell r="I2072" t="str">
            <v>ELEMENTARY</v>
          </cell>
          <cell r="J2072">
            <v>1100006</v>
          </cell>
        </row>
        <row r="2073">
          <cell r="A2073">
            <v>1444</v>
          </cell>
          <cell r="B2073">
            <v>47</v>
          </cell>
          <cell r="C2073" t="str">
            <v>50</v>
          </cell>
          <cell r="D2073" t="str">
            <v>71134</v>
          </cell>
          <cell r="E2073" t="str">
            <v>6113286</v>
          </cell>
          <cell r="F2073" t="str">
            <v>0085</v>
          </cell>
          <cell r="G2073" t="str">
            <v>L</v>
          </cell>
          <cell r="H2073" t="str">
            <v>Keyes to Learning Charter</v>
          </cell>
          <cell r="I2073" t="str">
            <v>ELEMENTARY</v>
          </cell>
          <cell r="J2073">
            <v>544442</v>
          </cell>
        </row>
        <row r="2074">
          <cell r="A2074">
            <v>893</v>
          </cell>
          <cell r="B2074">
            <v>47</v>
          </cell>
          <cell r="C2074" t="str">
            <v>50</v>
          </cell>
          <cell r="D2074" t="str">
            <v>71142</v>
          </cell>
          <cell r="E2074" t="str">
            <v>0</v>
          </cell>
          <cell r="H2074" t="str">
            <v>Knights Ferry Elementary</v>
          </cell>
          <cell r="I2074" t="str">
            <v>ELEMENTARY</v>
          </cell>
          <cell r="J2074">
            <v>202014</v>
          </cell>
        </row>
        <row r="2075">
          <cell r="A2075">
            <v>895</v>
          </cell>
          <cell r="B2075">
            <v>47</v>
          </cell>
          <cell r="C2075" t="str">
            <v>50</v>
          </cell>
          <cell r="D2075" t="str">
            <v>71167</v>
          </cell>
          <cell r="E2075" t="str">
            <v>0</v>
          </cell>
          <cell r="H2075" t="str">
            <v>Modesto City Elementary</v>
          </cell>
          <cell r="I2075" t="str">
            <v>ELEMENTARY</v>
          </cell>
          <cell r="J2075">
            <v>20933762</v>
          </cell>
        </row>
        <row r="2076">
          <cell r="A2076">
            <v>896</v>
          </cell>
          <cell r="B2076">
            <v>47</v>
          </cell>
          <cell r="C2076" t="str">
            <v>50</v>
          </cell>
          <cell r="D2076" t="str">
            <v>71175</v>
          </cell>
          <cell r="E2076" t="str">
            <v>0</v>
          </cell>
          <cell r="H2076" t="str">
            <v>Modesto City High</v>
          </cell>
          <cell r="I2076" t="str">
            <v>HIGH</v>
          </cell>
          <cell r="J2076">
            <v>24795796</v>
          </cell>
        </row>
        <row r="2077">
          <cell r="A2077">
            <v>12218</v>
          </cell>
          <cell r="B2077">
            <v>47</v>
          </cell>
          <cell r="C2077" t="str">
            <v>50</v>
          </cell>
          <cell r="D2077" t="str">
            <v>71175</v>
          </cell>
          <cell r="E2077" t="str">
            <v>120212</v>
          </cell>
          <cell r="F2077" t="str">
            <v>1125</v>
          </cell>
          <cell r="G2077" t="str">
            <v>D</v>
          </cell>
          <cell r="H2077" t="str">
            <v>Aspire Vanguard College Preparatory Academy</v>
          </cell>
          <cell r="I2077" t="str">
            <v>HIGH</v>
          </cell>
          <cell r="J2077">
            <v>512264</v>
          </cell>
        </row>
        <row r="2078">
          <cell r="A2078">
            <v>897</v>
          </cell>
          <cell r="B2078">
            <v>47</v>
          </cell>
          <cell r="C2078" t="str">
            <v>50</v>
          </cell>
          <cell r="D2078" t="str">
            <v>71209</v>
          </cell>
          <cell r="E2078" t="str">
            <v>0</v>
          </cell>
          <cell r="H2078" t="str">
            <v>Paradise Elementary</v>
          </cell>
          <cell r="I2078" t="str">
            <v>ELEMENTARY</v>
          </cell>
          <cell r="J2078">
            <v>125998</v>
          </cell>
        </row>
        <row r="2079">
          <cell r="A2079">
            <v>10292</v>
          </cell>
          <cell r="B2079">
            <v>47</v>
          </cell>
          <cell r="C2079" t="str">
            <v>50</v>
          </cell>
          <cell r="D2079" t="str">
            <v>71209</v>
          </cell>
          <cell r="E2079" t="str">
            <v>112383</v>
          </cell>
          <cell r="F2079" t="str">
            <v>0803</v>
          </cell>
          <cell r="G2079" t="str">
            <v>L</v>
          </cell>
          <cell r="H2079" t="str">
            <v>Paradise Charter</v>
          </cell>
          <cell r="I2079" t="str">
            <v>ELEMENTARY</v>
          </cell>
          <cell r="J2079">
            <v>141783</v>
          </cell>
        </row>
        <row r="2080">
          <cell r="A2080">
            <v>898</v>
          </cell>
          <cell r="B2080">
            <v>47</v>
          </cell>
          <cell r="C2080" t="str">
            <v>50</v>
          </cell>
          <cell r="D2080" t="str">
            <v>71217</v>
          </cell>
          <cell r="E2080" t="str">
            <v>0</v>
          </cell>
          <cell r="H2080" t="str">
            <v>Patterson Joint Unified</v>
          </cell>
          <cell r="I2080" t="str">
            <v>UNIFIED</v>
          </cell>
          <cell r="J2080">
            <v>8620911</v>
          </cell>
        </row>
        <row r="2081">
          <cell r="A2081">
            <v>899</v>
          </cell>
          <cell r="B2081">
            <v>47</v>
          </cell>
          <cell r="C2081" t="str">
            <v>50</v>
          </cell>
          <cell r="D2081" t="str">
            <v>71233</v>
          </cell>
          <cell r="E2081" t="str">
            <v>0</v>
          </cell>
          <cell r="H2081" t="str">
            <v>Roberts Ferry Union Elementary</v>
          </cell>
          <cell r="I2081" t="str">
            <v>ELEMENTARY</v>
          </cell>
          <cell r="J2081">
            <v>169122</v>
          </cell>
        </row>
        <row r="2082">
          <cell r="A2082">
            <v>12421</v>
          </cell>
          <cell r="B2082">
            <v>47</v>
          </cell>
          <cell r="C2082" t="str">
            <v>50</v>
          </cell>
          <cell r="D2082" t="str">
            <v>71233</v>
          </cell>
          <cell r="E2082" t="str">
            <v>121525</v>
          </cell>
          <cell r="F2082" t="str">
            <v>1171</v>
          </cell>
          <cell r="G2082" t="str">
            <v>L</v>
          </cell>
          <cell r="H2082" t="str">
            <v>Roberts Ferry Charter School Academy</v>
          </cell>
          <cell r="I2082" t="str">
            <v>ELEMENTARY</v>
          </cell>
          <cell r="J2082">
            <v>73179</v>
          </cell>
        </row>
        <row r="2083">
          <cell r="A2083">
            <v>900</v>
          </cell>
          <cell r="B2083">
            <v>47</v>
          </cell>
          <cell r="C2083" t="str">
            <v>50</v>
          </cell>
          <cell r="D2083" t="str">
            <v>71266</v>
          </cell>
          <cell r="E2083" t="str">
            <v>0</v>
          </cell>
          <cell r="H2083" t="str">
            <v>Salida Union Elementary</v>
          </cell>
          <cell r="I2083" t="str">
            <v>ELEMENTARY</v>
          </cell>
          <cell r="J2083">
            <v>3364368</v>
          </cell>
        </row>
        <row r="2084">
          <cell r="A2084">
            <v>12217</v>
          </cell>
          <cell r="B2084">
            <v>47</v>
          </cell>
          <cell r="C2084" t="str">
            <v>50</v>
          </cell>
          <cell r="D2084" t="str">
            <v>71266</v>
          </cell>
          <cell r="E2084" t="str">
            <v>120063</v>
          </cell>
          <cell r="F2084" t="str">
            <v>1098</v>
          </cell>
          <cell r="G2084" t="str">
            <v>L</v>
          </cell>
          <cell r="H2084" t="str">
            <v>Independence Charter</v>
          </cell>
          <cell r="I2084" t="str">
            <v>ELEMENTARY</v>
          </cell>
          <cell r="J2084">
            <v>111091</v>
          </cell>
        </row>
        <row r="2085">
          <cell r="A2085">
            <v>14370</v>
          </cell>
          <cell r="B2085">
            <v>47</v>
          </cell>
          <cell r="C2085" t="str">
            <v>50</v>
          </cell>
          <cell r="D2085" t="str">
            <v>71266</v>
          </cell>
          <cell r="E2085" t="str">
            <v>124768</v>
          </cell>
          <cell r="F2085" t="str">
            <v>1819</v>
          </cell>
          <cell r="G2085" t="str">
            <v>D</v>
          </cell>
          <cell r="H2085" t="str">
            <v>Great Valley Academy - Salida</v>
          </cell>
          <cell r="I2085" t="str">
            <v>ELEMENTARY</v>
          </cell>
          <cell r="J2085">
            <v>159600</v>
          </cell>
        </row>
        <row r="2086">
          <cell r="A2086">
            <v>901</v>
          </cell>
          <cell r="B2086">
            <v>47</v>
          </cell>
          <cell r="C2086" t="str">
            <v>50</v>
          </cell>
          <cell r="D2086" t="str">
            <v>71274</v>
          </cell>
          <cell r="E2086" t="str">
            <v>0</v>
          </cell>
          <cell r="H2086" t="str">
            <v>Shiloh Elementary</v>
          </cell>
          <cell r="I2086" t="str">
            <v>ELEMENTARY</v>
          </cell>
          <cell r="J2086">
            <v>53840</v>
          </cell>
        </row>
        <row r="2087">
          <cell r="A2087">
            <v>12422</v>
          </cell>
          <cell r="B2087">
            <v>47</v>
          </cell>
          <cell r="C2087" t="str">
            <v>50</v>
          </cell>
          <cell r="D2087" t="str">
            <v>71274</v>
          </cell>
          <cell r="E2087" t="str">
            <v>121558</v>
          </cell>
          <cell r="F2087" t="str">
            <v>1175</v>
          </cell>
          <cell r="G2087" t="str">
            <v>L</v>
          </cell>
          <cell r="H2087" t="str">
            <v>Shiloh Charter</v>
          </cell>
          <cell r="I2087" t="str">
            <v>ELEMENTARY</v>
          </cell>
          <cell r="J2087">
            <v>177781</v>
          </cell>
        </row>
        <row r="2088">
          <cell r="A2088">
            <v>902</v>
          </cell>
          <cell r="B2088">
            <v>47</v>
          </cell>
          <cell r="C2088" t="str">
            <v>50</v>
          </cell>
          <cell r="D2088" t="str">
            <v>71282</v>
          </cell>
          <cell r="E2088" t="str">
            <v>0</v>
          </cell>
          <cell r="H2088" t="str">
            <v>Stanislaus Union Elementary</v>
          </cell>
          <cell r="I2088" t="str">
            <v>ELEMENTARY</v>
          </cell>
          <cell r="J2088">
            <v>4877453</v>
          </cell>
        </row>
        <row r="2089">
          <cell r="A2089">
            <v>903</v>
          </cell>
          <cell r="B2089">
            <v>47</v>
          </cell>
          <cell r="C2089" t="str">
            <v>50</v>
          </cell>
          <cell r="D2089" t="str">
            <v>71290</v>
          </cell>
          <cell r="E2089" t="str">
            <v>0</v>
          </cell>
          <cell r="H2089" t="str">
            <v>Sylvan Union Elementary</v>
          </cell>
          <cell r="I2089" t="str">
            <v>ELEMENTARY</v>
          </cell>
          <cell r="J2089">
            <v>11163012</v>
          </cell>
        </row>
        <row r="2090">
          <cell r="A2090">
            <v>12025</v>
          </cell>
          <cell r="B2090">
            <v>47</v>
          </cell>
          <cell r="C2090" t="str">
            <v>50</v>
          </cell>
          <cell r="D2090" t="str">
            <v>71290</v>
          </cell>
          <cell r="E2090" t="str">
            <v>118125</v>
          </cell>
          <cell r="F2090" t="str">
            <v>1026</v>
          </cell>
          <cell r="G2090" t="str">
            <v>D</v>
          </cell>
          <cell r="H2090" t="str">
            <v>Aspire University Charter</v>
          </cell>
          <cell r="I2090" t="str">
            <v>ELEMENTARY</v>
          </cell>
          <cell r="J2090">
            <v>0</v>
          </cell>
        </row>
        <row r="2091">
          <cell r="A2091">
            <v>906</v>
          </cell>
          <cell r="B2091">
            <v>47</v>
          </cell>
          <cell r="C2091" t="str">
            <v>50</v>
          </cell>
          <cell r="D2091" t="str">
            <v>71324</v>
          </cell>
          <cell r="E2091" t="str">
            <v>0</v>
          </cell>
          <cell r="H2091" t="str">
            <v>Valley Home Joint Elementary</v>
          </cell>
          <cell r="I2091" t="str">
            <v>ELEMENTARY</v>
          </cell>
          <cell r="J2091">
            <v>234303</v>
          </cell>
        </row>
        <row r="2092">
          <cell r="A2092">
            <v>907</v>
          </cell>
          <cell r="B2092">
            <v>47</v>
          </cell>
          <cell r="C2092" t="str">
            <v>50</v>
          </cell>
          <cell r="D2092" t="str">
            <v>73601</v>
          </cell>
          <cell r="E2092" t="str">
            <v>0</v>
          </cell>
          <cell r="H2092" t="str">
            <v>Newman-Crows Landing Unified</v>
          </cell>
          <cell r="I2092" t="str">
            <v>UNIFIED</v>
          </cell>
          <cell r="J2092">
            <v>4508013</v>
          </cell>
        </row>
        <row r="2093">
          <cell r="A2093">
            <v>908</v>
          </cell>
          <cell r="B2093">
            <v>47</v>
          </cell>
          <cell r="C2093" t="str">
            <v>50</v>
          </cell>
          <cell r="D2093" t="str">
            <v>75549</v>
          </cell>
          <cell r="E2093" t="str">
            <v>0</v>
          </cell>
          <cell r="H2093" t="str">
            <v>Hughson Unified</v>
          </cell>
          <cell r="I2093" t="str">
            <v>UNIFIED</v>
          </cell>
          <cell r="J2093">
            <v>3370641</v>
          </cell>
        </row>
        <row r="2094">
          <cell r="A2094">
            <v>909</v>
          </cell>
          <cell r="B2094">
            <v>47</v>
          </cell>
          <cell r="C2094" t="str">
            <v>50</v>
          </cell>
          <cell r="D2094" t="str">
            <v>75556</v>
          </cell>
          <cell r="E2094" t="str">
            <v>0</v>
          </cell>
          <cell r="H2094" t="str">
            <v>Riverbank Unified</v>
          </cell>
          <cell r="I2094" t="str">
            <v>UNIFIED</v>
          </cell>
          <cell r="J2094">
            <v>3998688</v>
          </cell>
        </row>
        <row r="2095">
          <cell r="A2095">
            <v>11429</v>
          </cell>
          <cell r="B2095">
            <v>47</v>
          </cell>
          <cell r="C2095" t="str">
            <v>50</v>
          </cell>
          <cell r="D2095" t="str">
            <v>75556</v>
          </cell>
          <cell r="E2095" t="str">
            <v>113852</v>
          </cell>
          <cell r="F2095" t="str">
            <v>0856</v>
          </cell>
          <cell r="G2095" t="str">
            <v>L</v>
          </cell>
          <cell r="H2095" t="str">
            <v>Riverbank Language Academy</v>
          </cell>
          <cell r="I2095" t="str">
            <v>UNIFIED</v>
          </cell>
          <cell r="J2095">
            <v>797025</v>
          </cell>
        </row>
        <row r="2096">
          <cell r="A2096">
            <v>910</v>
          </cell>
          <cell r="B2096">
            <v>47</v>
          </cell>
          <cell r="C2096" t="str">
            <v>50</v>
          </cell>
          <cell r="D2096" t="str">
            <v>75564</v>
          </cell>
          <cell r="E2096" t="str">
            <v>0</v>
          </cell>
          <cell r="H2096" t="str">
            <v>Oakdale Joint Unified</v>
          </cell>
          <cell r="I2096" t="str">
            <v>UNIFIED</v>
          </cell>
          <cell r="J2096">
            <v>8072885</v>
          </cell>
        </row>
        <row r="2097">
          <cell r="A2097">
            <v>1448</v>
          </cell>
          <cell r="B2097">
            <v>47</v>
          </cell>
          <cell r="C2097" t="str">
            <v>50</v>
          </cell>
          <cell r="D2097" t="str">
            <v>75564</v>
          </cell>
          <cell r="E2097" t="str">
            <v>5030176</v>
          </cell>
          <cell r="F2097" t="str">
            <v>0103</v>
          </cell>
          <cell r="G2097" t="str">
            <v>L</v>
          </cell>
          <cell r="H2097" t="str">
            <v>Oakdale Charter High</v>
          </cell>
          <cell r="I2097" t="str">
            <v>UNIFIED</v>
          </cell>
          <cell r="J2097">
            <v>115633</v>
          </cell>
        </row>
        <row r="2098">
          <cell r="A2098">
            <v>911</v>
          </cell>
          <cell r="B2098">
            <v>47</v>
          </cell>
          <cell r="C2098" t="str">
            <v>50</v>
          </cell>
          <cell r="D2098" t="str">
            <v>75572</v>
          </cell>
          <cell r="E2098" t="str">
            <v>0</v>
          </cell>
          <cell r="H2098" t="str">
            <v>Waterford Unified</v>
          </cell>
          <cell r="I2098" t="str">
            <v>UNIFIED</v>
          </cell>
          <cell r="J2098">
            <v>2787876</v>
          </cell>
        </row>
        <row r="2099">
          <cell r="A2099">
            <v>1449</v>
          </cell>
          <cell r="B2099">
            <v>47</v>
          </cell>
          <cell r="C2099" t="str">
            <v>50</v>
          </cell>
          <cell r="D2099" t="str">
            <v>75572</v>
          </cell>
          <cell r="E2099" t="str">
            <v>5030317</v>
          </cell>
          <cell r="F2099" t="str">
            <v>0477</v>
          </cell>
          <cell r="G2099" t="str">
            <v>D</v>
          </cell>
          <cell r="H2099" t="str">
            <v>Connecting Waters Charter</v>
          </cell>
          <cell r="I2099" t="str">
            <v>UNIFIED</v>
          </cell>
          <cell r="J2099">
            <v>3353109</v>
          </cell>
        </row>
        <row r="2100">
          <cell r="A2100">
            <v>9741</v>
          </cell>
          <cell r="B2100">
            <v>47</v>
          </cell>
          <cell r="C2100" t="str">
            <v>50</v>
          </cell>
          <cell r="D2100" t="str">
            <v>75739</v>
          </cell>
          <cell r="E2100" t="str">
            <v>0</v>
          </cell>
          <cell r="H2100" t="str">
            <v>Turlock Unified</v>
          </cell>
          <cell r="I2100" t="str">
            <v>UNIFIED</v>
          </cell>
          <cell r="J2100">
            <v>20456528</v>
          </cell>
        </row>
        <row r="2101">
          <cell r="A2101">
            <v>12601</v>
          </cell>
          <cell r="B2101">
            <v>47</v>
          </cell>
          <cell r="C2101" t="str">
            <v>50</v>
          </cell>
          <cell r="D2101" t="str">
            <v>75739</v>
          </cell>
          <cell r="E2101" t="str">
            <v>124669</v>
          </cell>
          <cell r="F2101" t="str">
            <v>1309</v>
          </cell>
          <cell r="G2101" t="str">
            <v>D</v>
          </cell>
          <cell r="H2101" t="str">
            <v>eCademy Charter at Crane</v>
          </cell>
          <cell r="I2101" t="str">
            <v>UNIFIED</v>
          </cell>
          <cell r="J2101">
            <v>222256</v>
          </cell>
        </row>
        <row r="2102">
          <cell r="A2102">
            <v>14132</v>
          </cell>
          <cell r="B2102">
            <v>47</v>
          </cell>
          <cell r="C2102" t="str">
            <v>50</v>
          </cell>
          <cell r="D2102" t="str">
            <v>75739</v>
          </cell>
          <cell r="E2102" t="str">
            <v>131185</v>
          </cell>
          <cell r="F2102" t="str">
            <v>1695</v>
          </cell>
          <cell r="G2102" t="str">
            <v>D</v>
          </cell>
          <cell r="H2102" t="str">
            <v>Fusion Charter</v>
          </cell>
          <cell r="I2102" t="str">
            <v>UNIFIED</v>
          </cell>
          <cell r="J2102">
            <v>16352</v>
          </cell>
        </row>
        <row r="2103">
          <cell r="A2103">
            <v>52</v>
          </cell>
          <cell r="B2103">
            <v>47</v>
          </cell>
          <cell r="C2103" t="str">
            <v>51</v>
          </cell>
          <cell r="D2103" t="str">
            <v>10512</v>
          </cell>
          <cell r="E2103" t="str">
            <v>0</v>
          </cell>
          <cell r="H2103" t="str">
            <v>Sutter Co. Office of Education</v>
          </cell>
          <cell r="I2103" t="str">
            <v>CO OFFICE</v>
          </cell>
          <cell r="J2103">
            <v>755239</v>
          </cell>
        </row>
        <row r="2104">
          <cell r="A2104">
            <v>912</v>
          </cell>
          <cell r="B2104">
            <v>47</v>
          </cell>
          <cell r="C2104" t="str">
            <v>51</v>
          </cell>
          <cell r="D2104" t="str">
            <v>71357</v>
          </cell>
          <cell r="E2104" t="str">
            <v>0</v>
          </cell>
          <cell r="H2104" t="str">
            <v>Brittan Elementary</v>
          </cell>
          <cell r="I2104" t="str">
            <v>ELEMENTARY</v>
          </cell>
          <cell r="J2104">
            <v>643143</v>
          </cell>
        </row>
        <row r="2105">
          <cell r="A2105">
            <v>913</v>
          </cell>
          <cell r="B2105">
            <v>47</v>
          </cell>
          <cell r="C2105" t="str">
            <v>51</v>
          </cell>
          <cell r="D2105" t="str">
            <v>71365</v>
          </cell>
          <cell r="E2105" t="str">
            <v>0</v>
          </cell>
          <cell r="H2105" t="str">
            <v>Browns Elementary</v>
          </cell>
          <cell r="I2105" t="str">
            <v>ELEMENTARY</v>
          </cell>
          <cell r="J2105">
            <v>213903</v>
          </cell>
        </row>
        <row r="2106">
          <cell r="A2106">
            <v>914</v>
          </cell>
          <cell r="B2106">
            <v>47</v>
          </cell>
          <cell r="C2106" t="str">
            <v>51</v>
          </cell>
          <cell r="D2106" t="str">
            <v>71373</v>
          </cell>
          <cell r="E2106" t="str">
            <v>0</v>
          </cell>
          <cell r="H2106" t="str">
            <v>East Nicolaus Joint Union High</v>
          </cell>
          <cell r="I2106" t="str">
            <v>HIGH</v>
          </cell>
          <cell r="J2106">
            <v>548037</v>
          </cell>
        </row>
        <row r="2107">
          <cell r="A2107">
            <v>915</v>
          </cell>
          <cell r="B2107">
            <v>47</v>
          </cell>
          <cell r="C2107" t="str">
            <v>51</v>
          </cell>
          <cell r="D2107" t="str">
            <v>71381</v>
          </cell>
          <cell r="E2107" t="str">
            <v>0</v>
          </cell>
          <cell r="H2107" t="str">
            <v>Franklin Elementary</v>
          </cell>
          <cell r="I2107" t="str">
            <v>ELEMENTARY</v>
          </cell>
          <cell r="J2107">
            <v>662524</v>
          </cell>
        </row>
        <row r="2108">
          <cell r="A2108">
            <v>916</v>
          </cell>
          <cell r="B2108">
            <v>47</v>
          </cell>
          <cell r="C2108" t="str">
            <v>51</v>
          </cell>
          <cell r="D2108" t="str">
            <v>71399</v>
          </cell>
          <cell r="E2108" t="str">
            <v>0</v>
          </cell>
          <cell r="H2108" t="str">
            <v>Live Oak Unified</v>
          </cell>
          <cell r="I2108" t="str">
            <v>UNIFIED</v>
          </cell>
          <cell r="J2108">
            <v>2692463</v>
          </cell>
        </row>
        <row r="2109">
          <cell r="A2109">
            <v>917</v>
          </cell>
          <cell r="B2109">
            <v>47</v>
          </cell>
          <cell r="C2109" t="str">
            <v>51</v>
          </cell>
          <cell r="D2109" t="str">
            <v>71407</v>
          </cell>
          <cell r="E2109" t="str">
            <v>0</v>
          </cell>
          <cell r="H2109" t="str">
            <v>Marcum-Illinois Union Elementary</v>
          </cell>
          <cell r="I2109" t="str">
            <v>ELEMENTARY</v>
          </cell>
          <cell r="J2109">
            <v>230972</v>
          </cell>
        </row>
        <row r="2110">
          <cell r="A2110">
            <v>10220</v>
          </cell>
          <cell r="B2110">
            <v>47</v>
          </cell>
          <cell r="C2110" t="str">
            <v>51</v>
          </cell>
          <cell r="D2110" t="str">
            <v>71407</v>
          </cell>
          <cell r="E2110" t="str">
            <v>109793</v>
          </cell>
          <cell r="F2110" t="str">
            <v>0724</v>
          </cell>
          <cell r="G2110" t="str">
            <v>D</v>
          </cell>
          <cell r="H2110" t="str">
            <v>South Sutter Charter</v>
          </cell>
          <cell r="I2110" t="str">
            <v>ELEMENTARY</v>
          </cell>
          <cell r="J2110">
            <v>3231184</v>
          </cell>
        </row>
        <row r="2111">
          <cell r="A2111">
            <v>918</v>
          </cell>
          <cell r="B2111">
            <v>47</v>
          </cell>
          <cell r="C2111" t="str">
            <v>51</v>
          </cell>
          <cell r="D2111" t="str">
            <v>71415</v>
          </cell>
          <cell r="E2111" t="str">
            <v>0</v>
          </cell>
          <cell r="H2111" t="str">
            <v>Meridian Elementary</v>
          </cell>
          <cell r="I2111" t="str">
            <v>ELEMENTARY</v>
          </cell>
          <cell r="J2111">
            <v>140412</v>
          </cell>
        </row>
        <row r="2112">
          <cell r="A2112">
            <v>14049</v>
          </cell>
          <cell r="B2112">
            <v>47</v>
          </cell>
          <cell r="C2112" t="str">
            <v>51</v>
          </cell>
          <cell r="D2112" t="str">
            <v>71415</v>
          </cell>
          <cell r="E2112" t="str">
            <v>129007</v>
          </cell>
          <cell r="F2112" t="str">
            <v>1606</v>
          </cell>
          <cell r="G2112" t="str">
            <v>D</v>
          </cell>
          <cell r="H2112" t="str">
            <v>California Virtual Academy @ Sutter</v>
          </cell>
          <cell r="I2112" t="str">
            <v>ELEMENTARY</v>
          </cell>
          <cell r="J2112">
            <v>158508</v>
          </cell>
        </row>
        <row r="2113">
          <cell r="A2113">
            <v>14324</v>
          </cell>
          <cell r="B2113">
            <v>47</v>
          </cell>
          <cell r="C2113" t="str">
            <v>51</v>
          </cell>
          <cell r="D2113" t="str">
            <v>71415</v>
          </cell>
          <cell r="E2113" t="str">
            <v>132753</v>
          </cell>
          <cell r="F2113" t="str">
            <v>1755</v>
          </cell>
          <cell r="G2113" t="str">
            <v>D</v>
          </cell>
          <cell r="H2113" t="str">
            <v>California Prep Sutter K-7</v>
          </cell>
          <cell r="I2113" t="str">
            <v>ELEMENTARY</v>
          </cell>
          <cell r="J2113">
            <v>141374</v>
          </cell>
        </row>
        <row r="2114">
          <cell r="A2114">
            <v>14325</v>
          </cell>
          <cell r="B2114">
            <v>47</v>
          </cell>
          <cell r="C2114" t="str">
            <v>51</v>
          </cell>
          <cell r="D2114" t="str">
            <v>71415</v>
          </cell>
          <cell r="E2114" t="str">
            <v>132761</v>
          </cell>
          <cell r="F2114" t="str">
            <v>1756</v>
          </cell>
          <cell r="G2114" t="str">
            <v>D</v>
          </cell>
          <cell r="H2114" t="str">
            <v>California Prep Sutter 8-12</v>
          </cell>
          <cell r="I2114" t="str">
            <v>ELEMENTARY</v>
          </cell>
          <cell r="J2114">
            <v>50408</v>
          </cell>
        </row>
        <row r="2115">
          <cell r="A2115">
            <v>919</v>
          </cell>
          <cell r="B2115">
            <v>47</v>
          </cell>
          <cell r="C2115" t="str">
            <v>51</v>
          </cell>
          <cell r="D2115" t="str">
            <v>71423</v>
          </cell>
          <cell r="E2115" t="str">
            <v>0</v>
          </cell>
          <cell r="H2115" t="str">
            <v>Nuestro Elementary</v>
          </cell>
          <cell r="I2115" t="str">
            <v>ELEMENTARY</v>
          </cell>
          <cell r="J2115">
            <v>230502</v>
          </cell>
        </row>
        <row r="2116">
          <cell r="A2116">
            <v>14268</v>
          </cell>
          <cell r="B2116">
            <v>47</v>
          </cell>
          <cell r="C2116" t="str">
            <v>51</v>
          </cell>
          <cell r="D2116" t="str">
            <v>71423</v>
          </cell>
          <cell r="E2116" t="str">
            <v>132977</v>
          </cell>
          <cell r="F2116" t="str">
            <v>1764</v>
          </cell>
          <cell r="G2116" t="str">
            <v>D</v>
          </cell>
          <cell r="H2116" t="str">
            <v>Sutter Peak Charter Academy</v>
          </cell>
          <cell r="I2116" t="str">
            <v>ELEMENTARY</v>
          </cell>
          <cell r="J2116">
            <v>87724</v>
          </cell>
        </row>
        <row r="2117">
          <cell r="A2117">
            <v>920</v>
          </cell>
          <cell r="B2117">
            <v>47</v>
          </cell>
          <cell r="C2117" t="str">
            <v>51</v>
          </cell>
          <cell r="D2117" t="str">
            <v>71431</v>
          </cell>
          <cell r="E2117" t="str">
            <v>0</v>
          </cell>
          <cell r="H2117" t="str">
            <v>Pleasant Grove Joint Union</v>
          </cell>
          <cell r="I2117" t="str">
            <v>ELEMENTARY</v>
          </cell>
          <cell r="J2117">
            <v>294031</v>
          </cell>
        </row>
        <row r="2118">
          <cell r="A2118">
            <v>921</v>
          </cell>
          <cell r="B2118">
            <v>47</v>
          </cell>
          <cell r="C2118" t="str">
            <v>51</v>
          </cell>
          <cell r="D2118" t="str">
            <v>71449</v>
          </cell>
          <cell r="E2118" t="str">
            <v>0</v>
          </cell>
          <cell r="H2118" t="str">
            <v>Sutter Union High</v>
          </cell>
          <cell r="I2118" t="str">
            <v>HIGH</v>
          </cell>
          <cell r="J2118">
            <v>1288352</v>
          </cell>
        </row>
        <row r="2119">
          <cell r="A2119">
            <v>922</v>
          </cell>
          <cell r="B2119">
            <v>47</v>
          </cell>
          <cell r="C2119" t="str">
            <v>51</v>
          </cell>
          <cell r="D2119" t="str">
            <v>71456</v>
          </cell>
          <cell r="E2119" t="str">
            <v>0</v>
          </cell>
          <cell r="H2119" t="str">
            <v>Winship-Robbins</v>
          </cell>
          <cell r="I2119" t="str">
            <v>ELEMENTARY</v>
          </cell>
          <cell r="J2119">
            <v>228666</v>
          </cell>
        </row>
        <row r="2120">
          <cell r="A2120">
            <v>14350</v>
          </cell>
          <cell r="B2120">
            <v>47</v>
          </cell>
          <cell r="C2120" t="str">
            <v>51</v>
          </cell>
          <cell r="D2120" t="str">
            <v>71456</v>
          </cell>
          <cell r="E2120" t="str">
            <v>133934</v>
          </cell>
          <cell r="F2120" t="str">
            <v>1801</v>
          </cell>
          <cell r="G2120" t="str">
            <v>D</v>
          </cell>
          <cell r="H2120" t="str">
            <v>Inspire Charter School - North</v>
          </cell>
          <cell r="I2120" t="str">
            <v>ELEMENTARY</v>
          </cell>
          <cell r="J2120">
            <v>330808</v>
          </cell>
        </row>
        <row r="2121">
          <cell r="A2121">
            <v>8943</v>
          </cell>
          <cell r="B2121">
            <v>47</v>
          </cell>
          <cell r="C2121" t="str">
            <v>51</v>
          </cell>
          <cell r="D2121" t="str">
            <v>71456</v>
          </cell>
          <cell r="E2121" t="str">
            <v>6053334</v>
          </cell>
          <cell r="F2121" t="str">
            <v>1826</v>
          </cell>
          <cell r="G2121" t="str">
            <v>D</v>
          </cell>
          <cell r="H2121" t="str">
            <v>Winship Community School</v>
          </cell>
          <cell r="I2121" t="str">
            <v>ELEMENTARY</v>
          </cell>
          <cell r="J2121">
            <v>18816</v>
          </cell>
        </row>
        <row r="2122">
          <cell r="A2122">
            <v>923</v>
          </cell>
          <cell r="B2122">
            <v>47</v>
          </cell>
          <cell r="C2122" t="str">
            <v>51</v>
          </cell>
          <cell r="D2122" t="str">
            <v>71464</v>
          </cell>
          <cell r="E2122" t="str">
            <v>0</v>
          </cell>
          <cell r="H2122" t="str">
            <v>Yuba City Unified</v>
          </cell>
          <cell r="I2122" t="str">
            <v>UNIFIED</v>
          </cell>
          <cell r="J2122">
            <v>17910557</v>
          </cell>
        </row>
        <row r="2123">
          <cell r="A2123">
            <v>9723</v>
          </cell>
          <cell r="B2123">
            <v>47</v>
          </cell>
          <cell r="C2123" t="str">
            <v>51</v>
          </cell>
          <cell r="D2123" t="str">
            <v>71464</v>
          </cell>
          <cell r="E2123" t="str">
            <v>107318</v>
          </cell>
          <cell r="F2123" t="str">
            <v>0639</v>
          </cell>
          <cell r="G2123" t="str">
            <v>D</v>
          </cell>
          <cell r="H2123" t="str">
            <v>Twin Rivers Charter</v>
          </cell>
          <cell r="I2123" t="str">
            <v>UNIFIED</v>
          </cell>
          <cell r="J2123">
            <v>631556</v>
          </cell>
        </row>
        <row r="2124">
          <cell r="A2124">
            <v>1450</v>
          </cell>
          <cell r="B2124">
            <v>47</v>
          </cell>
          <cell r="C2124" t="str">
            <v>51</v>
          </cell>
          <cell r="D2124" t="str">
            <v>71464</v>
          </cell>
          <cell r="E2124" t="str">
            <v>5130125</v>
          </cell>
          <cell r="F2124" t="str">
            <v>0289</v>
          </cell>
          <cell r="G2124" t="str">
            <v>D</v>
          </cell>
          <cell r="H2124" t="str">
            <v>Yuba City Charter</v>
          </cell>
          <cell r="I2124" t="str">
            <v>UNIFIED</v>
          </cell>
          <cell r="J2124">
            <v>371713</v>
          </cell>
        </row>
        <row r="2125">
          <cell r="A2125">
            <v>53</v>
          </cell>
          <cell r="B2125">
            <v>47</v>
          </cell>
          <cell r="C2125" t="str">
            <v>52</v>
          </cell>
          <cell r="D2125" t="str">
            <v>10520</v>
          </cell>
          <cell r="E2125" t="str">
            <v>0</v>
          </cell>
          <cell r="H2125" t="str">
            <v>Tehama Co. Office of Education</v>
          </cell>
          <cell r="I2125" t="str">
            <v>CO OFFICE</v>
          </cell>
          <cell r="J2125">
            <v>225066</v>
          </cell>
        </row>
        <row r="2126">
          <cell r="A2126">
            <v>14106</v>
          </cell>
          <cell r="B2126">
            <v>47</v>
          </cell>
          <cell r="C2126" t="str">
            <v>52</v>
          </cell>
          <cell r="D2126" t="str">
            <v>10520</v>
          </cell>
          <cell r="E2126" t="str">
            <v>6119606</v>
          </cell>
          <cell r="F2126" t="str">
            <v>1667</v>
          </cell>
          <cell r="G2126" t="str">
            <v>L</v>
          </cell>
          <cell r="H2126" t="str">
            <v>Lincoln Street</v>
          </cell>
          <cell r="I2126" t="str">
            <v>CO OFFICE</v>
          </cell>
          <cell r="J2126">
            <v>15616</v>
          </cell>
        </row>
        <row r="2127">
          <cell r="A2127">
            <v>1451</v>
          </cell>
          <cell r="B2127">
            <v>47</v>
          </cell>
          <cell r="C2127" t="str">
            <v>52</v>
          </cell>
          <cell r="D2127" t="str">
            <v>10520</v>
          </cell>
          <cell r="E2127" t="str">
            <v>6119671</v>
          </cell>
          <cell r="F2127" t="str">
            <v>0430</v>
          </cell>
          <cell r="G2127" t="str">
            <v>L</v>
          </cell>
          <cell r="H2127" t="str">
            <v>Tehama eLearning Academy</v>
          </cell>
          <cell r="I2127" t="str">
            <v>ELEMENTARY</v>
          </cell>
          <cell r="J2127">
            <v>147608</v>
          </cell>
        </row>
        <row r="2128">
          <cell r="A2128">
            <v>924</v>
          </cell>
          <cell r="B2128">
            <v>47</v>
          </cell>
          <cell r="C2128" t="str">
            <v>52</v>
          </cell>
          <cell r="D2128" t="str">
            <v>71472</v>
          </cell>
          <cell r="E2128" t="str">
            <v>0</v>
          </cell>
          <cell r="H2128" t="str">
            <v>Antelope Elementary</v>
          </cell>
          <cell r="I2128" t="str">
            <v>ELEMENTARY</v>
          </cell>
          <cell r="J2128">
            <v>1233931</v>
          </cell>
        </row>
        <row r="2129">
          <cell r="A2129">
            <v>14372</v>
          </cell>
          <cell r="B2129">
            <v>47</v>
          </cell>
          <cell r="C2129" t="str">
            <v>52</v>
          </cell>
          <cell r="D2129" t="str">
            <v>71472</v>
          </cell>
          <cell r="E2129" t="str">
            <v>134403</v>
          </cell>
          <cell r="F2129" t="str">
            <v>1813</v>
          </cell>
          <cell r="G2129" t="str">
            <v>L</v>
          </cell>
          <cell r="H2129" t="str">
            <v>Lassen-Antelope Volcanic Academy (LAVA) Charter</v>
          </cell>
          <cell r="I2129" t="str">
            <v>ELEMENTARY</v>
          </cell>
          <cell r="J2129">
            <v>16992</v>
          </cell>
        </row>
        <row r="2130">
          <cell r="A2130">
            <v>926</v>
          </cell>
          <cell r="B2130">
            <v>47</v>
          </cell>
          <cell r="C2130" t="str">
            <v>52</v>
          </cell>
          <cell r="D2130" t="str">
            <v>71498</v>
          </cell>
          <cell r="E2130" t="str">
            <v>0</v>
          </cell>
          <cell r="H2130" t="str">
            <v>Corning Union Elementary</v>
          </cell>
          <cell r="I2130" t="str">
            <v>ELEMENTARY</v>
          </cell>
          <cell r="J2130">
            <v>2885032</v>
          </cell>
        </row>
        <row r="2131">
          <cell r="A2131">
            <v>927</v>
          </cell>
          <cell r="B2131">
            <v>47</v>
          </cell>
          <cell r="C2131" t="str">
            <v>52</v>
          </cell>
          <cell r="D2131" t="str">
            <v>71506</v>
          </cell>
          <cell r="E2131" t="str">
            <v>0</v>
          </cell>
          <cell r="H2131" t="str">
            <v>Corning Union High</v>
          </cell>
          <cell r="I2131" t="str">
            <v>HIGH</v>
          </cell>
          <cell r="J2131">
            <v>1604061</v>
          </cell>
        </row>
        <row r="2132">
          <cell r="A2132">
            <v>928</v>
          </cell>
          <cell r="B2132">
            <v>47</v>
          </cell>
          <cell r="C2132" t="str">
            <v>52</v>
          </cell>
          <cell r="D2132" t="str">
            <v>71514</v>
          </cell>
          <cell r="E2132" t="str">
            <v>0</v>
          </cell>
          <cell r="H2132" t="str">
            <v>Elkins Elementary</v>
          </cell>
          <cell r="I2132" t="str">
            <v>ELEMENTARY</v>
          </cell>
          <cell r="J2132">
            <v>24118</v>
          </cell>
        </row>
        <row r="2133">
          <cell r="A2133">
            <v>929</v>
          </cell>
          <cell r="B2133">
            <v>47</v>
          </cell>
          <cell r="C2133" t="str">
            <v>52</v>
          </cell>
          <cell r="D2133" t="str">
            <v>71522</v>
          </cell>
          <cell r="E2133" t="str">
            <v>0</v>
          </cell>
          <cell r="H2133" t="str">
            <v>Evergreen Union</v>
          </cell>
          <cell r="I2133" t="str">
            <v>ELEMENTARY</v>
          </cell>
          <cell r="J2133">
            <v>1592437</v>
          </cell>
        </row>
        <row r="2134">
          <cell r="A2134">
            <v>14254</v>
          </cell>
          <cell r="B2134">
            <v>47</v>
          </cell>
          <cell r="C2134" t="str">
            <v>52</v>
          </cell>
          <cell r="D2134" t="str">
            <v>71522</v>
          </cell>
          <cell r="E2134" t="str">
            <v>132597</v>
          </cell>
          <cell r="F2134" t="str">
            <v>1754</v>
          </cell>
          <cell r="G2134" t="str">
            <v>L</v>
          </cell>
          <cell r="H2134" t="str">
            <v>Evergreen Institute of Excellence</v>
          </cell>
          <cell r="I2134" t="str">
            <v>ELEMENTARY</v>
          </cell>
          <cell r="J2134">
            <v>21548</v>
          </cell>
        </row>
        <row r="2135">
          <cell r="A2135">
            <v>930</v>
          </cell>
          <cell r="B2135">
            <v>47</v>
          </cell>
          <cell r="C2135" t="str">
            <v>52</v>
          </cell>
          <cell r="D2135" t="str">
            <v>71530</v>
          </cell>
          <cell r="E2135" t="str">
            <v>0</v>
          </cell>
          <cell r="H2135" t="str">
            <v>Flournoy Union Elementary</v>
          </cell>
          <cell r="I2135" t="str">
            <v>ELEMENTARY</v>
          </cell>
          <cell r="J2135">
            <v>35951</v>
          </cell>
        </row>
        <row r="2136">
          <cell r="A2136">
            <v>931</v>
          </cell>
          <cell r="B2136">
            <v>47</v>
          </cell>
          <cell r="C2136" t="str">
            <v>52</v>
          </cell>
          <cell r="D2136" t="str">
            <v>71548</v>
          </cell>
          <cell r="E2136" t="str">
            <v>0</v>
          </cell>
          <cell r="H2136" t="str">
            <v>Gerber Union Elementary</v>
          </cell>
          <cell r="I2136" t="str">
            <v>ELEMENTARY</v>
          </cell>
          <cell r="J2136">
            <v>567970</v>
          </cell>
        </row>
        <row r="2137">
          <cell r="A2137">
            <v>932</v>
          </cell>
          <cell r="B2137">
            <v>47</v>
          </cell>
          <cell r="C2137" t="str">
            <v>52</v>
          </cell>
          <cell r="D2137" t="str">
            <v>71555</v>
          </cell>
          <cell r="E2137" t="str">
            <v>0</v>
          </cell>
          <cell r="H2137" t="str">
            <v>Kirkwood Elementary</v>
          </cell>
          <cell r="I2137" t="str">
            <v>ELEMENTARY</v>
          </cell>
          <cell r="J2137">
            <v>161405</v>
          </cell>
        </row>
        <row r="2138">
          <cell r="A2138">
            <v>933</v>
          </cell>
          <cell r="B2138">
            <v>47</v>
          </cell>
          <cell r="C2138" t="str">
            <v>52</v>
          </cell>
          <cell r="D2138" t="str">
            <v>71563</v>
          </cell>
          <cell r="E2138" t="str">
            <v>0</v>
          </cell>
          <cell r="H2138" t="str">
            <v>Lassen View Union Elementary</v>
          </cell>
          <cell r="I2138" t="str">
            <v>ELEMENTARY</v>
          </cell>
          <cell r="J2138">
            <v>457397</v>
          </cell>
        </row>
        <row r="2139">
          <cell r="A2139">
            <v>934</v>
          </cell>
          <cell r="B2139">
            <v>47</v>
          </cell>
          <cell r="C2139" t="str">
            <v>52</v>
          </cell>
          <cell r="D2139" t="str">
            <v>71571</v>
          </cell>
          <cell r="E2139" t="str">
            <v>0</v>
          </cell>
          <cell r="H2139" t="str">
            <v>Los Molinos Unified</v>
          </cell>
          <cell r="I2139" t="str">
            <v>UNIFIED</v>
          </cell>
          <cell r="J2139">
            <v>1008555</v>
          </cell>
        </row>
        <row r="2140">
          <cell r="A2140">
            <v>938</v>
          </cell>
          <cell r="B2140">
            <v>47</v>
          </cell>
          <cell r="C2140" t="str">
            <v>52</v>
          </cell>
          <cell r="D2140" t="str">
            <v>71621</v>
          </cell>
          <cell r="E2140" t="str">
            <v>0</v>
          </cell>
          <cell r="H2140" t="str">
            <v>Red Bluff Union Elementary</v>
          </cell>
          <cell r="I2140" t="str">
            <v>ELEMENTARY</v>
          </cell>
          <cell r="J2140">
            <v>2864945</v>
          </cell>
        </row>
        <row r="2141">
          <cell r="A2141">
            <v>939</v>
          </cell>
          <cell r="B2141">
            <v>47</v>
          </cell>
          <cell r="C2141" t="str">
            <v>52</v>
          </cell>
          <cell r="D2141" t="str">
            <v>71639</v>
          </cell>
          <cell r="E2141" t="str">
            <v>0</v>
          </cell>
          <cell r="H2141" t="str">
            <v>Red Bluff Joint Union High</v>
          </cell>
          <cell r="I2141" t="str">
            <v>HIGH</v>
          </cell>
          <cell r="J2141">
            <v>2614374</v>
          </cell>
        </row>
        <row r="2142">
          <cell r="A2142">
            <v>940</v>
          </cell>
          <cell r="B2142">
            <v>47</v>
          </cell>
          <cell r="C2142" t="str">
            <v>52</v>
          </cell>
          <cell r="D2142" t="str">
            <v>71647</v>
          </cell>
          <cell r="E2142" t="str">
            <v>0</v>
          </cell>
          <cell r="H2142" t="str">
            <v>Reeds Creek Elementary</v>
          </cell>
          <cell r="I2142" t="str">
            <v>ELEMENTARY</v>
          </cell>
          <cell r="J2142">
            <v>218089</v>
          </cell>
        </row>
        <row r="2143">
          <cell r="A2143">
            <v>941</v>
          </cell>
          <cell r="B2143">
            <v>47</v>
          </cell>
          <cell r="C2143" t="str">
            <v>52</v>
          </cell>
          <cell r="D2143" t="str">
            <v>71654</v>
          </cell>
          <cell r="E2143" t="str">
            <v>0</v>
          </cell>
          <cell r="H2143" t="str">
            <v>Richfield Elementary</v>
          </cell>
          <cell r="I2143" t="str">
            <v>ELEMENTARY</v>
          </cell>
          <cell r="J2143">
            <v>351033</v>
          </cell>
        </row>
        <row r="2144">
          <cell r="A2144">
            <v>54</v>
          </cell>
          <cell r="B2144">
            <v>47</v>
          </cell>
          <cell r="C2144" t="str">
            <v>53</v>
          </cell>
          <cell r="D2144" t="str">
            <v>10538</v>
          </cell>
          <cell r="E2144" t="str">
            <v>0</v>
          </cell>
          <cell r="H2144" t="str">
            <v>Trinity Co. Office of Education</v>
          </cell>
          <cell r="I2144" t="str">
            <v>CO OFFICE</v>
          </cell>
          <cell r="J2144">
            <v>0</v>
          </cell>
        </row>
        <row r="2145">
          <cell r="A2145">
            <v>14373</v>
          </cell>
          <cell r="B2145">
            <v>47</v>
          </cell>
          <cell r="C2145" t="str">
            <v>53</v>
          </cell>
          <cell r="D2145" t="str">
            <v>10538</v>
          </cell>
          <cell r="E2145" t="str">
            <v>125633</v>
          </cell>
          <cell r="F2145" t="str">
            <v>1809</v>
          </cell>
          <cell r="G2145" t="str">
            <v>D</v>
          </cell>
          <cell r="H2145" t="str">
            <v>California Heritage Youthbuild Academy II</v>
          </cell>
          <cell r="I2145" t="str">
            <v>CO OFFICE</v>
          </cell>
          <cell r="J2145">
            <v>12886</v>
          </cell>
        </row>
        <row r="2146">
          <cell r="A2146">
            <v>942</v>
          </cell>
          <cell r="B2146">
            <v>47</v>
          </cell>
          <cell r="C2146" t="str">
            <v>53</v>
          </cell>
          <cell r="D2146" t="str">
            <v>71662</v>
          </cell>
          <cell r="E2146" t="str">
            <v>0</v>
          </cell>
          <cell r="H2146" t="str">
            <v>Burnt Ranch Elementary</v>
          </cell>
          <cell r="I2146" t="str">
            <v>ELEMENTARY</v>
          </cell>
          <cell r="J2146">
            <v>145570</v>
          </cell>
        </row>
        <row r="2147">
          <cell r="A2147">
            <v>943</v>
          </cell>
          <cell r="B2147">
            <v>47</v>
          </cell>
          <cell r="C2147" t="str">
            <v>53</v>
          </cell>
          <cell r="D2147" t="str">
            <v>71670</v>
          </cell>
          <cell r="E2147" t="str">
            <v>0</v>
          </cell>
          <cell r="H2147" t="str">
            <v>Coffee Creek Elementary</v>
          </cell>
          <cell r="I2147" t="str">
            <v>ELEMENTARY</v>
          </cell>
          <cell r="J2147">
            <v>1084</v>
          </cell>
        </row>
        <row r="2148">
          <cell r="A2148">
            <v>945</v>
          </cell>
          <cell r="B2148">
            <v>47</v>
          </cell>
          <cell r="C2148" t="str">
            <v>53</v>
          </cell>
          <cell r="D2148" t="str">
            <v>71696</v>
          </cell>
          <cell r="E2148" t="str">
            <v>0</v>
          </cell>
          <cell r="H2148" t="str">
            <v>Douglas City Elementary</v>
          </cell>
          <cell r="I2148" t="str">
            <v>ELEMENTARY</v>
          </cell>
          <cell r="J2148">
            <v>253914</v>
          </cell>
        </row>
        <row r="2149">
          <cell r="A2149">
            <v>946</v>
          </cell>
          <cell r="B2149">
            <v>47</v>
          </cell>
          <cell r="C2149" t="str">
            <v>53</v>
          </cell>
          <cell r="D2149" t="str">
            <v>71738</v>
          </cell>
          <cell r="E2149" t="str">
            <v>0</v>
          </cell>
          <cell r="H2149" t="str">
            <v>Junction City Elementary</v>
          </cell>
          <cell r="I2149" t="str">
            <v>ELEMENTARY</v>
          </cell>
          <cell r="J2149">
            <v>106407</v>
          </cell>
        </row>
        <row r="2150">
          <cell r="A2150">
            <v>947</v>
          </cell>
          <cell r="B2150">
            <v>47</v>
          </cell>
          <cell r="C2150" t="str">
            <v>53</v>
          </cell>
          <cell r="D2150" t="str">
            <v>71746</v>
          </cell>
          <cell r="E2150" t="str">
            <v>0</v>
          </cell>
          <cell r="H2150" t="str">
            <v>Lewiston Elementary</v>
          </cell>
          <cell r="I2150" t="str">
            <v>ELEMENTARY</v>
          </cell>
          <cell r="J2150">
            <v>11734</v>
          </cell>
        </row>
        <row r="2151">
          <cell r="A2151">
            <v>948</v>
          </cell>
          <cell r="B2151">
            <v>47</v>
          </cell>
          <cell r="C2151" t="str">
            <v>53</v>
          </cell>
          <cell r="D2151" t="str">
            <v>71761</v>
          </cell>
          <cell r="E2151" t="str">
            <v>0</v>
          </cell>
          <cell r="H2151" t="str">
            <v>Trinity Center Elementary</v>
          </cell>
          <cell r="I2151" t="str">
            <v>ELEMENTARY</v>
          </cell>
          <cell r="J2151">
            <v>33671</v>
          </cell>
        </row>
        <row r="2152">
          <cell r="A2152">
            <v>951</v>
          </cell>
          <cell r="B2152">
            <v>47</v>
          </cell>
          <cell r="C2152" t="str">
            <v>53</v>
          </cell>
          <cell r="D2152" t="str">
            <v>73833</v>
          </cell>
          <cell r="E2152" t="str">
            <v>0</v>
          </cell>
          <cell r="H2152" t="str">
            <v>Southern Trinity Joint Unified</v>
          </cell>
          <cell r="I2152" t="str">
            <v>UNIFIED</v>
          </cell>
          <cell r="J2152">
            <v>301096</v>
          </cell>
        </row>
        <row r="2153">
          <cell r="A2153">
            <v>952</v>
          </cell>
          <cell r="B2153">
            <v>47</v>
          </cell>
          <cell r="C2153" t="str">
            <v>53</v>
          </cell>
          <cell r="D2153" t="str">
            <v>75028</v>
          </cell>
          <cell r="E2153" t="str">
            <v>0</v>
          </cell>
          <cell r="H2153" t="str">
            <v>Mountain Valley Unified</v>
          </cell>
          <cell r="I2153" t="str">
            <v>UNIFIED</v>
          </cell>
          <cell r="J2153">
            <v>342056</v>
          </cell>
        </row>
        <row r="2154">
          <cell r="A2154">
            <v>11965</v>
          </cell>
          <cell r="B2154">
            <v>47</v>
          </cell>
          <cell r="C2154" t="str">
            <v>53</v>
          </cell>
          <cell r="D2154" t="str">
            <v>76513</v>
          </cell>
          <cell r="E2154" t="str">
            <v>0</v>
          </cell>
          <cell r="H2154" t="str">
            <v>Trinity Alps Unified</v>
          </cell>
          <cell r="I2154" t="str">
            <v>UNIFIED</v>
          </cell>
          <cell r="J2154">
            <v>1184815</v>
          </cell>
        </row>
        <row r="2155">
          <cell r="A2155">
            <v>55</v>
          </cell>
          <cell r="B2155">
            <v>47</v>
          </cell>
          <cell r="C2155" t="str">
            <v>54</v>
          </cell>
          <cell r="D2155" t="str">
            <v>10546</v>
          </cell>
          <cell r="E2155" t="str">
            <v>0</v>
          </cell>
          <cell r="H2155" t="str">
            <v>Tulare Co. Office of Education</v>
          </cell>
          <cell r="I2155" t="str">
            <v>CO OFFICE</v>
          </cell>
          <cell r="J2155">
            <v>2303050</v>
          </cell>
        </row>
        <row r="2156">
          <cell r="A2156">
            <v>12219</v>
          </cell>
          <cell r="B2156">
            <v>47</v>
          </cell>
          <cell r="C2156" t="str">
            <v>54</v>
          </cell>
          <cell r="D2156" t="str">
            <v>10546</v>
          </cell>
          <cell r="E2156" t="str">
            <v>119602</v>
          </cell>
          <cell r="F2156" t="str">
            <v>1076</v>
          </cell>
          <cell r="G2156" t="str">
            <v>L</v>
          </cell>
          <cell r="H2156" t="str">
            <v>University Preparatory High</v>
          </cell>
          <cell r="I2156" t="str">
            <v>CO OFFICE</v>
          </cell>
          <cell r="J2156">
            <v>402098</v>
          </cell>
        </row>
        <row r="2157">
          <cell r="A2157">
            <v>12592</v>
          </cell>
          <cell r="B2157">
            <v>47</v>
          </cell>
          <cell r="C2157" t="str">
            <v>54</v>
          </cell>
          <cell r="D2157" t="str">
            <v>10546</v>
          </cell>
          <cell r="E2157" t="str">
            <v>124057</v>
          </cell>
          <cell r="F2157" t="str">
            <v>1293</v>
          </cell>
          <cell r="G2157" t="str">
            <v>D</v>
          </cell>
          <cell r="H2157" t="str">
            <v>Valley Life Charter</v>
          </cell>
          <cell r="I2157" t="str">
            <v>UNIFIED</v>
          </cell>
          <cell r="J2157">
            <v>965980</v>
          </cell>
        </row>
        <row r="2158">
          <cell r="A2158">
            <v>12754</v>
          </cell>
          <cell r="B2158">
            <v>47</v>
          </cell>
          <cell r="C2158" t="str">
            <v>54</v>
          </cell>
          <cell r="D2158" t="str">
            <v>10546</v>
          </cell>
          <cell r="E2158" t="str">
            <v>125542</v>
          </cell>
          <cell r="F2158" t="str">
            <v>1382</v>
          </cell>
          <cell r="G2158" t="str">
            <v>D</v>
          </cell>
          <cell r="H2158" t="str">
            <v>Sycamore Valley Academy</v>
          </cell>
          <cell r="I2158" t="str">
            <v>UNIFIED</v>
          </cell>
          <cell r="J2158">
            <v>527555</v>
          </cell>
        </row>
        <row r="2159">
          <cell r="A2159">
            <v>14449</v>
          </cell>
          <cell r="B2159">
            <v>47</v>
          </cell>
          <cell r="C2159" t="str">
            <v>54</v>
          </cell>
          <cell r="D2159" t="str">
            <v>10546</v>
          </cell>
          <cell r="E2159" t="str">
            <v>135459</v>
          </cell>
          <cell r="F2159" t="str">
            <v>1860</v>
          </cell>
          <cell r="G2159" t="str">
            <v>D</v>
          </cell>
          <cell r="H2159" t="str">
            <v>Blue Oak Academy</v>
          </cell>
          <cell r="I2159" t="str">
            <v>UNIFIED</v>
          </cell>
          <cell r="J2159">
            <v>23912</v>
          </cell>
        </row>
        <row r="2160">
          <cell r="A2160">
            <v>1070</v>
          </cell>
          <cell r="B2160">
            <v>47</v>
          </cell>
          <cell r="C2160" t="str">
            <v>54</v>
          </cell>
          <cell r="D2160" t="str">
            <v>10546</v>
          </cell>
          <cell r="E2160" t="str">
            <v>5430327</v>
          </cell>
          <cell r="F2160" t="str">
            <v>0341</v>
          </cell>
          <cell r="G2160" t="str">
            <v>L</v>
          </cell>
          <cell r="H2160" t="str">
            <v>La Sierra High</v>
          </cell>
          <cell r="I2160" t="str">
            <v>CO OFFICE</v>
          </cell>
          <cell r="J2160">
            <v>377211</v>
          </cell>
        </row>
        <row r="2161">
          <cell r="A2161">
            <v>1071</v>
          </cell>
          <cell r="B2161">
            <v>47</v>
          </cell>
          <cell r="C2161" t="str">
            <v>54</v>
          </cell>
          <cell r="D2161" t="str">
            <v>10546</v>
          </cell>
          <cell r="E2161" t="str">
            <v>6119291</v>
          </cell>
          <cell r="F2161" t="str">
            <v>0395</v>
          </cell>
          <cell r="G2161" t="str">
            <v>D</v>
          </cell>
          <cell r="H2161" t="str">
            <v>Eleanor Roosevelt Community Learning Center</v>
          </cell>
          <cell r="I2161" t="str">
            <v>ELEMENTARY</v>
          </cell>
          <cell r="J2161">
            <v>392487</v>
          </cell>
        </row>
        <row r="2162">
          <cell r="A2162">
            <v>953</v>
          </cell>
          <cell r="B2162">
            <v>47</v>
          </cell>
          <cell r="C2162" t="str">
            <v>54</v>
          </cell>
          <cell r="D2162" t="str">
            <v>71795</v>
          </cell>
          <cell r="E2162" t="str">
            <v>0</v>
          </cell>
          <cell r="H2162" t="str">
            <v>Allensworth Elementary</v>
          </cell>
          <cell r="I2162" t="str">
            <v>ELEMENTARY</v>
          </cell>
          <cell r="J2162">
            <v>136143</v>
          </cell>
        </row>
        <row r="2163">
          <cell r="A2163">
            <v>954</v>
          </cell>
          <cell r="B2163">
            <v>47</v>
          </cell>
          <cell r="C2163" t="str">
            <v>54</v>
          </cell>
          <cell r="D2163" t="str">
            <v>71803</v>
          </cell>
          <cell r="E2163" t="str">
            <v>0</v>
          </cell>
          <cell r="H2163" t="str">
            <v>Alpaugh Unified</v>
          </cell>
          <cell r="I2163" t="str">
            <v>UNIFIED</v>
          </cell>
          <cell r="J2163">
            <v>602990</v>
          </cell>
        </row>
        <row r="2164">
          <cell r="A2164">
            <v>10294</v>
          </cell>
          <cell r="B2164">
            <v>47</v>
          </cell>
          <cell r="C2164" t="str">
            <v>54</v>
          </cell>
          <cell r="D2164" t="str">
            <v>71803</v>
          </cell>
          <cell r="E2164" t="str">
            <v>112458</v>
          </cell>
          <cell r="F2164" t="str">
            <v>0804</v>
          </cell>
          <cell r="G2164" t="str">
            <v>D</v>
          </cell>
          <cell r="H2164" t="str">
            <v>California Connections Academy@Central</v>
          </cell>
          <cell r="I2164" t="str">
            <v>UNIFIED</v>
          </cell>
          <cell r="J2164">
            <v>646886</v>
          </cell>
        </row>
        <row r="2165">
          <cell r="A2165">
            <v>955</v>
          </cell>
          <cell r="B2165">
            <v>47</v>
          </cell>
          <cell r="C2165" t="str">
            <v>54</v>
          </cell>
          <cell r="D2165" t="str">
            <v>71811</v>
          </cell>
          <cell r="E2165" t="str">
            <v>0</v>
          </cell>
          <cell r="H2165" t="str">
            <v>Alta Vista Elementary</v>
          </cell>
          <cell r="I2165" t="str">
            <v>ELEMENTARY</v>
          </cell>
          <cell r="J2165">
            <v>765514</v>
          </cell>
        </row>
        <row r="2166">
          <cell r="A2166">
            <v>956</v>
          </cell>
          <cell r="B2166">
            <v>47</v>
          </cell>
          <cell r="C2166" t="str">
            <v>54</v>
          </cell>
          <cell r="D2166" t="str">
            <v>71829</v>
          </cell>
          <cell r="E2166" t="str">
            <v>0</v>
          </cell>
          <cell r="H2166" t="str">
            <v>Buena Vista Elementary</v>
          </cell>
          <cell r="I2166" t="str">
            <v>ELEMENTARY</v>
          </cell>
          <cell r="J2166">
            <v>287482</v>
          </cell>
        </row>
        <row r="2167">
          <cell r="A2167">
            <v>957</v>
          </cell>
          <cell r="B2167">
            <v>47</v>
          </cell>
          <cell r="C2167" t="str">
            <v>54</v>
          </cell>
          <cell r="D2167" t="str">
            <v>71837</v>
          </cell>
          <cell r="E2167" t="str">
            <v>0</v>
          </cell>
          <cell r="H2167" t="str">
            <v>Burton Elementary</v>
          </cell>
          <cell r="I2167" t="str">
            <v>ELEMENTARY</v>
          </cell>
          <cell r="J2167">
            <v>3854034</v>
          </cell>
        </row>
        <row r="2168">
          <cell r="A2168">
            <v>10216</v>
          </cell>
          <cell r="B2168">
            <v>47</v>
          </cell>
          <cell r="C2168" t="str">
            <v>54</v>
          </cell>
          <cell r="D2168" t="str">
            <v>71837</v>
          </cell>
          <cell r="E2168" t="str">
            <v>109009</v>
          </cell>
          <cell r="F2168" t="str">
            <v>0690</v>
          </cell>
          <cell r="G2168" t="str">
            <v>L</v>
          </cell>
          <cell r="H2168" t="str">
            <v>Summit Charter Academy</v>
          </cell>
          <cell r="I2168" t="str">
            <v>ELEMENTARY</v>
          </cell>
          <cell r="J2168">
            <v>2909179</v>
          </cell>
        </row>
        <row r="2169">
          <cell r="A2169">
            <v>12403</v>
          </cell>
          <cell r="B2169">
            <v>47</v>
          </cell>
          <cell r="C2169" t="str">
            <v>54</v>
          </cell>
          <cell r="D2169" t="str">
            <v>71837</v>
          </cell>
          <cell r="E2169" t="str">
            <v>122705</v>
          </cell>
          <cell r="F2169" t="str">
            <v>1228</v>
          </cell>
          <cell r="G2169" t="str">
            <v>L</v>
          </cell>
          <cell r="H2169" t="str">
            <v>Burton Horizon Academy</v>
          </cell>
          <cell r="I2169" t="str">
            <v>ELEMENTARY</v>
          </cell>
          <cell r="J2169">
            <v>0</v>
          </cell>
        </row>
        <row r="2170">
          <cell r="A2170">
            <v>959</v>
          </cell>
          <cell r="B2170">
            <v>47</v>
          </cell>
          <cell r="C2170" t="str">
            <v>54</v>
          </cell>
          <cell r="D2170" t="str">
            <v>71852</v>
          </cell>
          <cell r="E2170" t="str">
            <v>0</v>
          </cell>
          <cell r="H2170" t="str">
            <v>Columbine Elementary</v>
          </cell>
          <cell r="I2170" t="str">
            <v>ELEMENTARY</v>
          </cell>
          <cell r="J2170">
            <v>290902</v>
          </cell>
        </row>
        <row r="2171">
          <cell r="A2171">
            <v>960</v>
          </cell>
          <cell r="B2171">
            <v>47</v>
          </cell>
          <cell r="C2171" t="str">
            <v>54</v>
          </cell>
          <cell r="D2171" t="str">
            <v>71860</v>
          </cell>
          <cell r="E2171" t="str">
            <v>0</v>
          </cell>
          <cell r="H2171" t="str">
            <v>Cutler-Orosi Joint Unified</v>
          </cell>
          <cell r="I2171" t="str">
            <v>UNIFIED</v>
          </cell>
          <cell r="J2171">
            <v>6009205</v>
          </cell>
        </row>
        <row r="2172">
          <cell r="A2172">
            <v>961</v>
          </cell>
          <cell r="B2172">
            <v>47</v>
          </cell>
          <cell r="C2172" t="str">
            <v>54</v>
          </cell>
          <cell r="D2172" t="str">
            <v>71894</v>
          </cell>
          <cell r="E2172" t="str">
            <v>0</v>
          </cell>
          <cell r="H2172" t="str">
            <v>Ducor Union Elementary</v>
          </cell>
          <cell r="I2172" t="str">
            <v>ELEMENTARY</v>
          </cell>
          <cell r="J2172">
            <v>238225</v>
          </cell>
        </row>
        <row r="2173">
          <cell r="A2173">
            <v>962</v>
          </cell>
          <cell r="B2173">
            <v>47</v>
          </cell>
          <cell r="C2173" t="str">
            <v>54</v>
          </cell>
          <cell r="D2173" t="str">
            <v>71902</v>
          </cell>
          <cell r="E2173" t="str">
            <v>0</v>
          </cell>
          <cell r="H2173" t="str">
            <v>Earlimart Elementary</v>
          </cell>
          <cell r="I2173" t="str">
            <v>ELEMENTARY</v>
          </cell>
          <cell r="J2173">
            <v>2645476</v>
          </cell>
        </row>
        <row r="2174">
          <cell r="A2174">
            <v>965</v>
          </cell>
          <cell r="B2174">
            <v>47</v>
          </cell>
          <cell r="C2174" t="str">
            <v>54</v>
          </cell>
          <cell r="D2174" t="str">
            <v>71944</v>
          </cell>
          <cell r="E2174" t="str">
            <v>0</v>
          </cell>
          <cell r="H2174" t="str">
            <v>Hope Elementary</v>
          </cell>
          <cell r="I2174" t="str">
            <v>ELEMENTARY</v>
          </cell>
          <cell r="J2174">
            <v>350902</v>
          </cell>
        </row>
        <row r="2175">
          <cell r="A2175">
            <v>966</v>
          </cell>
          <cell r="B2175">
            <v>47</v>
          </cell>
          <cell r="C2175" t="str">
            <v>54</v>
          </cell>
          <cell r="D2175" t="str">
            <v>71951</v>
          </cell>
          <cell r="E2175" t="str">
            <v>0</v>
          </cell>
          <cell r="H2175" t="str">
            <v>Hot Springs Elementary</v>
          </cell>
          <cell r="I2175" t="str">
            <v>ELEMENTARY</v>
          </cell>
          <cell r="J2175">
            <v>16873</v>
          </cell>
        </row>
        <row r="2176">
          <cell r="A2176">
            <v>967</v>
          </cell>
          <cell r="B2176">
            <v>47</v>
          </cell>
          <cell r="C2176" t="str">
            <v>54</v>
          </cell>
          <cell r="D2176" t="str">
            <v>71969</v>
          </cell>
          <cell r="E2176" t="str">
            <v>0</v>
          </cell>
          <cell r="H2176" t="str">
            <v>Kings River Union Elementary</v>
          </cell>
          <cell r="I2176" t="str">
            <v>ELEMENTARY</v>
          </cell>
          <cell r="J2176">
            <v>633358</v>
          </cell>
        </row>
        <row r="2177">
          <cell r="A2177">
            <v>968</v>
          </cell>
          <cell r="B2177">
            <v>47</v>
          </cell>
          <cell r="C2177" t="str">
            <v>54</v>
          </cell>
          <cell r="D2177" t="str">
            <v>71985</v>
          </cell>
          <cell r="E2177" t="str">
            <v>0</v>
          </cell>
          <cell r="H2177" t="str">
            <v>Liberty Elementary</v>
          </cell>
          <cell r="I2177" t="str">
            <v>ELEMENTARY</v>
          </cell>
          <cell r="J2177">
            <v>868257</v>
          </cell>
        </row>
        <row r="2178">
          <cell r="A2178">
            <v>969</v>
          </cell>
          <cell r="B2178">
            <v>47</v>
          </cell>
          <cell r="C2178" t="str">
            <v>54</v>
          </cell>
          <cell r="D2178" t="str">
            <v>71993</v>
          </cell>
          <cell r="E2178" t="str">
            <v>0</v>
          </cell>
          <cell r="H2178" t="str">
            <v>Lindsay Unified</v>
          </cell>
          <cell r="I2178" t="str">
            <v>UNIFIED</v>
          </cell>
          <cell r="J2178">
            <v>5963368</v>
          </cell>
        </row>
        <row r="2179">
          <cell r="A2179">
            <v>12620</v>
          </cell>
          <cell r="B2179">
            <v>47</v>
          </cell>
          <cell r="C2179" t="str">
            <v>54</v>
          </cell>
          <cell r="D2179" t="str">
            <v>71993</v>
          </cell>
          <cell r="E2179" t="str">
            <v>124776</v>
          </cell>
          <cell r="F2179" t="str">
            <v>1329</v>
          </cell>
          <cell r="G2179" t="str">
            <v>L</v>
          </cell>
          <cell r="H2179" t="str">
            <v>Loma Vista Charter</v>
          </cell>
          <cell r="I2179" t="str">
            <v>UNIFIED</v>
          </cell>
          <cell r="J2179">
            <v>40795</v>
          </cell>
        </row>
        <row r="2180">
          <cell r="A2180">
            <v>970</v>
          </cell>
          <cell r="B2180">
            <v>47</v>
          </cell>
          <cell r="C2180" t="str">
            <v>54</v>
          </cell>
          <cell r="D2180" t="str">
            <v>72009</v>
          </cell>
          <cell r="E2180" t="str">
            <v>0</v>
          </cell>
          <cell r="H2180" t="str">
            <v>Monson-Sultana Joint Union Elementary</v>
          </cell>
          <cell r="I2180" t="str">
            <v>ELEMENTARY</v>
          </cell>
          <cell r="J2180">
            <v>660485</v>
          </cell>
        </row>
        <row r="2181">
          <cell r="A2181">
            <v>971</v>
          </cell>
          <cell r="B2181">
            <v>47</v>
          </cell>
          <cell r="C2181" t="str">
            <v>54</v>
          </cell>
          <cell r="D2181" t="str">
            <v>72017</v>
          </cell>
          <cell r="E2181" t="str">
            <v>0</v>
          </cell>
          <cell r="H2181" t="str">
            <v>Oak Valley Union Elementary</v>
          </cell>
          <cell r="I2181" t="str">
            <v>ELEMENTARY</v>
          </cell>
          <cell r="J2181">
            <v>776196</v>
          </cell>
        </row>
        <row r="2182">
          <cell r="A2182">
            <v>972</v>
          </cell>
          <cell r="B2182">
            <v>47</v>
          </cell>
          <cell r="C2182" t="str">
            <v>54</v>
          </cell>
          <cell r="D2182" t="str">
            <v>72025</v>
          </cell>
          <cell r="E2182" t="str">
            <v>0</v>
          </cell>
          <cell r="H2182" t="str">
            <v>Outside Creek Elementary</v>
          </cell>
          <cell r="I2182" t="str">
            <v>ELEMENTARY</v>
          </cell>
          <cell r="J2182">
            <v>153942</v>
          </cell>
        </row>
        <row r="2183">
          <cell r="A2183">
            <v>973</v>
          </cell>
          <cell r="B2183">
            <v>47</v>
          </cell>
          <cell r="C2183" t="str">
            <v>54</v>
          </cell>
          <cell r="D2183" t="str">
            <v>72033</v>
          </cell>
          <cell r="E2183" t="str">
            <v>0</v>
          </cell>
          <cell r="H2183" t="str">
            <v>Palo Verde Union Elementary</v>
          </cell>
          <cell r="I2183" t="str">
            <v>ELEMENTARY</v>
          </cell>
          <cell r="J2183">
            <v>768366</v>
          </cell>
        </row>
        <row r="2184">
          <cell r="A2184">
            <v>974</v>
          </cell>
          <cell r="B2184">
            <v>47</v>
          </cell>
          <cell r="C2184" t="str">
            <v>54</v>
          </cell>
          <cell r="D2184" t="str">
            <v>72041</v>
          </cell>
          <cell r="E2184" t="str">
            <v>0</v>
          </cell>
          <cell r="H2184" t="str">
            <v>Pixley Union Elementary</v>
          </cell>
          <cell r="I2184" t="str">
            <v>ELEMENTARY</v>
          </cell>
          <cell r="J2184">
            <v>1536067</v>
          </cell>
        </row>
        <row r="2185">
          <cell r="A2185">
            <v>975</v>
          </cell>
          <cell r="B2185">
            <v>47</v>
          </cell>
          <cell r="C2185" t="str">
            <v>54</v>
          </cell>
          <cell r="D2185" t="str">
            <v>72058</v>
          </cell>
          <cell r="E2185" t="str">
            <v>0</v>
          </cell>
          <cell r="H2185" t="str">
            <v>Pleasant View Elementary</v>
          </cell>
          <cell r="I2185" t="str">
            <v>ELEMENTARY</v>
          </cell>
          <cell r="J2185">
            <v>663567</v>
          </cell>
        </row>
        <row r="2186">
          <cell r="A2186">
            <v>976</v>
          </cell>
          <cell r="B2186">
            <v>47</v>
          </cell>
          <cell r="C2186" t="str">
            <v>54</v>
          </cell>
          <cell r="D2186" t="str">
            <v>72082</v>
          </cell>
          <cell r="E2186" t="str">
            <v>0</v>
          </cell>
          <cell r="H2186" t="str">
            <v>Richgrove Elementary</v>
          </cell>
          <cell r="I2186" t="str">
            <v>ELEMENTARY</v>
          </cell>
          <cell r="J2186">
            <v>878348</v>
          </cell>
        </row>
        <row r="2187">
          <cell r="A2187">
            <v>977</v>
          </cell>
          <cell r="B2187">
            <v>47</v>
          </cell>
          <cell r="C2187" t="str">
            <v>54</v>
          </cell>
          <cell r="D2187" t="str">
            <v>72090</v>
          </cell>
          <cell r="E2187" t="str">
            <v>0</v>
          </cell>
          <cell r="H2187" t="str">
            <v>Rockford Elementary</v>
          </cell>
          <cell r="I2187" t="str">
            <v>ELEMENTARY</v>
          </cell>
          <cell r="J2187">
            <v>491578</v>
          </cell>
        </row>
        <row r="2188">
          <cell r="A2188">
            <v>978</v>
          </cell>
          <cell r="B2188">
            <v>47</v>
          </cell>
          <cell r="C2188" t="str">
            <v>54</v>
          </cell>
          <cell r="D2188" t="str">
            <v>72108</v>
          </cell>
          <cell r="E2188" t="str">
            <v>0</v>
          </cell>
          <cell r="H2188" t="str">
            <v>Saucelito Elementary</v>
          </cell>
          <cell r="I2188" t="str">
            <v>ELEMENTARY</v>
          </cell>
          <cell r="J2188">
            <v>134671</v>
          </cell>
        </row>
        <row r="2189">
          <cell r="A2189">
            <v>979</v>
          </cell>
          <cell r="B2189">
            <v>47</v>
          </cell>
          <cell r="C2189" t="str">
            <v>54</v>
          </cell>
          <cell r="D2189" t="str">
            <v>72116</v>
          </cell>
          <cell r="E2189" t="str">
            <v>0</v>
          </cell>
          <cell r="H2189" t="str">
            <v>Sequoia Union Elementary</v>
          </cell>
          <cell r="I2189" t="str">
            <v>ELEMENTARY</v>
          </cell>
          <cell r="J2189">
            <v>56153</v>
          </cell>
        </row>
        <row r="2190">
          <cell r="A2190">
            <v>9062</v>
          </cell>
          <cell r="B2190">
            <v>47</v>
          </cell>
          <cell r="C2190" t="str">
            <v>54</v>
          </cell>
          <cell r="D2190" t="str">
            <v>72116</v>
          </cell>
          <cell r="E2190" t="str">
            <v>6054340</v>
          </cell>
          <cell r="F2190" t="str">
            <v>1829</v>
          </cell>
          <cell r="G2190" t="str">
            <v>L</v>
          </cell>
          <cell r="H2190" t="str">
            <v>Sequoia Union Elementary Charter</v>
          </cell>
          <cell r="I2190" t="str">
            <v>ELEMENTARY</v>
          </cell>
          <cell r="J2190">
            <v>56026</v>
          </cell>
        </row>
        <row r="2191">
          <cell r="A2191">
            <v>980</v>
          </cell>
          <cell r="B2191">
            <v>47</v>
          </cell>
          <cell r="C2191" t="str">
            <v>54</v>
          </cell>
          <cell r="D2191" t="str">
            <v>72132</v>
          </cell>
          <cell r="E2191" t="str">
            <v>0</v>
          </cell>
          <cell r="H2191" t="str">
            <v>Springville Union Elementary</v>
          </cell>
          <cell r="I2191" t="str">
            <v>ELEMENTARY</v>
          </cell>
          <cell r="J2191">
            <v>449970</v>
          </cell>
        </row>
        <row r="2192">
          <cell r="A2192">
            <v>981</v>
          </cell>
          <cell r="B2192">
            <v>47</v>
          </cell>
          <cell r="C2192" t="str">
            <v>54</v>
          </cell>
          <cell r="D2192" t="str">
            <v>72140</v>
          </cell>
          <cell r="E2192" t="str">
            <v>0</v>
          </cell>
          <cell r="H2192" t="str">
            <v>Stone Corral Elementary</v>
          </cell>
          <cell r="I2192" t="str">
            <v>ELEMENTARY</v>
          </cell>
          <cell r="J2192">
            <v>205087</v>
          </cell>
        </row>
        <row r="2193">
          <cell r="A2193">
            <v>12423</v>
          </cell>
          <cell r="B2193">
            <v>47</v>
          </cell>
          <cell r="C2193" t="str">
            <v>54</v>
          </cell>
          <cell r="D2193" t="str">
            <v>72140</v>
          </cell>
          <cell r="E2193" t="str">
            <v>123273</v>
          </cell>
          <cell r="F2193" t="str">
            <v>1269</v>
          </cell>
          <cell r="G2193" t="str">
            <v>D</v>
          </cell>
          <cell r="H2193" t="str">
            <v>Crescent Valley Public Charter</v>
          </cell>
          <cell r="I2193" t="str">
            <v>ELEMENTARY</v>
          </cell>
          <cell r="J2193">
            <v>0</v>
          </cell>
        </row>
        <row r="2194">
          <cell r="A2194">
            <v>14492</v>
          </cell>
          <cell r="B2194">
            <v>47</v>
          </cell>
          <cell r="C2194" t="str">
            <v>54</v>
          </cell>
          <cell r="D2194" t="str">
            <v>72140</v>
          </cell>
          <cell r="E2194" t="str">
            <v>136507</v>
          </cell>
          <cell r="F2194" t="str">
            <v>1894</v>
          </cell>
          <cell r="G2194" t="str">
            <v>D</v>
          </cell>
          <cell r="H2194" t="str">
            <v>Crescent Valley Public Charter II</v>
          </cell>
          <cell r="I2194" t="str">
            <v>ELEMENTARY</v>
          </cell>
          <cell r="J2194">
            <v>81912</v>
          </cell>
        </row>
        <row r="2195">
          <cell r="A2195">
            <v>982</v>
          </cell>
          <cell r="B2195">
            <v>47</v>
          </cell>
          <cell r="C2195" t="str">
            <v>54</v>
          </cell>
          <cell r="D2195" t="str">
            <v>72157</v>
          </cell>
          <cell r="E2195" t="str">
            <v>0</v>
          </cell>
          <cell r="H2195" t="str">
            <v>Strathmore Union Elementary</v>
          </cell>
          <cell r="I2195" t="str">
            <v>ELEMENTARY</v>
          </cell>
          <cell r="J2195">
            <v>1091571</v>
          </cell>
        </row>
        <row r="2196">
          <cell r="A2196">
            <v>984</v>
          </cell>
          <cell r="B2196">
            <v>47</v>
          </cell>
          <cell r="C2196" t="str">
            <v>54</v>
          </cell>
          <cell r="D2196" t="str">
            <v>72173</v>
          </cell>
          <cell r="E2196" t="str">
            <v>0</v>
          </cell>
          <cell r="H2196" t="str">
            <v>Sundale Union Elementary</v>
          </cell>
          <cell r="I2196" t="str">
            <v>ELEMENTARY</v>
          </cell>
          <cell r="J2196">
            <v>1140305</v>
          </cell>
        </row>
        <row r="2197">
          <cell r="A2197">
            <v>985</v>
          </cell>
          <cell r="B2197">
            <v>47</v>
          </cell>
          <cell r="C2197" t="str">
            <v>54</v>
          </cell>
          <cell r="D2197" t="str">
            <v>72181</v>
          </cell>
          <cell r="E2197" t="str">
            <v>0</v>
          </cell>
          <cell r="H2197" t="str">
            <v>Sunnyside Union Elementary</v>
          </cell>
          <cell r="I2197" t="str">
            <v>ELEMENTARY</v>
          </cell>
          <cell r="J2197">
            <v>489467</v>
          </cell>
        </row>
        <row r="2198">
          <cell r="A2198">
            <v>986</v>
          </cell>
          <cell r="B2198">
            <v>47</v>
          </cell>
          <cell r="C2198" t="str">
            <v>54</v>
          </cell>
          <cell r="D2198" t="str">
            <v>72199</v>
          </cell>
          <cell r="E2198" t="str">
            <v>0</v>
          </cell>
          <cell r="H2198" t="str">
            <v>Terra Bella Union Elementary</v>
          </cell>
          <cell r="I2198" t="str">
            <v>ELEMENTARY</v>
          </cell>
          <cell r="J2198">
            <v>1256756</v>
          </cell>
        </row>
        <row r="2199">
          <cell r="A2199">
            <v>987</v>
          </cell>
          <cell r="B2199">
            <v>47</v>
          </cell>
          <cell r="C2199" t="str">
            <v>54</v>
          </cell>
          <cell r="D2199" t="str">
            <v>72207</v>
          </cell>
          <cell r="E2199" t="str">
            <v>0</v>
          </cell>
          <cell r="H2199" t="str">
            <v>Three Rivers Union Elementary</v>
          </cell>
          <cell r="I2199" t="str">
            <v>ELEMENTARY</v>
          </cell>
          <cell r="J2199">
            <v>27650</v>
          </cell>
        </row>
        <row r="2200">
          <cell r="A2200">
            <v>988</v>
          </cell>
          <cell r="B2200">
            <v>47</v>
          </cell>
          <cell r="C2200" t="str">
            <v>54</v>
          </cell>
          <cell r="D2200" t="str">
            <v>72215</v>
          </cell>
          <cell r="E2200" t="str">
            <v>0</v>
          </cell>
          <cell r="H2200" t="str">
            <v>Tipton Elementary</v>
          </cell>
          <cell r="I2200" t="str">
            <v>ELEMENTARY</v>
          </cell>
          <cell r="J2200">
            <v>788219</v>
          </cell>
        </row>
        <row r="2201">
          <cell r="A2201">
            <v>989</v>
          </cell>
          <cell r="B2201">
            <v>47</v>
          </cell>
          <cell r="C2201" t="str">
            <v>54</v>
          </cell>
          <cell r="D2201" t="str">
            <v>72223</v>
          </cell>
          <cell r="E2201" t="str">
            <v>0</v>
          </cell>
          <cell r="H2201" t="str">
            <v>Traver Joint Elementary</v>
          </cell>
          <cell r="I2201" t="str">
            <v>ELEMENTARY</v>
          </cell>
          <cell r="J2201">
            <v>297159</v>
          </cell>
        </row>
        <row r="2202">
          <cell r="A2202">
            <v>990</v>
          </cell>
          <cell r="B2202">
            <v>47</v>
          </cell>
          <cell r="C2202" t="str">
            <v>54</v>
          </cell>
          <cell r="D2202" t="str">
            <v>72231</v>
          </cell>
          <cell r="E2202" t="str">
            <v>0</v>
          </cell>
          <cell r="H2202" t="str">
            <v>Tulare City</v>
          </cell>
          <cell r="I2202" t="str">
            <v>ELEMENTARY</v>
          </cell>
          <cell r="J2202">
            <v>13293439</v>
          </cell>
        </row>
        <row r="2203">
          <cell r="A2203">
            <v>991</v>
          </cell>
          <cell r="B2203">
            <v>47</v>
          </cell>
          <cell r="C2203" t="str">
            <v>54</v>
          </cell>
          <cell r="D2203" t="str">
            <v>72249</v>
          </cell>
          <cell r="E2203" t="str">
            <v>0</v>
          </cell>
          <cell r="H2203" t="str">
            <v>Tulare Joint Union High</v>
          </cell>
          <cell r="I2203" t="str">
            <v>HIGH</v>
          </cell>
          <cell r="J2203">
            <v>9084548</v>
          </cell>
        </row>
        <row r="2204">
          <cell r="A2204">
            <v>14100</v>
          </cell>
          <cell r="B2204">
            <v>47</v>
          </cell>
          <cell r="C2204" t="str">
            <v>54</v>
          </cell>
          <cell r="D2204" t="str">
            <v>72249</v>
          </cell>
          <cell r="E2204" t="str">
            <v>130708</v>
          </cell>
          <cell r="F2204" t="str">
            <v>1664</v>
          </cell>
          <cell r="G2204" t="str">
            <v>L</v>
          </cell>
          <cell r="H2204" t="str">
            <v>Sierra Vista Charter high</v>
          </cell>
          <cell r="I2204" t="str">
            <v>HIGH</v>
          </cell>
          <cell r="J2204">
            <v>16740</v>
          </cell>
        </row>
        <row r="2205">
          <cell r="A2205">
            <v>14351</v>
          </cell>
          <cell r="B2205">
            <v>47</v>
          </cell>
          <cell r="C2205" t="str">
            <v>54</v>
          </cell>
          <cell r="D2205" t="str">
            <v>72249</v>
          </cell>
          <cell r="E2205" t="str">
            <v>133793</v>
          </cell>
          <cell r="F2205" t="str">
            <v>1781</v>
          </cell>
          <cell r="G2205" t="str">
            <v>L</v>
          </cell>
          <cell r="H2205" t="str">
            <v>Accelerated Charter High</v>
          </cell>
          <cell r="I2205" t="str">
            <v>HIGH</v>
          </cell>
          <cell r="J2205">
            <v>25740</v>
          </cell>
        </row>
        <row r="2206">
          <cell r="A2206">
            <v>992</v>
          </cell>
          <cell r="B2206">
            <v>47</v>
          </cell>
          <cell r="C2206" t="str">
            <v>54</v>
          </cell>
          <cell r="D2206" t="str">
            <v>72256</v>
          </cell>
          <cell r="E2206" t="str">
            <v>0</v>
          </cell>
          <cell r="H2206" t="str">
            <v>Visalia Unified</v>
          </cell>
          <cell r="I2206" t="str">
            <v>UNIFIED</v>
          </cell>
          <cell r="J2206">
            <v>39638786</v>
          </cell>
        </row>
        <row r="2207">
          <cell r="A2207">
            <v>10183</v>
          </cell>
          <cell r="B2207">
            <v>47</v>
          </cell>
          <cell r="C2207" t="str">
            <v>54</v>
          </cell>
          <cell r="D2207" t="str">
            <v>72256</v>
          </cell>
          <cell r="E2207" t="str">
            <v>109751</v>
          </cell>
          <cell r="F2207" t="str">
            <v>0720</v>
          </cell>
          <cell r="G2207" t="str">
            <v>L</v>
          </cell>
          <cell r="H2207" t="str">
            <v>Visalia Charter Independent Study</v>
          </cell>
          <cell r="I2207" t="str">
            <v>UNIFIED</v>
          </cell>
          <cell r="J2207">
            <v>913992</v>
          </cell>
        </row>
        <row r="2208">
          <cell r="A2208">
            <v>12424</v>
          </cell>
          <cell r="B2208">
            <v>47</v>
          </cell>
          <cell r="C2208" t="str">
            <v>54</v>
          </cell>
          <cell r="D2208" t="str">
            <v>72256</v>
          </cell>
          <cell r="E2208" t="str">
            <v>120659</v>
          </cell>
          <cell r="F2208" t="str">
            <v>1128</v>
          </cell>
          <cell r="G2208" t="str">
            <v>L</v>
          </cell>
          <cell r="H2208" t="str">
            <v>Visalia Technical Early College</v>
          </cell>
          <cell r="I2208" t="str">
            <v>UNIFIED</v>
          </cell>
          <cell r="J2208">
            <v>429140</v>
          </cell>
        </row>
        <row r="2209">
          <cell r="A2209">
            <v>14473</v>
          </cell>
          <cell r="B2209">
            <v>47</v>
          </cell>
          <cell r="C2209" t="str">
            <v>54</v>
          </cell>
          <cell r="D2209" t="str">
            <v>72256</v>
          </cell>
          <cell r="E2209" t="str">
            <v>135863</v>
          </cell>
          <cell r="F2209" t="str">
            <v>1870</v>
          </cell>
          <cell r="G2209" t="str">
            <v>L</v>
          </cell>
          <cell r="H2209" t="str">
            <v>Global Learning Charter School</v>
          </cell>
          <cell r="I2209" t="str">
            <v>UNIFIED</v>
          </cell>
          <cell r="J2209">
            <v>69394</v>
          </cell>
        </row>
        <row r="2210">
          <cell r="A2210">
            <v>1454</v>
          </cell>
          <cell r="B2210">
            <v>47</v>
          </cell>
          <cell r="C2210" t="str">
            <v>54</v>
          </cell>
          <cell r="D2210" t="str">
            <v>72256</v>
          </cell>
          <cell r="E2210" t="str">
            <v>5430269</v>
          </cell>
          <cell r="F2210" t="str">
            <v>0251</v>
          </cell>
          <cell r="G2210" t="str">
            <v>L</v>
          </cell>
          <cell r="H2210" t="str">
            <v>Charter Alternatives Academy</v>
          </cell>
          <cell r="I2210" t="str">
            <v>UNIFIED</v>
          </cell>
          <cell r="J2210">
            <v>72399</v>
          </cell>
        </row>
        <row r="2211">
          <cell r="A2211">
            <v>1455</v>
          </cell>
          <cell r="B2211">
            <v>47</v>
          </cell>
          <cell r="C2211" t="str">
            <v>54</v>
          </cell>
          <cell r="D2211" t="str">
            <v>72256</v>
          </cell>
          <cell r="E2211" t="str">
            <v>6116909</v>
          </cell>
          <cell r="F2211" t="str">
            <v>0250</v>
          </cell>
          <cell r="G2211" t="str">
            <v>L</v>
          </cell>
          <cell r="H2211" t="str">
            <v>Charter Home School Academy</v>
          </cell>
          <cell r="I2211" t="str">
            <v>UNIFIED</v>
          </cell>
          <cell r="J2211">
            <v>150869</v>
          </cell>
        </row>
        <row r="2212">
          <cell r="A2212">
            <v>993</v>
          </cell>
          <cell r="B2212">
            <v>47</v>
          </cell>
          <cell r="C2212" t="str">
            <v>54</v>
          </cell>
          <cell r="D2212" t="str">
            <v>72264</v>
          </cell>
          <cell r="E2212" t="str">
            <v>0</v>
          </cell>
          <cell r="H2212" t="str">
            <v>Waukena Joint Union Elementary</v>
          </cell>
          <cell r="I2212" t="str">
            <v>ELEMENTARY</v>
          </cell>
          <cell r="J2212">
            <v>317836</v>
          </cell>
        </row>
        <row r="2213">
          <cell r="A2213">
            <v>996</v>
          </cell>
          <cell r="B2213">
            <v>47</v>
          </cell>
          <cell r="C2213" t="str">
            <v>54</v>
          </cell>
          <cell r="D2213" t="str">
            <v>72298</v>
          </cell>
          <cell r="E2213" t="str">
            <v>0</v>
          </cell>
          <cell r="H2213" t="str">
            <v>Woodville Union Elementary</v>
          </cell>
          <cell r="I2213" t="str">
            <v>ELEMENTARY</v>
          </cell>
          <cell r="J2213">
            <v>591490</v>
          </cell>
        </row>
        <row r="2214">
          <cell r="A2214">
            <v>997</v>
          </cell>
          <cell r="B2214">
            <v>47</v>
          </cell>
          <cell r="C2214" t="str">
            <v>54</v>
          </cell>
          <cell r="D2214" t="str">
            <v>75325</v>
          </cell>
          <cell r="E2214" t="str">
            <v>0</v>
          </cell>
          <cell r="H2214" t="str">
            <v>Farmersville Unified</v>
          </cell>
          <cell r="I2214" t="str">
            <v>UNIFIED</v>
          </cell>
          <cell r="J2214">
            <v>3764241</v>
          </cell>
        </row>
        <row r="2215">
          <cell r="A2215">
            <v>998</v>
          </cell>
          <cell r="B2215">
            <v>47</v>
          </cell>
          <cell r="C2215" t="str">
            <v>54</v>
          </cell>
          <cell r="D2215" t="str">
            <v>75523</v>
          </cell>
          <cell r="E2215" t="str">
            <v>0</v>
          </cell>
          <cell r="H2215" t="str">
            <v>Porterville Unified</v>
          </cell>
          <cell r="I2215" t="str">
            <v>UNIFIED</v>
          </cell>
          <cell r="J2215">
            <v>20860844</v>
          </cell>
        </row>
        <row r="2216">
          <cell r="A2216">
            <v>11430</v>
          </cell>
          <cell r="B2216">
            <v>47</v>
          </cell>
          <cell r="C2216" t="str">
            <v>54</v>
          </cell>
          <cell r="D2216" t="str">
            <v>75523</v>
          </cell>
          <cell r="E2216" t="str">
            <v>114348</v>
          </cell>
          <cell r="F2216" t="str">
            <v>0867</v>
          </cell>
          <cell r="G2216" t="str">
            <v>L</v>
          </cell>
          <cell r="H2216" t="str">
            <v>Butterfield Charter High</v>
          </cell>
          <cell r="I2216" t="str">
            <v>UNIFIED</v>
          </cell>
          <cell r="J2216">
            <v>446681</v>
          </cell>
        </row>
        <row r="2217">
          <cell r="A2217">
            <v>12027</v>
          </cell>
          <cell r="B2217">
            <v>47</v>
          </cell>
          <cell r="C2217" t="str">
            <v>54</v>
          </cell>
          <cell r="D2217" t="str">
            <v>75523</v>
          </cell>
          <cell r="E2217" t="str">
            <v>116590</v>
          </cell>
          <cell r="F2217" t="str">
            <v>0970</v>
          </cell>
          <cell r="G2217" t="str">
            <v>L</v>
          </cell>
          <cell r="H2217" t="str">
            <v>Harmony Magnet Academy</v>
          </cell>
          <cell r="I2217" t="str">
            <v>UNIFIED</v>
          </cell>
          <cell r="J2217">
            <v>917568</v>
          </cell>
        </row>
        <row r="2218">
          <cell r="A2218">
            <v>999</v>
          </cell>
          <cell r="B2218">
            <v>47</v>
          </cell>
          <cell r="C2218" t="str">
            <v>54</v>
          </cell>
          <cell r="D2218" t="str">
            <v>75531</v>
          </cell>
          <cell r="E2218" t="str">
            <v>0</v>
          </cell>
          <cell r="H2218" t="str">
            <v>Dinuba Unified</v>
          </cell>
          <cell r="I2218" t="str">
            <v>UNIFIED</v>
          </cell>
          <cell r="J2218">
            <v>9838100</v>
          </cell>
        </row>
        <row r="2219">
          <cell r="A2219">
            <v>12761</v>
          </cell>
          <cell r="B2219">
            <v>47</v>
          </cell>
          <cell r="C2219" t="str">
            <v>54</v>
          </cell>
          <cell r="D2219" t="str">
            <v>76794</v>
          </cell>
          <cell r="E2219" t="str">
            <v>0</v>
          </cell>
          <cell r="H2219" t="str">
            <v>Woodlake Unified</v>
          </cell>
          <cell r="I2219" t="str">
            <v>UNIFIED</v>
          </cell>
          <cell r="J2219">
            <v>3363693</v>
          </cell>
        </row>
        <row r="2220">
          <cell r="A2220">
            <v>13952</v>
          </cell>
          <cell r="B2220">
            <v>47</v>
          </cell>
          <cell r="C2220" t="str">
            <v>54</v>
          </cell>
          <cell r="D2220" t="str">
            <v>76836</v>
          </cell>
          <cell r="E2220" t="str">
            <v>0</v>
          </cell>
          <cell r="H2220" t="str">
            <v>Exeter Unified</v>
          </cell>
          <cell r="I2220" t="str">
            <v>UNIFIED</v>
          </cell>
          <cell r="J2220">
            <v>4448036</v>
          </cell>
        </row>
        <row r="2221">
          <cell r="A2221">
            <v>56</v>
          </cell>
          <cell r="B2221">
            <v>47</v>
          </cell>
          <cell r="C2221" t="str">
            <v>55</v>
          </cell>
          <cell r="D2221" t="str">
            <v>10553</v>
          </cell>
          <cell r="E2221" t="str">
            <v>0</v>
          </cell>
          <cell r="H2221" t="str">
            <v>Tuolumne County Superintendent of Schools</v>
          </cell>
          <cell r="I2221" t="str">
            <v>CO OFFICE</v>
          </cell>
          <cell r="J2221">
            <v>299166</v>
          </cell>
        </row>
        <row r="2222">
          <cell r="A2222">
            <v>14101</v>
          </cell>
          <cell r="B2222">
            <v>47</v>
          </cell>
          <cell r="C2222" t="str">
            <v>55</v>
          </cell>
          <cell r="D2222" t="str">
            <v>10553</v>
          </cell>
          <cell r="E2222" t="str">
            <v>129346</v>
          </cell>
          <cell r="F2222" t="str">
            <v>1619</v>
          </cell>
          <cell r="G2222" t="str">
            <v>D</v>
          </cell>
          <cell r="H2222" t="str">
            <v>Foothill Leadership Academy</v>
          </cell>
          <cell r="I2222" t="str">
            <v>ELEMENTARY</v>
          </cell>
          <cell r="J2222">
            <v>25200</v>
          </cell>
        </row>
        <row r="2223">
          <cell r="A2223">
            <v>1000</v>
          </cell>
          <cell r="B2223">
            <v>47</v>
          </cell>
          <cell r="C2223" t="str">
            <v>55</v>
          </cell>
          <cell r="D2223" t="str">
            <v>72306</v>
          </cell>
          <cell r="E2223" t="str">
            <v>0</v>
          </cell>
          <cell r="H2223" t="str">
            <v>Belleview Elementary</v>
          </cell>
          <cell r="I2223" t="str">
            <v>ELEMENTARY</v>
          </cell>
          <cell r="J2223">
            <v>209325</v>
          </cell>
        </row>
        <row r="2224">
          <cell r="A2224">
            <v>1002</v>
          </cell>
          <cell r="B2224">
            <v>47</v>
          </cell>
          <cell r="C2224" t="str">
            <v>55</v>
          </cell>
          <cell r="D2224" t="str">
            <v>72348</v>
          </cell>
          <cell r="E2224" t="str">
            <v>0</v>
          </cell>
          <cell r="H2224" t="str">
            <v>Columbia Union</v>
          </cell>
          <cell r="I2224" t="str">
            <v>ELEMENTARY</v>
          </cell>
          <cell r="J2224">
            <v>726570</v>
          </cell>
        </row>
        <row r="2225">
          <cell r="A2225">
            <v>1003</v>
          </cell>
          <cell r="B2225">
            <v>47</v>
          </cell>
          <cell r="C2225" t="str">
            <v>55</v>
          </cell>
          <cell r="D2225" t="str">
            <v>72355</v>
          </cell>
          <cell r="E2225" t="str">
            <v>0</v>
          </cell>
          <cell r="H2225" t="str">
            <v>Curtis Creek Elementary</v>
          </cell>
          <cell r="I2225" t="str">
            <v>ELEMENTARY</v>
          </cell>
          <cell r="J2225">
            <v>88212</v>
          </cell>
        </row>
        <row r="2226">
          <cell r="A2226">
            <v>1004</v>
          </cell>
          <cell r="B2226">
            <v>47</v>
          </cell>
          <cell r="C2226" t="str">
            <v>55</v>
          </cell>
          <cell r="D2226" t="str">
            <v>72363</v>
          </cell>
          <cell r="E2226" t="str">
            <v>0</v>
          </cell>
          <cell r="H2226" t="str">
            <v>Jamestown Elementary</v>
          </cell>
          <cell r="I2226" t="str">
            <v>ELEMENTARY</v>
          </cell>
          <cell r="J2226">
            <v>65108</v>
          </cell>
        </row>
        <row r="2227">
          <cell r="A2227">
            <v>1005</v>
          </cell>
          <cell r="B2227">
            <v>47</v>
          </cell>
          <cell r="C2227" t="str">
            <v>55</v>
          </cell>
          <cell r="D2227" t="str">
            <v>72371</v>
          </cell>
          <cell r="E2227" t="str">
            <v>0</v>
          </cell>
          <cell r="H2227" t="str">
            <v>Sonora Elementary</v>
          </cell>
          <cell r="I2227" t="str">
            <v>ELEMENTARY</v>
          </cell>
          <cell r="J2227">
            <v>1056040</v>
          </cell>
        </row>
        <row r="2228">
          <cell r="A2228">
            <v>1006</v>
          </cell>
          <cell r="B2228">
            <v>47</v>
          </cell>
          <cell r="C2228" t="str">
            <v>55</v>
          </cell>
          <cell r="D2228" t="str">
            <v>72389</v>
          </cell>
          <cell r="E2228" t="str">
            <v>0</v>
          </cell>
          <cell r="H2228" t="str">
            <v>Sonora Union High</v>
          </cell>
          <cell r="I2228" t="str">
            <v>HIGH</v>
          </cell>
          <cell r="J2228">
            <v>201476</v>
          </cell>
        </row>
        <row r="2229">
          <cell r="A2229">
            <v>1007</v>
          </cell>
          <cell r="B2229">
            <v>47</v>
          </cell>
          <cell r="C2229" t="str">
            <v>55</v>
          </cell>
          <cell r="D2229" t="str">
            <v>72397</v>
          </cell>
          <cell r="E2229" t="str">
            <v>0</v>
          </cell>
          <cell r="H2229" t="str">
            <v>Soulsbyville Elementary</v>
          </cell>
          <cell r="I2229" t="str">
            <v>ELEMENTARY</v>
          </cell>
          <cell r="J2229">
            <v>731859</v>
          </cell>
        </row>
        <row r="2230">
          <cell r="A2230">
            <v>1008</v>
          </cell>
          <cell r="B2230">
            <v>47</v>
          </cell>
          <cell r="C2230" t="str">
            <v>55</v>
          </cell>
          <cell r="D2230" t="str">
            <v>72405</v>
          </cell>
          <cell r="E2230" t="str">
            <v>0</v>
          </cell>
          <cell r="H2230" t="str">
            <v>Summerville Elementary</v>
          </cell>
          <cell r="I2230" t="str">
            <v>ELEMENTARY</v>
          </cell>
          <cell r="J2230">
            <v>542904</v>
          </cell>
        </row>
        <row r="2231">
          <cell r="A2231">
            <v>1009</v>
          </cell>
          <cell r="B2231">
            <v>47</v>
          </cell>
          <cell r="C2231" t="str">
            <v>55</v>
          </cell>
          <cell r="D2231" t="str">
            <v>72413</v>
          </cell>
          <cell r="E2231" t="str">
            <v>0</v>
          </cell>
          <cell r="H2231" t="str">
            <v>Summerville Union High</v>
          </cell>
          <cell r="I2231" t="str">
            <v>HIGH</v>
          </cell>
          <cell r="J2231">
            <v>1043033</v>
          </cell>
        </row>
        <row r="2232">
          <cell r="A2232">
            <v>10296</v>
          </cell>
          <cell r="B2232">
            <v>47</v>
          </cell>
          <cell r="C2232" t="str">
            <v>55</v>
          </cell>
          <cell r="D2232" t="str">
            <v>72413</v>
          </cell>
          <cell r="E2232" t="str">
            <v>112276</v>
          </cell>
          <cell r="F2232" t="str">
            <v>0807</v>
          </cell>
          <cell r="G2232" t="str">
            <v>D</v>
          </cell>
          <cell r="H2232" t="str">
            <v>Gold Rush Charter</v>
          </cell>
          <cell r="I2232" t="str">
            <v>HIGH</v>
          </cell>
          <cell r="J2232">
            <v>736406</v>
          </cell>
        </row>
        <row r="2233">
          <cell r="A2233">
            <v>1457</v>
          </cell>
          <cell r="B2233">
            <v>47</v>
          </cell>
          <cell r="C2233" t="str">
            <v>55</v>
          </cell>
          <cell r="D2233" t="str">
            <v>72413</v>
          </cell>
          <cell r="E2233" t="str">
            <v>5530191</v>
          </cell>
          <cell r="F2233" t="str">
            <v>0408</v>
          </cell>
          <cell r="G2233" t="str">
            <v>L</v>
          </cell>
          <cell r="H2233" t="str">
            <v>Connections Visual and Performing Arts Academy</v>
          </cell>
          <cell r="I2233" t="str">
            <v>HIGH</v>
          </cell>
          <cell r="J2233">
            <v>364184</v>
          </cell>
        </row>
        <row r="2234">
          <cell r="A2234">
            <v>1010</v>
          </cell>
          <cell r="B2234">
            <v>47</v>
          </cell>
          <cell r="C2234" t="str">
            <v>55</v>
          </cell>
          <cell r="D2234" t="str">
            <v>72421</v>
          </cell>
          <cell r="E2234" t="str">
            <v>0</v>
          </cell>
          <cell r="H2234" t="str">
            <v>Twain Harte</v>
          </cell>
          <cell r="I2234" t="str">
            <v>ELEMENTARY</v>
          </cell>
          <cell r="J2234">
            <v>49842</v>
          </cell>
        </row>
        <row r="2235">
          <cell r="A2235">
            <v>1011</v>
          </cell>
          <cell r="B2235">
            <v>47</v>
          </cell>
          <cell r="C2235" t="str">
            <v>55</v>
          </cell>
          <cell r="D2235" t="str">
            <v>75184</v>
          </cell>
          <cell r="E2235" t="str">
            <v>0</v>
          </cell>
          <cell r="H2235" t="str">
            <v>Big Oak Flat-Groveland Unified</v>
          </cell>
          <cell r="I2235" t="str">
            <v>UNIFIED</v>
          </cell>
          <cell r="J2235">
            <v>53854</v>
          </cell>
        </row>
        <row r="2236">
          <cell r="A2236">
            <v>57</v>
          </cell>
          <cell r="B2236">
            <v>47</v>
          </cell>
          <cell r="C2236" t="str">
            <v>56</v>
          </cell>
          <cell r="D2236" t="str">
            <v>10561</v>
          </cell>
          <cell r="E2236" t="str">
            <v>0</v>
          </cell>
          <cell r="H2236" t="str">
            <v>Ventura Co. Office of Education</v>
          </cell>
          <cell r="I2236" t="str">
            <v>CO OFFICE</v>
          </cell>
          <cell r="J2236">
            <v>32128</v>
          </cell>
        </row>
        <row r="2237">
          <cell r="A2237">
            <v>10207</v>
          </cell>
          <cell r="B2237">
            <v>47</v>
          </cell>
          <cell r="C2237" t="str">
            <v>56</v>
          </cell>
          <cell r="D2237" t="str">
            <v>10561</v>
          </cell>
          <cell r="E2237" t="str">
            <v>109900</v>
          </cell>
          <cell r="F2237" t="str">
            <v>0735</v>
          </cell>
          <cell r="G2237" t="str">
            <v>D</v>
          </cell>
          <cell r="H2237" t="str">
            <v>Vista Real Charter High</v>
          </cell>
          <cell r="I2237" t="str">
            <v>CO OFFICE</v>
          </cell>
          <cell r="J2237">
            <v>3847836</v>
          </cell>
        </row>
        <row r="2238">
          <cell r="A2238">
            <v>10297</v>
          </cell>
          <cell r="B2238">
            <v>47</v>
          </cell>
          <cell r="C2238" t="str">
            <v>56</v>
          </cell>
          <cell r="D2238" t="str">
            <v>10561</v>
          </cell>
          <cell r="E2238" t="str">
            <v>112417</v>
          </cell>
          <cell r="F2238" t="str">
            <v>0805</v>
          </cell>
          <cell r="G2238" t="str">
            <v>D</v>
          </cell>
          <cell r="H2238" t="str">
            <v>Ventura Charter School of Arts and Global Education</v>
          </cell>
          <cell r="I2238" t="str">
            <v>UNIFIED</v>
          </cell>
          <cell r="J2238">
            <v>601313</v>
          </cell>
        </row>
        <row r="2239">
          <cell r="A2239">
            <v>12425</v>
          </cell>
          <cell r="B2239">
            <v>47</v>
          </cell>
          <cell r="C2239" t="str">
            <v>56</v>
          </cell>
          <cell r="D2239" t="str">
            <v>10561</v>
          </cell>
          <cell r="E2239" t="str">
            <v>121756</v>
          </cell>
          <cell r="F2239" t="str">
            <v>1203</v>
          </cell>
          <cell r="G2239" t="str">
            <v>D</v>
          </cell>
          <cell r="H2239" t="str">
            <v>BRIDGES Charter</v>
          </cell>
          <cell r="I2239" t="str">
            <v>UNIFIED</v>
          </cell>
          <cell r="J2239">
            <v>18472</v>
          </cell>
        </row>
        <row r="2240">
          <cell r="A2240">
            <v>12404</v>
          </cell>
          <cell r="B2240">
            <v>47</v>
          </cell>
          <cell r="C2240" t="str">
            <v>56</v>
          </cell>
          <cell r="D2240" t="str">
            <v>10561</v>
          </cell>
          <cell r="E2240" t="str">
            <v>122713</v>
          </cell>
          <cell r="F2240" t="str">
            <v>1256</v>
          </cell>
          <cell r="G2240" t="str">
            <v>D</v>
          </cell>
          <cell r="H2240" t="str">
            <v>River Oaks Academy</v>
          </cell>
          <cell r="I2240" t="str">
            <v>CO OFFICE</v>
          </cell>
          <cell r="J2240">
            <v>396972</v>
          </cell>
        </row>
        <row r="2241">
          <cell r="A2241">
            <v>9349</v>
          </cell>
          <cell r="B2241">
            <v>47</v>
          </cell>
          <cell r="C2241" t="str">
            <v>56</v>
          </cell>
          <cell r="D2241" t="str">
            <v>10561</v>
          </cell>
          <cell r="E2241" t="str">
            <v>6055974</v>
          </cell>
          <cell r="F2241" t="str">
            <v>1072</v>
          </cell>
          <cell r="G2241" t="str">
            <v>D</v>
          </cell>
          <cell r="H2241" t="str">
            <v>Meadows Arts and Technology Elementary</v>
          </cell>
          <cell r="I2241" t="str">
            <v>UNIFIED</v>
          </cell>
          <cell r="J2241">
            <v>319418</v>
          </cell>
        </row>
        <row r="2242">
          <cell r="A2242">
            <v>1012</v>
          </cell>
          <cell r="B2242">
            <v>47</v>
          </cell>
          <cell r="C2242" t="str">
            <v>56</v>
          </cell>
          <cell r="D2242" t="str">
            <v>72447</v>
          </cell>
          <cell r="E2242" t="str">
            <v>0</v>
          </cell>
          <cell r="H2242" t="str">
            <v>Briggs Elementary</v>
          </cell>
          <cell r="I2242" t="str">
            <v>ELEMENTARY</v>
          </cell>
          <cell r="J2242">
            <v>771195</v>
          </cell>
        </row>
        <row r="2243">
          <cell r="A2243">
            <v>1013</v>
          </cell>
          <cell r="B2243">
            <v>47</v>
          </cell>
          <cell r="C2243" t="str">
            <v>56</v>
          </cell>
          <cell r="D2243" t="str">
            <v>72454</v>
          </cell>
          <cell r="E2243" t="str">
            <v>0</v>
          </cell>
          <cell r="H2243" t="str">
            <v>Fillmore Unified</v>
          </cell>
          <cell r="I2243" t="str">
            <v>UNIFIED</v>
          </cell>
          <cell r="J2243">
            <v>5353637</v>
          </cell>
        </row>
        <row r="2244">
          <cell r="A2244">
            <v>1014</v>
          </cell>
          <cell r="B2244">
            <v>47</v>
          </cell>
          <cell r="C2244" t="str">
            <v>56</v>
          </cell>
          <cell r="D2244" t="str">
            <v>72462</v>
          </cell>
          <cell r="E2244" t="str">
            <v>0</v>
          </cell>
          <cell r="H2244" t="str">
            <v>Hueneme Elementary</v>
          </cell>
          <cell r="I2244" t="str">
            <v>ELEMENTARY</v>
          </cell>
          <cell r="J2244">
            <v>11620610</v>
          </cell>
        </row>
        <row r="2245">
          <cell r="A2245">
            <v>1015</v>
          </cell>
          <cell r="B2245">
            <v>47</v>
          </cell>
          <cell r="C2245" t="str">
            <v>56</v>
          </cell>
          <cell r="D2245" t="str">
            <v>72470</v>
          </cell>
          <cell r="E2245" t="str">
            <v>0</v>
          </cell>
          <cell r="H2245" t="str">
            <v>Mesa Union Elementary</v>
          </cell>
          <cell r="I2245" t="str">
            <v>ELEMENTARY</v>
          </cell>
          <cell r="J2245">
            <v>838561</v>
          </cell>
        </row>
        <row r="2246">
          <cell r="A2246">
            <v>1458</v>
          </cell>
          <cell r="B2246">
            <v>47</v>
          </cell>
          <cell r="C2246" t="str">
            <v>56</v>
          </cell>
          <cell r="D2246" t="str">
            <v>72470</v>
          </cell>
          <cell r="E2246" t="str">
            <v>5630363</v>
          </cell>
          <cell r="F2246" t="str">
            <v>0356</v>
          </cell>
          <cell r="G2246" t="str">
            <v>D</v>
          </cell>
          <cell r="H2246" t="str">
            <v>Golden Valley Charter</v>
          </cell>
          <cell r="I2246" t="str">
            <v>ELEMENTARY</v>
          </cell>
          <cell r="J2246">
            <v>942092</v>
          </cell>
        </row>
        <row r="2247">
          <cell r="A2247">
            <v>1016</v>
          </cell>
          <cell r="B2247">
            <v>47</v>
          </cell>
          <cell r="C2247" t="str">
            <v>56</v>
          </cell>
          <cell r="D2247" t="str">
            <v>72504</v>
          </cell>
          <cell r="E2247" t="str">
            <v>0</v>
          </cell>
          <cell r="H2247" t="str">
            <v>Mupu Elementary</v>
          </cell>
          <cell r="I2247" t="str">
            <v>ELEMENTARY</v>
          </cell>
          <cell r="J2247">
            <v>212160</v>
          </cell>
        </row>
        <row r="2248">
          <cell r="A2248">
            <v>1017</v>
          </cell>
          <cell r="B2248">
            <v>47</v>
          </cell>
          <cell r="C2248" t="str">
            <v>56</v>
          </cell>
          <cell r="D2248" t="str">
            <v>72512</v>
          </cell>
          <cell r="E2248" t="str">
            <v>0</v>
          </cell>
          <cell r="H2248" t="str">
            <v>Ocean View</v>
          </cell>
          <cell r="I2248" t="str">
            <v>ELEMENTARY</v>
          </cell>
          <cell r="J2248">
            <v>3667690</v>
          </cell>
        </row>
        <row r="2249">
          <cell r="A2249">
            <v>1018</v>
          </cell>
          <cell r="B2249">
            <v>47</v>
          </cell>
          <cell r="C2249" t="str">
            <v>56</v>
          </cell>
          <cell r="D2249" t="str">
            <v>72520</v>
          </cell>
          <cell r="E2249" t="str">
            <v>0</v>
          </cell>
          <cell r="H2249" t="str">
            <v>Ojai Unified</v>
          </cell>
          <cell r="I2249" t="str">
            <v>UNIFIED</v>
          </cell>
          <cell r="J2249">
            <v>79316</v>
          </cell>
        </row>
        <row r="2250">
          <cell r="A2250">
            <v>1459</v>
          </cell>
          <cell r="B2250">
            <v>47</v>
          </cell>
          <cell r="C2250" t="str">
            <v>56</v>
          </cell>
          <cell r="D2250" t="str">
            <v>72520</v>
          </cell>
          <cell r="E2250" t="str">
            <v>5630405</v>
          </cell>
          <cell r="F2250" t="str">
            <v>0501</v>
          </cell>
          <cell r="G2250" t="str">
            <v>D</v>
          </cell>
          <cell r="H2250" t="str">
            <v>Valley Oak Charter</v>
          </cell>
          <cell r="I2250" t="str">
            <v>UNIFIED</v>
          </cell>
          <cell r="J2250">
            <v>9701</v>
          </cell>
        </row>
        <row r="2251">
          <cell r="A2251">
            <v>1019</v>
          </cell>
          <cell r="B2251">
            <v>47</v>
          </cell>
          <cell r="C2251" t="str">
            <v>56</v>
          </cell>
          <cell r="D2251" t="str">
            <v>72538</v>
          </cell>
          <cell r="E2251" t="str">
            <v>0</v>
          </cell>
          <cell r="H2251" t="str">
            <v>Oxnard</v>
          </cell>
          <cell r="I2251" t="str">
            <v>ELEMENTARY</v>
          </cell>
          <cell r="J2251">
            <v>23200449</v>
          </cell>
        </row>
        <row r="2252">
          <cell r="A2252">
            <v>1020</v>
          </cell>
          <cell r="B2252">
            <v>47</v>
          </cell>
          <cell r="C2252" t="str">
            <v>56</v>
          </cell>
          <cell r="D2252" t="str">
            <v>72546</v>
          </cell>
          <cell r="E2252" t="str">
            <v>0</v>
          </cell>
          <cell r="H2252" t="str">
            <v>Oxnard Union High</v>
          </cell>
          <cell r="I2252" t="str">
            <v>HIGH</v>
          </cell>
          <cell r="J2252">
            <v>26745371</v>
          </cell>
        </row>
        <row r="2253">
          <cell r="A2253">
            <v>11431</v>
          </cell>
          <cell r="B2253">
            <v>47</v>
          </cell>
          <cell r="C2253" t="str">
            <v>56</v>
          </cell>
          <cell r="D2253" t="str">
            <v>72546</v>
          </cell>
          <cell r="E2253" t="str">
            <v>115105</v>
          </cell>
          <cell r="F2253" t="str">
            <v>0943</v>
          </cell>
          <cell r="G2253" t="str">
            <v>D</v>
          </cell>
          <cell r="H2253" t="str">
            <v>Camarillo Academy of Progressive Education</v>
          </cell>
          <cell r="I2253" t="str">
            <v>HIGH</v>
          </cell>
          <cell r="J2253">
            <v>804149</v>
          </cell>
        </row>
        <row r="2254">
          <cell r="A2254">
            <v>12405</v>
          </cell>
          <cell r="B2254">
            <v>47</v>
          </cell>
          <cell r="C2254" t="str">
            <v>56</v>
          </cell>
          <cell r="D2254" t="str">
            <v>72546</v>
          </cell>
          <cell r="E2254" t="str">
            <v>120634</v>
          </cell>
          <cell r="F2254" t="str">
            <v>1126</v>
          </cell>
          <cell r="G2254" t="str">
            <v>D</v>
          </cell>
          <cell r="H2254" t="str">
            <v>Architecture, Construction &amp; Engineering Charter High (ACE)</v>
          </cell>
          <cell r="I2254" t="str">
            <v>HIGH</v>
          </cell>
          <cell r="J2254">
            <v>373542</v>
          </cell>
        </row>
        <row r="2255">
          <cell r="A2255">
            <v>1021</v>
          </cell>
          <cell r="B2255">
            <v>47</v>
          </cell>
          <cell r="C2255" t="str">
            <v>56</v>
          </cell>
          <cell r="D2255" t="str">
            <v>72553</v>
          </cell>
          <cell r="E2255" t="str">
            <v>0</v>
          </cell>
          <cell r="H2255" t="str">
            <v>Pleasant Valley</v>
          </cell>
          <cell r="I2255" t="str">
            <v>ELEMENTARY</v>
          </cell>
          <cell r="J2255">
            <v>8934067</v>
          </cell>
        </row>
        <row r="2256">
          <cell r="A2256">
            <v>1460</v>
          </cell>
          <cell r="B2256">
            <v>47</v>
          </cell>
          <cell r="C2256" t="str">
            <v>56</v>
          </cell>
          <cell r="D2256" t="str">
            <v>72553</v>
          </cell>
          <cell r="E2256" t="str">
            <v>6120620</v>
          </cell>
          <cell r="F2256" t="str">
            <v>0464</v>
          </cell>
          <cell r="G2256" t="str">
            <v>D</v>
          </cell>
          <cell r="H2256" t="str">
            <v>University Preparation Charter School at CSU Channel Islands</v>
          </cell>
          <cell r="I2256" t="str">
            <v>ELEMENTARY</v>
          </cell>
          <cell r="J2256">
            <v>1052544</v>
          </cell>
        </row>
        <row r="2257">
          <cell r="A2257">
            <v>1022</v>
          </cell>
          <cell r="B2257">
            <v>47</v>
          </cell>
          <cell r="C2257" t="str">
            <v>56</v>
          </cell>
          <cell r="D2257" t="str">
            <v>72561</v>
          </cell>
          <cell r="E2257" t="str">
            <v>0</v>
          </cell>
          <cell r="H2257" t="str">
            <v>Rio Elementary</v>
          </cell>
          <cell r="I2257" t="str">
            <v>ELEMENTARY</v>
          </cell>
          <cell r="J2257">
            <v>7146698</v>
          </cell>
        </row>
        <row r="2258">
          <cell r="A2258">
            <v>1023</v>
          </cell>
          <cell r="B2258">
            <v>47</v>
          </cell>
          <cell r="C2258" t="str">
            <v>56</v>
          </cell>
          <cell r="D2258" t="str">
            <v>72579</v>
          </cell>
          <cell r="E2258" t="str">
            <v>0</v>
          </cell>
          <cell r="H2258" t="str">
            <v>Santa Clara Elementary</v>
          </cell>
          <cell r="I2258" t="str">
            <v>ELEMENTARY</v>
          </cell>
          <cell r="J2258">
            <v>92900</v>
          </cell>
        </row>
        <row r="2259">
          <cell r="A2259">
            <v>1026</v>
          </cell>
          <cell r="B2259">
            <v>47</v>
          </cell>
          <cell r="C2259" t="str">
            <v>56</v>
          </cell>
          <cell r="D2259" t="str">
            <v>72603</v>
          </cell>
          <cell r="E2259" t="str">
            <v>0</v>
          </cell>
          <cell r="H2259" t="str">
            <v>Simi Valley Unified</v>
          </cell>
          <cell r="I2259" t="str">
            <v>UNIFIED</v>
          </cell>
          <cell r="J2259">
            <v>24271897</v>
          </cell>
        </row>
        <row r="2260">
          <cell r="A2260">
            <v>1027</v>
          </cell>
          <cell r="B2260">
            <v>47</v>
          </cell>
          <cell r="C2260" t="str">
            <v>56</v>
          </cell>
          <cell r="D2260" t="str">
            <v>72611</v>
          </cell>
          <cell r="E2260" t="str">
            <v>0</v>
          </cell>
          <cell r="H2260" t="str">
            <v>Somis Union</v>
          </cell>
          <cell r="I2260" t="str">
            <v>ELEMENTARY</v>
          </cell>
          <cell r="J2260">
            <v>49796</v>
          </cell>
        </row>
        <row r="2261">
          <cell r="A2261">
            <v>1028</v>
          </cell>
          <cell r="B2261">
            <v>47</v>
          </cell>
          <cell r="C2261" t="str">
            <v>56</v>
          </cell>
          <cell r="D2261" t="str">
            <v>72652</v>
          </cell>
          <cell r="E2261" t="str">
            <v>0</v>
          </cell>
          <cell r="H2261" t="str">
            <v>Ventura Unified</v>
          </cell>
          <cell r="I2261" t="str">
            <v>UNIFIED</v>
          </cell>
          <cell r="J2261">
            <v>24885536</v>
          </cell>
        </row>
        <row r="2262">
          <cell r="A2262">
            <v>1029</v>
          </cell>
          <cell r="B2262">
            <v>47</v>
          </cell>
          <cell r="C2262" t="str">
            <v>56</v>
          </cell>
          <cell r="D2262" t="str">
            <v>73759</v>
          </cell>
          <cell r="E2262" t="str">
            <v>0</v>
          </cell>
          <cell r="H2262" t="str">
            <v>Conejo Valley Unified</v>
          </cell>
          <cell r="I2262" t="str">
            <v>UNIFIED</v>
          </cell>
          <cell r="J2262">
            <v>2071794</v>
          </cell>
        </row>
        <row r="2263">
          <cell r="A2263">
            <v>1030</v>
          </cell>
          <cell r="B2263">
            <v>47</v>
          </cell>
          <cell r="C2263" t="str">
            <v>56</v>
          </cell>
          <cell r="D2263" t="str">
            <v>73874</v>
          </cell>
          <cell r="E2263" t="str">
            <v>0</v>
          </cell>
          <cell r="H2263" t="str">
            <v>Oak Park Unified</v>
          </cell>
          <cell r="I2263" t="str">
            <v>UNIFIED</v>
          </cell>
          <cell r="J2263">
            <v>6563380</v>
          </cell>
        </row>
        <row r="2264">
          <cell r="A2264">
            <v>1031</v>
          </cell>
          <cell r="B2264">
            <v>47</v>
          </cell>
          <cell r="C2264" t="str">
            <v>56</v>
          </cell>
          <cell r="D2264" t="str">
            <v>73940</v>
          </cell>
          <cell r="E2264" t="str">
            <v>0</v>
          </cell>
          <cell r="H2264" t="str">
            <v>Moorpark Unified</v>
          </cell>
          <cell r="I2264" t="str">
            <v>UNIFIED</v>
          </cell>
          <cell r="J2264">
            <v>9133836</v>
          </cell>
        </row>
        <row r="2265">
          <cell r="A2265">
            <v>12406</v>
          </cell>
          <cell r="B2265">
            <v>47</v>
          </cell>
          <cell r="C2265" t="str">
            <v>56</v>
          </cell>
          <cell r="D2265" t="str">
            <v>73940</v>
          </cell>
          <cell r="E2265" t="str">
            <v>121426</v>
          </cell>
          <cell r="F2265" t="str">
            <v>1202</v>
          </cell>
          <cell r="G2265" t="str">
            <v>D</v>
          </cell>
          <cell r="H2265" t="str">
            <v>IvyTech Charter</v>
          </cell>
          <cell r="I2265" t="str">
            <v>UNIFIED</v>
          </cell>
          <cell r="J2265">
            <v>249780</v>
          </cell>
        </row>
        <row r="2266">
          <cell r="A2266">
            <v>13953</v>
          </cell>
          <cell r="B2266">
            <v>47</v>
          </cell>
          <cell r="C2266" t="str">
            <v>56</v>
          </cell>
          <cell r="D2266" t="str">
            <v>76828</v>
          </cell>
          <cell r="E2266" t="str">
            <v>0</v>
          </cell>
          <cell r="H2266" t="str">
            <v>Santa Paula Unified</v>
          </cell>
          <cell r="I2266" t="str">
            <v>UNIFIED</v>
          </cell>
          <cell r="J2266">
            <v>8245003</v>
          </cell>
        </row>
        <row r="2267">
          <cell r="A2267">
            <v>58</v>
          </cell>
          <cell r="B2267">
            <v>47</v>
          </cell>
          <cell r="C2267" t="str">
            <v>57</v>
          </cell>
          <cell r="D2267" t="str">
            <v>10579</v>
          </cell>
          <cell r="E2267" t="str">
            <v>0</v>
          </cell>
          <cell r="H2267" t="str">
            <v>Yolo Co. Office of Education</v>
          </cell>
          <cell r="I2267" t="str">
            <v>CO OFFICE</v>
          </cell>
          <cell r="J2267">
            <v>826689</v>
          </cell>
        </row>
        <row r="2268">
          <cell r="A2268">
            <v>14244</v>
          </cell>
          <cell r="B2268">
            <v>47</v>
          </cell>
          <cell r="C2268" t="str">
            <v>57</v>
          </cell>
          <cell r="D2268" t="str">
            <v>10579</v>
          </cell>
          <cell r="E2268" t="str">
            <v>132464</v>
          </cell>
          <cell r="F2268" t="str">
            <v>1746</v>
          </cell>
          <cell r="G2268" t="str">
            <v>D</v>
          </cell>
          <cell r="H2268" t="str">
            <v>Empowering Possibilities International Charter</v>
          </cell>
          <cell r="I2268" t="str">
            <v>UNIFIED</v>
          </cell>
          <cell r="J2268">
            <v>70690</v>
          </cell>
        </row>
        <row r="2269">
          <cell r="A2269">
            <v>1032</v>
          </cell>
          <cell r="B2269">
            <v>47</v>
          </cell>
          <cell r="C2269" t="str">
            <v>57</v>
          </cell>
          <cell r="D2269" t="str">
            <v>72678</v>
          </cell>
          <cell r="E2269" t="str">
            <v>0</v>
          </cell>
          <cell r="H2269" t="str">
            <v>Davis Joint Unified</v>
          </cell>
          <cell r="I2269" t="str">
            <v>UNIFIED</v>
          </cell>
          <cell r="J2269">
            <v>10450246</v>
          </cell>
        </row>
        <row r="2270">
          <cell r="A2270">
            <v>12221</v>
          </cell>
          <cell r="B2270">
            <v>47</v>
          </cell>
          <cell r="C2270" t="str">
            <v>57</v>
          </cell>
          <cell r="D2270" t="str">
            <v>72678</v>
          </cell>
          <cell r="E2270" t="str">
            <v>119578</v>
          </cell>
          <cell r="F2270" t="str">
            <v>1079</v>
          </cell>
          <cell r="G2270" t="str">
            <v>L</v>
          </cell>
          <cell r="H2270" t="str">
            <v>Da Vinci Charter Academy</v>
          </cell>
          <cell r="I2270" t="str">
            <v>UNIFIED</v>
          </cell>
          <cell r="J2270">
            <v>929279</v>
          </cell>
        </row>
        <row r="2271">
          <cell r="A2271">
            <v>1033</v>
          </cell>
          <cell r="B2271">
            <v>47</v>
          </cell>
          <cell r="C2271" t="str">
            <v>57</v>
          </cell>
          <cell r="D2271" t="str">
            <v>72686</v>
          </cell>
          <cell r="E2271" t="str">
            <v>0</v>
          </cell>
          <cell r="H2271" t="str">
            <v>Esparto Unified</v>
          </cell>
          <cell r="I2271" t="str">
            <v>UNIFIED</v>
          </cell>
          <cell r="J2271">
            <v>1445535</v>
          </cell>
        </row>
        <row r="2272">
          <cell r="A2272">
            <v>1034</v>
          </cell>
          <cell r="B2272">
            <v>47</v>
          </cell>
          <cell r="C2272" t="str">
            <v>57</v>
          </cell>
          <cell r="D2272" t="str">
            <v>72694</v>
          </cell>
          <cell r="E2272" t="str">
            <v>0</v>
          </cell>
          <cell r="H2272" t="str">
            <v>Washington Unified</v>
          </cell>
          <cell r="I2272" t="str">
            <v>UNIFIED</v>
          </cell>
          <cell r="J2272">
            <v>11121266</v>
          </cell>
        </row>
        <row r="2273">
          <cell r="A2273">
            <v>12621</v>
          </cell>
          <cell r="B2273">
            <v>47</v>
          </cell>
          <cell r="C2273" t="str">
            <v>57</v>
          </cell>
          <cell r="D2273" t="str">
            <v>72694</v>
          </cell>
          <cell r="E2273" t="str">
            <v>124875</v>
          </cell>
          <cell r="F2273" t="str">
            <v>1338</v>
          </cell>
          <cell r="G2273" t="str">
            <v>D</v>
          </cell>
          <cell r="H2273" t="str">
            <v>Sacramento Valley Charter</v>
          </cell>
          <cell r="I2273" t="str">
            <v>UNIFIED</v>
          </cell>
          <cell r="J2273">
            <v>320221</v>
          </cell>
        </row>
        <row r="2274">
          <cell r="A2274">
            <v>14241</v>
          </cell>
          <cell r="B2274">
            <v>47</v>
          </cell>
          <cell r="C2274" t="str">
            <v>57</v>
          </cell>
          <cell r="D2274" t="str">
            <v>72694</v>
          </cell>
          <cell r="E2274" t="str">
            <v>131706</v>
          </cell>
          <cell r="F2274" t="str">
            <v>1659</v>
          </cell>
          <cell r="G2274" t="str">
            <v>D</v>
          </cell>
          <cell r="H2274" t="str">
            <v>River Charter Schools-Lighthouse Charter</v>
          </cell>
          <cell r="I2274" t="str">
            <v>UNIFIED</v>
          </cell>
          <cell r="J2274">
            <v>37490</v>
          </cell>
        </row>
        <row r="2275">
          <cell r="A2275">
            <v>11432</v>
          </cell>
          <cell r="B2275">
            <v>47</v>
          </cell>
          <cell r="C2275" t="str">
            <v>57</v>
          </cell>
          <cell r="D2275" t="str">
            <v>72694</v>
          </cell>
          <cell r="E2275" t="str">
            <v>135939</v>
          </cell>
          <cell r="F2275" t="str">
            <v>0907</v>
          </cell>
          <cell r="G2275" t="str">
            <v>L</v>
          </cell>
          <cell r="H2275" t="str">
            <v>Washington Middle College High</v>
          </cell>
          <cell r="I2275" t="str">
            <v>UNIFIED</v>
          </cell>
          <cell r="J2275">
            <v>66734</v>
          </cell>
        </row>
        <row r="2276">
          <cell r="A2276">
            <v>1035</v>
          </cell>
          <cell r="B2276">
            <v>47</v>
          </cell>
          <cell r="C2276" t="str">
            <v>57</v>
          </cell>
          <cell r="D2276" t="str">
            <v>72702</v>
          </cell>
          <cell r="E2276" t="str">
            <v>0</v>
          </cell>
          <cell r="H2276" t="str">
            <v>Winters Joint Unified</v>
          </cell>
          <cell r="I2276" t="str">
            <v>UNIFIED</v>
          </cell>
          <cell r="J2276">
            <v>2228980</v>
          </cell>
        </row>
        <row r="2277">
          <cell r="A2277">
            <v>1036</v>
          </cell>
          <cell r="B2277">
            <v>47</v>
          </cell>
          <cell r="C2277" t="str">
            <v>57</v>
          </cell>
          <cell r="D2277" t="str">
            <v>72710</v>
          </cell>
          <cell r="E2277" t="str">
            <v>0</v>
          </cell>
          <cell r="H2277" t="str">
            <v>Woodland Joint Unified</v>
          </cell>
          <cell r="I2277" t="str">
            <v>UNIFIED</v>
          </cell>
          <cell r="J2277">
            <v>13999258</v>
          </cell>
        </row>
        <row r="2278">
          <cell r="A2278">
            <v>12407</v>
          </cell>
          <cell r="B2278">
            <v>47</v>
          </cell>
          <cell r="C2278" t="str">
            <v>57</v>
          </cell>
          <cell r="D2278" t="str">
            <v>72710</v>
          </cell>
          <cell r="E2278" t="str">
            <v>121749</v>
          </cell>
          <cell r="F2278" t="str">
            <v>1201</v>
          </cell>
          <cell r="G2278" t="str">
            <v>L</v>
          </cell>
          <cell r="H2278" t="str">
            <v>Science &amp; Technology Academy at Knights Landing</v>
          </cell>
          <cell r="I2278" t="str">
            <v>UNIFIED</v>
          </cell>
          <cell r="J2278">
            <v>376818</v>
          </cell>
        </row>
        <row r="2279">
          <cell r="A2279">
            <v>59</v>
          </cell>
          <cell r="B2279">
            <v>47</v>
          </cell>
          <cell r="C2279" t="str">
            <v>58</v>
          </cell>
          <cell r="D2279" t="str">
            <v>10587</v>
          </cell>
          <cell r="E2279" t="str">
            <v>0</v>
          </cell>
          <cell r="H2279" t="str">
            <v>Yuba Co. Office of Education</v>
          </cell>
          <cell r="I2279" t="str">
            <v>CO OFFICE</v>
          </cell>
          <cell r="J2279">
            <v>516001</v>
          </cell>
        </row>
        <row r="2280">
          <cell r="A2280">
            <v>12028</v>
          </cell>
          <cell r="B2280">
            <v>47</v>
          </cell>
          <cell r="C2280" t="str">
            <v>58</v>
          </cell>
          <cell r="D2280" t="str">
            <v>10587</v>
          </cell>
          <cell r="E2280" t="str">
            <v>117242</v>
          </cell>
          <cell r="F2280" t="str">
            <v>0990</v>
          </cell>
          <cell r="G2280" t="str">
            <v>D</v>
          </cell>
          <cell r="H2280" t="str">
            <v>Yuba Environmental Science Charter Academy</v>
          </cell>
          <cell r="I2280" t="str">
            <v>UNIFIED</v>
          </cell>
          <cell r="J2280">
            <v>155530</v>
          </cell>
        </row>
        <row r="2281">
          <cell r="A2281">
            <v>1072</v>
          </cell>
          <cell r="B2281">
            <v>47</v>
          </cell>
          <cell r="C2281" t="str">
            <v>58</v>
          </cell>
          <cell r="D2281" t="str">
            <v>10587</v>
          </cell>
          <cell r="E2281" t="str">
            <v>5830112</v>
          </cell>
          <cell r="F2281" t="str">
            <v>0092</v>
          </cell>
          <cell r="G2281" t="str">
            <v>L</v>
          </cell>
          <cell r="H2281" t="str">
            <v>Yuba County Career Preparatory Charter</v>
          </cell>
          <cell r="I2281" t="str">
            <v>CO OFFICE</v>
          </cell>
          <cell r="J2281">
            <v>460226</v>
          </cell>
        </row>
        <row r="2282">
          <cell r="A2282">
            <v>1037</v>
          </cell>
          <cell r="B2282">
            <v>47</v>
          </cell>
          <cell r="C2282" t="str">
            <v>58</v>
          </cell>
          <cell r="D2282" t="str">
            <v>72728</v>
          </cell>
          <cell r="E2282" t="str">
            <v>0</v>
          </cell>
          <cell r="H2282" t="str">
            <v>Camptonville Elementary</v>
          </cell>
          <cell r="I2282" t="str">
            <v>ELEMENTARY</v>
          </cell>
          <cell r="J2282">
            <v>94998</v>
          </cell>
        </row>
        <row r="2283">
          <cell r="A2283">
            <v>1461</v>
          </cell>
          <cell r="B2283">
            <v>47</v>
          </cell>
          <cell r="C2283" t="str">
            <v>58</v>
          </cell>
          <cell r="D2283" t="str">
            <v>72728</v>
          </cell>
          <cell r="E2283" t="str">
            <v>6115935</v>
          </cell>
          <cell r="F2283" t="str">
            <v>0165</v>
          </cell>
          <cell r="G2283" t="str">
            <v>D</v>
          </cell>
          <cell r="H2283" t="str">
            <v>Camptonville Academy</v>
          </cell>
          <cell r="I2283" t="str">
            <v>ELEMENTARY</v>
          </cell>
          <cell r="J2283">
            <v>687336</v>
          </cell>
        </row>
        <row r="2284">
          <cell r="A2284">
            <v>1038</v>
          </cell>
          <cell r="B2284">
            <v>47</v>
          </cell>
          <cell r="C2284" t="str">
            <v>58</v>
          </cell>
          <cell r="D2284" t="str">
            <v>72736</v>
          </cell>
          <cell r="E2284" t="str">
            <v>0</v>
          </cell>
          <cell r="H2284" t="str">
            <v>Marysville Joint Unified</v>
          </cell>
          <cell r="I2284" t="str">
            <v>UNIFIED</v>
          </cell>
          <cell r="J2284">
            <v>13495617</v>
          </cell>
        </row>
        <row r="2285">
          <cell r="A2285">
            <v>12595</v>
          </cell>
          <cell r="B2285">
            <v>47</v>
          </cell>
          <cell r="C2285" t="str">
            <v>58</v>
          </cell>
          <cell r="D2285" t="str">
            <v>72736</v>
          </cell>
          <cell r="E2285" t="str">
            <v>121632</v>
          </cell>
          <cell r="F2285" t="str">
            <v>1182</v>
          </cell>
          <cell r="G2285" t="str">
            <v>D</v>
          </cell>
          <cell r="H2285" t="str">
            <v>Paragon Collegiate Academy</v>
          </cell>
          <cell r="I2285" t="str">
            <v>UNIFIED</v>
          </cell>
          <cell r="J2285">
            <v>258943</v>
          </cell>
        </row>
        <row r="2286">
          <cell r="A2286">
            <v>1462</v>
          </cell>
          <cell r="B2286">
            <v>47</v>
          </cell>
          <cell r="C2286" t="str">
            <v>58</v>
          </cell>
          <cell r="D2286" t="str">
            <v>72736</v>
          </cell>
          <cell r="E2286" t="str">
            <v>5830138</v>
          </cell>
          <cell r="F2286" t="str">
            <v>0306</v>
          </cell>
          <cell r="G2286" t="str">
            <v>L</v>
          </cell>
          <cell r="H2286" t="str">
            <v>Marysville Charter Academy for the Arts</v>
          </cell>
          <cell r="I2286" t="str">
            <v>UNIFIED</v>
          </cell>
          <cell r="J2286">
            <v>607841</v>
          </cell>
        </row>
        <row r="2287">
          <cell r="A2287">
            <v>1039</v>
          </cell>
          <cell r="B2287">
            <v>47</v>
          </cell>
          <cell r="C2287" t="str">
            <v>58</v>
          </cell>
          <cell r="D2287" t="str">
            <v>72744</v>
          </cell>
          <cell r="E2287" t="str">
            <v>0</v>
          </cell>
          <cell r="H2287" t="str">
            <v>Plumas Lake Elementary</v>
          </cell>
          <cell r="I2287" t="str">
            <v>ELEMENTARY</v>
          </cell>
          <cell r="J2287">
            <v>2069425</v>
          </cell>
        </row>
        <row r="2288">
          <cell r="A2288">
            <v>1040</v>
          </cell>
          <cell r="B2288">
            <v>47</v>
          </cell>
          <cell r="C2288" t="str">
            <v>58</v>
          </cell>
          <cell r="D2288" t="str">
            <v>72751</v>
          </cell>
          <cell r="E2288" t="str">
            <v>0</v>
          </cell>
          <cell r="H2288" t="str">
            <v>Wheatland</v>
          </cell>
          <cell r="I2288" t="str">
            <v>ELEMENTARY</v>
          </cell>
          <cell r="J2288">
            <v>1755561</v>
          </cell>
        </row>
        <row r="2289">
          <cell r="A2289">
            <v>1464</v>
          </cell>
          <cell r="B2289">
            <v>47</v>
          </cell>
          <cell r="C2289" t="str">
            <v>58</v>
          </cell>
          <cell r="D2289" t="str">
            <v>72751</v>
          </cell>
          <cell r="E2289" t="str">
            <v>6118806</v>
          </cell>
          <cell r="F2289" t="str">
            <v>0370</v>
          </cell>
          <cell r="G2289" t="str">
            <v>L</v>
          </cell>
          <cell r="H2289" t="str">
            <v>Wheatland Charter Academy</v>
          </cell>
          <cell r="I2289" t="str">
            <v>ELEMENTARY</v>
          </cell>
          <cell r="J2289">
            <v>132440</v>
          </cell>
        </row>
        <row r="2290">
          <cell r="A2290">
            <v>1041</v>
          </cell>
          <cell r="B2290">
            <v>47</v>
          </cell>
          <cell r="C2290" t="str">
            <v>58</v>
          </cell>
          <cell r="D2290" t="str">
            <v>72769</v>
          </cell>
          <cell r="E2290" t="str">
            <v>0</v>
          </cell>
          <cell r="H2290" t="str">
            <v>Wheatland Union High</v>
          </cell>
          <cell r="I2290" t="str">
            <v>HIGH</v>
          </cell>
          <cell r="J2290">
            <v>1267579</v>
          </cell>
        </row>
      </sheetData>
      <sheetData sheetId="3">
        <row r="5">
          <cell r="B5">
            <v>14452</v>
          </cell>
          <cell r="C5">
            <v>31</v>
          </cell>
          <cell r="D5">
            <v>66928</v>
          </cell>
          <cell r="E5" t="str">
            <v>Roseville Joint Union High</v>
          </cell>
          <cell r="F5">
            <v>135285</v>
          </cell>
          <cell r="G5">
            <v>1822</v>
          </cell>
          <cell r="H5" t="str">
            <v>Century High School An Integrated Global Studies Academy</v>
          </cell>
          <cell r="I5" t="str">
            <v>D</v>
          </cell>
          <cell r="J5">
            <v>3</v>
          </cell>
          <cell r="K5" t="str">
            <v>HIGH</v>
          </cell>
          <cell r="L5" t="str">
            <v>Voluntary Closure</v>
          </cell>
        </row>
        <row r="6">
          <cell r="B6">
            <v>14249</v>
          </cell>
          <cell r="C6">
            <v>34</v>
          </cell>
          <cell r="D6">
            <v>76935</v>
          </cell>
          <cell r="E6" t="str">
            <v>State Board of Education - Paramount Collegiate Academy</v>
          </cell>
          <cell r="F6">
            <v>132480</v>
          </cell>
          <cell r="G6">
            <v>1760</v>
          </cell>
          <cell r="H6" t="str">
            <v>Paramount Collegiate Academy</v>
          </cell>
          <cell r="I6" t="str">
            <v>D</v>
          </cell>
          <cell r="J6">
            <v>4</v>
          </cell>
          <cell r="K6" t="str">
            <v>UNIFIED</v>
          </cell>
          <cell r="L6" t="str">
            <v>Voluntary Closure</v>
          </cell>
        </row>
        <row r="7">
          <cell r="B7">
            <v>11407</v>
          </cell>
          <cell r="C7">
            <v>36</v>
          </cell>
          <cell r="D7">
            <v>67876</v>
          </cell>
          <cell r="E7" t="str">
            <v>San Bernardino City Unified</v>
          </cell>
          <cell r="F7">
            <v>114405</v>
          </cell>
          <cell r="G7">
            <v>897</v>
          </cell>
          <cell r="H7" t="str">
            <v>Casa Ramona Academy for Technology, Community, and Education</v>
          </cell>
          <cell r="I7" t="str">
            <v>D</v>
          </cell>
          <cell r="J7">
            <v>3</v>
          </cell>
          <cell r="K7" t="str">
            <v>UNIFIED</v>
          </cell>
          <cell r="L7" t="str">
            <v>Voluntary Closure</v>
          </cell>
        </row>
        <row r="8">
          <cell r="B8">
            <v>14367</v>
          </cell>
          <cell r="C8">
            <v>49</v>
          </cell>
          <cell r="D8">
            <v>70797</v>
          </cell>
          <cell r="E8" t="str">
            <v>Liberty Elementary</v>
          </cell>
          <cell r="F8">
            <v>134296</v>
          </cell>
          <cell r="G8">
            <v>1810</v>
          </cell>
          <cell r="H8" t="str">
            <v>California STEAM Sonoma</v>
          </cell>
          <cell r="I8" t="str">
            <v>D</v>
          </cell>
          <cell r="J8">
            <v>3</v>
          </cell>
          <cell r="K8" t="str">
            <v>ELEMENTARY</v>
          </cell>
          <cell r="L8" t="str">
            <v>Voluntary Closure</v>
          </cell>
        </row>
        <row r="9">
          <cell r="B9">
            <v>12781</v>
          </cell>
          <cell r="C9">
            <v>37</v>
          </cell>
          <cell r="D9">
            <v>68049</v>
          </cell>
          <cell r="E9" t="str">
            <v>Dehesa Elementary</v>
          </cell>
          <cell r="F9">
            <v>127167</v>
          </cell>
          <cell r="G9">
            <v>1494</v>
          </cell>
          <cell r="H9" t="str">
            <v>Community Montessori Charter</v>
          </cell>
          <cell r="I9" t="str">
            <v>D</v>
          </cell>
          <cell r="J9">
            <v>3</v>
          </cell>
          <cell r="K9" t="str">
            <v>ELEMENTARY</v>
          </cell>
          <cell r="L9" t="str">
            <v>Voluntary Closure</v>
          </cell>
        </row>
        <row r="10">
          <cell r="B10">
            <v>12920</v>
          </cell>
          <cell r="C10">
            <v>37</v>
          </cell>
          <cell r="D10">
            <v>68338</v>
          </cell>
          <cell r="E10" t="str">
            <v>San Diego Unified</v>
          </cell>
          <cell r="F10">
            <v>127654</v>
          </cell>
          <cell r="G10">
            <v>1510</v>
          </cell>
          <cell r="H10" t="str">
            <v>San Diego Cooperative Charter School 2</v>
          </cell>
          <cell r="I10" t="str">
            <v>D</v>
          </cell>
          <cell r="J10">
            <v>3</v>
          </cell>
          <cell r="K10" t="str">
            <v>UNIFIED</v>
          </cell>
          <cell r="L10" t="str">
            <v>Voluntary Closure</v>
          </cell>
        </row>
        <row r="11">
          <cell r="B11">
            <v>11340</v>
          </cell>
          <cell r="C11">
            <v>1</v>
          </cell>
          <cell r="D11">
            <v>61259</v>
          </cell>
          <cell r="E11" t="str">
            <v>Oakland Unified</v>
          </cell>
          <cell r="F11">
            <v>114454</v>
          </cell>
          <cell r="G11">
            <v>864</v>
          </cell>
          <cell r="H11" t="str">
            <v>Conservatory of Vocal/Instrumental Arts</v>
          </cell>
          <cell r="I11" t="str">
            <v>D</v>
          </cell>
          <cell r="J11">
            <v>3</v>
          </cell>
          <cell r="K11" t="str">
            <v>UNIFIED</v>
          </cell>
          <cell r="L11" t="str">
            <v>Late Notified; Closed in 2016-17</v>
          </cell>
        </row>
        <row r="12">
          <cell r="B12">
            <v>12775</v>
          </cell>
          <cell r="C12">
            <v>10</v>
          </cell>
          <cell r="D12">
            <v>62547</v>
          </cell>
          <cell r="E12" t="str">
            <v>Westside Elementary</v>
          </cell>
          <cell r="F12">
            <v>127159</v>
          </cell>
          <cell r="G12">
            <v>1463</v>
          </cell>
          <cell r="H12" t="str">
            <v>Opportunities for Learning - Fresno</v>
          </cell>
          <cell r="I12" t="str">
            <v>D</v>
          </cell>
          <cell r="J12">
            <v>3</v>
          </cell>
          <cell r="K12" t="str">
            <v>ELEMENTARY</v>
          </cell>
          <cell r="L12" t="str">
            <v>Late Notified; Closed in 2016-17</v>
          </cell>
        </row>
        <row r="13">
          <cell r="B13">
            <v>12367</v>
          </cell>
          <cell r="C13">
            <v>19</v>
          </cell>
          <cell r="D13">
            <v>65136</v>
          </cell>
          <cell r="E13" t="str">
            <v>William S. Hart Union High</v>
          </cell>
          <cell r="F13">
            <v>121731</v>
          </cell>
          <cell r="G13">
            <v>1199</v>
          </cell>
          <cell r="H13" t="str">
            <v>Albert Einstein Academy for Letters, Arts and Sciences</v>
          </cell>
          <cell r="I13" t="str">
            <v>D</v>
          </cell>
          <cell r="J13">
            <v>3</v>
          </cell>
          <cell r="K13" t="str">
            <v>HIGH</v>
          </cell>
          <cell r="L13" t="str">
            <v>Late Notified; Closed in 2016-17</v>
          </cell>
        </row>
        <row r="14">
          <cell r="B14">
            <v>14378</v>
          </cell>
          <cell r="C14">
            <v>33</v>
          </cell>
          <cell r="D14">
            <v>67157</v>
          </cell>
          <cell r="E14" t="str">
            <v>Nuview Union</v>
          </cell>
          <cell r="F14">
            <v>125245</v>
          </cell>
          <cell r="G14">
            <v>1830</v>
          </cell>
          <cell r="H14" t="str">
            <v>Pivot Charter School Riverside II</v>
          </cell>
          <cell r="I14" t="str">
            <v>L</v>
          </cell>
          <cell r="J14">
            <v>3</v>
          </cell>
          <cell r="K14" t="str">
            <v>ELEMENTARY</v>
          </cell>
          <cell r="L14" t="str">
            <v>Late Notified; Closed in 2016-17</v>
          </cell>
        </row>
        <row r="15">
          <cell r="B15">
            <v>12376</v>
          </cell>
          <cell r="C15">
            <v>36</v>
          </cell>
          <cell r="D15">
            <v>67678</v>
          </cell>
          <cell r="E15" t="str">
            <v>Chino Valley Unified</v>
          </cell>
          <cell r="F15">
            <v>121590</v>
          </cell>
          <cell r="G15">
            <v>1178</v>
          </cell>
          <cell r="H15" t="str">
            <v>Oxford Preparatory Academy - Chino Valley</v>
          </cell>
          <cell r="I15" t="str">
            <v>D</v>
          </cell>
          <cell r="J15">
            <v>3</v>
          </cell>
          <cell r="K15" t="str">
            <v>UNIFIED</v>
          </cell>
          <cell r="L15" t="str">
            <v>Late Notified; Closed in 2016-17</v>
          </cell>
        </row>
        <row r="16">
          <cell r="B16">
            <v>12383</v>
          </cell>
          <cell r="C16">
            <v>37</v>
          </cell>
          <cell r="D16">
            <v>68213</v>
          </cell>
          <cell r="E16" t="str">
            <v>Mountain Empire Unified</v>
          </cell>
          <cell r="F16">
            <v>121582</v>
          </cell>
          <cell r="G16">
            <v>1177</v>
          </cell>
          <cell r="H16" t="str">
            <v>College Preparatory Middle</v>
          </cell>
          <cell r="I16" t="str">
            <v>D</v>
          </cell>
          <cell r="J16">
            <v>3</v>
          </cell>
          <cell r="K16" t="str">
            <v>UNIFIED</v>
          </cell>
          <cell r="L16" t="str">
            <v>Late Notified; Closed in 2016-17</v>
          </cell>
        </row>
        <row r="17">
          <cell r="B17">
            <v>12750</v>
          </cell>
          <cell r="C17">
            <v>47</v>
          </cell>
          <cell r="D17">
            <v>70227</v>
          </cell>
          <cell r="E17" t="str">
            <v>Delphic Elementary</v>
          </cell>
          <cell r="F17">
            <v>126052</v>
          </cell>
          <cell r="G17">
            <v>1420</v>
          </cell>
          <cell r="H17" t="str">
            <v>Siskiyou Charter</v>
          </cell>
          <cell r="I17" t="str">
            <v>L</v>
          </cell>
          <cell r="J17">
            <v>3</v>
          </cell>
          <cell r="K17" t="str">
            <v>ELEMENTARY</v>
          </cell>
          <cell r="L17" t="str">
            <v>Voluntary Closure/Charter never opened</v>
          </cell>
        </row>
        <row r="18">
          <cell r="B18">
            <v>8065</v>
          </cell>
          <cell r="C18">
            <v>43</v>
          </cell>
          <cell r="D18">
            <v>69393</v>
          </cell>
          <cell r="E18" t="str">
            <v>Campbell Union</v>
          </cell>
          <cell r="F18">
            <v>6046676</v>
          </cell>
          <cell r="G18">
            <v>994</v>
          </cell>
          <cell r="H18" t="str">
            <v>Rosemary Elementary</v>
          </cell>
          <cell r="I18" t="str">
            <v>L</v>
          </cell>
          <cell r="J18">
            <v>3</v>
          </cell>
          <cell r="K18" t="str">
            <v>ELEMENTARY</v>
          </cell>
          <cell r="L18" t="str">
            <v xml:space="preserve">No longer operating as a charter </v>
          </cell>
        </row>
        <row r="19">
          <cell r="B19">
            <v>13975</v>
          </cell>
          <cell r="C19">
            <v>19</v>
          </cell>
          <cell r="D19">
            <v>75309</v>
          </cell>
          <cell r="F19">
            <v>128603</v>
          </cell>
          <cell r="G19">
            <v>1595</v>
          </cell>
          <cell r="H19" t="str">
            <v>Albert Einstein Academy Elementary</v>
          </cell>
          <cell r="I19" t="str">
            <v>D</v>
          </cell>
          <cell r="J19">
            <v>3</v>
          </cell>
          <cell r="L19" t="e">
            <v>#N/A</v>
          </cell>
        </row>
        <row r="20">
          <cell r="B20">
            <v>14130</v>
          </cell>
          <cell r="C20">
            <v>37</v>
          </cell>
          <cell r="D20">
            <v>67983</v>
          </cell>
          <cell r="E20" t="str">
            <v>Borrego Springs Unified</v>
          </cell>
          <cell r="F20">
            <v>131144</v>
          </cell>
          <cell r="G20">
            <v>1692</v>
          </cell>
          <cell r="H20" t="str">
            <v>Diego Springs Academy</v>
          </cell>
          <cell r="I20" t="str">
            <v>D</v>
          </cell>
          <cell r="J20">
            <v>3</v>
          </cell>
          <cell r="K20" t="str">
            <v>UNIFIED</v>
          </cell>
          <cell r="L20" t="str">
            <v>Voluntary Closure</v>
          </cell>
        </row>
        <row r="21">
          <cell r="B21">
            <v>12531</v>
          </cell>
          <cell r="C21">
            <v>1</v>
          </cell>
          <cell r="D21">
            <v>61143</v>
          </cell>
          <cell r="E21" t="str">
            <v>Berkeley Unified</v>
          </cell>
          <cell r="F21">
            <v>122689</v>
          </cell>
          <cell r="G21">
            <v>1254</v>
          </cell>
          <cell r="H21" t="str">
            <v>REALM Charter Middle</v>
          </cell>
          <cell r="I21" t="str">
            <v>D</v>
          </cell>
          <cell r="J21">
            <v>3</v>
          </cell>
          <cell r="K21" t="str">
            <v>UNIFIED</v>
          </cell>
          <cell r="L21" t="str">
            <v>Voluntary Closure</v>
          </cell>
        </row>
        <row r="22">
          <cell r="B22">
            <v>9577</v>
          </cell>
          <cell r="C22">
            <v>1</v>
          </cell>
          <cell r="D22">
            <v>61259</v>
          </cell>
          <cell r="E22" t="str">
            <v>Oakland Unified</v>
          </cell>
          <cell r="F22">
            <v>100123</v>
          </cell>
          <cell r="G22">
            <v>499</v>
          </cell>
          <cell r="H22" t="str">
            <v>East Oakland Leadership Academy</v>
          </cell>
          <cell r="I22" t="str">
            <v>D</v>
          </cell>
          <cell r="J22">
            <v>3</v>
          </cell>
          <cell r="K22" t="str">
            <v>UNIFIED</v>
          </cell>
          <cell r="L22" t="str">
            <v>Voluntary Closure</v>
          </cell>
        </row>
        <row r="23">
          <cell r="B23">
            <v>10178</v>
          </cell>
          <cell r="C23">
            <v>4</v>
          </cell>
          <cell r="D23">
            <v>61531</v>
          </cell>
          <cell r="E23" t="str">
            <v>Paradise Unified</v>
          </cell>
          <cell r="F23">
            <v>110338</v>
          </cell>
          <cell r="G23">
            <v>751</v>
          </cell>
          <cell r="H23" t="str">
            <v>Achieve Charter School of Paradise Inc.</v>
          </cell>
          <cell r="I23" t="str">
            <v>D</v>
          </cell>
          <cell r="J23">
            <v>3</v>
          </cell>
          <cell r="K23" t="str">
            <v>UNIFIED</v>
          </cell>
          <cell r="L23" t="str">
            <v>Voluntary Closure</v>
          </cell>
        </row>
        <row r="24">
          <cell r="B24">
            <v>12622</v>
          </cell>
          <cell r="C24">
            <v>10</v>
          </cell>
          <cell r="D24">
            <v>62380</v>
          </cell>
          <cell r="E24" t="str">
            <v>Raisin City Elementary</v>
          </cell>
          <cell r="F24">
            <v>124982</v>
          </cell>
          <cell r="G24">
            <v>1335</v>
          </cell>
          <cell r="H24" t="str">
            <v>Ambassador Phillip V. Sanchez Public Charter</v>
          </cell>
          <cell r="I24" t="str">
            <v>D</v>
          </cell>
          <cell r="J24">
            <v>3</v>
          </cell>
          <cell r="K24" t="str">
            <v>ELEMENTARY</v>
          </cell>
          <cell r="L24" t="str">
            <v>Voluntary Closure</v>
          </cell>
        </row>
        <row r="25">
          <cell r="B25">
            <v>12227</v>
          </cell>
          <cell r="C25">
            <v>10</v>
          </cell>
          <cell r="D25">
            <v>62547</v>
          </cell>
          <cell r="E25" t="str">
            <v>Westside Elementary</v>
          </cell>
          <cell r="F25">
            <v>120535</v>
          </cell>
          <cell r="G25">
            <v>1138</v>
          </cell>
          <cell r="H25" t="str">
            <v>Crescent View South Charter</v>
          </cell>
          <cell r="I25" t="str">
            <v>D</v>
          </cell>
          <cell r="J25">
            <v>3</v>
          </cell>
          <cell r="K25" t="str">
            <v>ELEMENTARY</v>
          </cell>
          <cell r="L25" t="str">
            <v>Voluntary Closure</v>
          </cell>
        </row>
        <row r="26">
          <cell r="B26">
            <v>1134</v>
          </cell>
          <cell r="C26">
            <v>12</v>
          </cell>
          <cell r="D26">
            <v>75382</v>
          </cell>
          <cell r="E26" t="str">
            <v>Mattole Unified</v>
          </cell>
          <cell r="F26">
            <v>1230135</v>
          </cell>
          <cell r="G26">
            <v>159</v>
          </cell>
          <cell r="H26" t="str">
            <v>Mattole Valley Charter (#159)</v>
          </cell>
          <cell r="I26" t="str">
            <v>L</v>
          </cell>
          <cell r="J26">
            <v>3</v>
          </cell>
          <cell r="K26" t="str">
            <v>UNIFIED</v>
          </cell>
          <cell r="L26" t="str">
            <v>Voluntary Closure</v>
          </cell>
        </row>
        <row r="27">
          <cell r="B27">
            <v>14264</v>
          </cell>
          <cell r="C27">
            <v>16</v>
          </cell>
          <cell r="D27">
            <v>63958</v>
          </cell>
          <cell r="E27" t="str">
            <v>Kit Carson Union Elementary</v>
          </cell>
          <cell r="F27">
            <v>132860</v>
          </cell>
          <cell r="G27">
            <v>1766</v>
          </cell>
          <cell r="H27" t="str">
            <v>Kings Valley Academy</v>
          </cell>
          <cell r="I27" t="str">
            <v>D</v>
          </cell>
          <cell r="J27">
            <v>3</v>
          </cell>
          <cell r="K27" t="str">
            <v>ELEMENTARY</v>
          </cell>
          <cell r="L27" t="str">
            <v>Voluntary Closure</v>
          </cell>
        </row>
        <row r="28">
          <cell r="B28">
            <v>1055</v>
          </cell>
          <cell r="C28">
            <v>19</v>
          </cell>
          <cell r="D28">
            <v>10199</v>
          </cell>
          <cell r="E28" t="str">
            <v>Los Angeles Co. Office of Education</v>
          </cell>
          <cell r="F28">
            <v>1996008</v>
          </cell>
          <cell r="G28">
            <v>124</v>
          </cell>
          <cell r="H28" t="str">
            <v>Soledad Enrichment Action Charter High</v>
          </cell>
          <cell r="I28" t="str">
            <v>L</v>
          </cell>
          <cell r="J28">
            <v>1</v>
          </cell>
          <cell r="K28" t="str">
            <v>CO OFFICE</v>
          </cell>
          <cell r="L28" t="str">
            <v>Voluntary Closure</v>
          </cell>
        </row>
        <row r="29">
          <cell r="B29">
            <v>10262</v>
          </cell>
          <cell r="C29">
            <v>19</v>
          </cell>
          <cell r="D29">
            <v>64733</v>
          </cell>
          <cell r="E29" t="str">
            <v>Los Angeles Unified</v>
          </cell>
          <cell r="F29">
            <v>112334</v>
          </cell>
          <cell r="G29">
            <v>829</v>
          </cell>
          <cell r="H29" t="str">
            <v>Gifted Academy of Mathematics and Entrepreneurial Studies</v>
          </cell>
          <cell r="I29" t="str">
            <v>D</v>
          </cell>
          <cell r="J29">
            <v>3</v>
          </cell>
          <cell r="K29" t="str">
            <v>UNIFIED</v>
          </cell>
          <cell r="L29" t="str">
            <v>Voluntary Closure</v>
          </cell>
        </row>
        <row r="30">
          <cell r="B30">
            <v>11990</v>
          </cell>
          <cell r="C30">
            <v>19</v>
          </cell>
          <cell r="D30">
            <v>64733</v>
          </cell>
          <cell r="E30" t="str">
            <v>Los Angeles Unified</v>
          </cell>
          <cell r="F30">
            <v>117945</v>
          </cell>
          <cell r="G30">
            <v>1038</v>
          </cell>
          <cell r="H30" t="str">
            <v>Lou Dantzler Preparatory Charter Elementary</v>
          </cell>
          <cell r="I30" t="str">
            <v>D</v>
          </cell>
          <cell r="J30">
            <v>3</v>
          </cell>
          <cell r="K30" t="str">
            <v>UNIFIED</v>
          </cell>
          <cell r="L30" t="str">
            <v>Voluntary Closure</v>
          </cell>
        </row>
        <row r="31">
          <cell r="B31">
            <v>12939</v>
          </cell>
          <cell r="C31">
            <v>19</v>
          </cell>
          <cell r="D31">
            <v>64733</v>
          </cell>
          <cell r="E31" t="str">
            <v>Los Angeles Unified</v>
          </cell>
          <cell r="F31">
            <v>127878</v>
          </cell>
          <cell r="G31">
            <v>1537</v>
          </cell>
          <cell r="H31" t="str">
            <v>Pathways Community</v>
          </cell>
          <cell r="I31" t="str">
            <v>D</v>
          </cell>
          <cell r="J31">
            <v>3</v>
          </cell>
          <cell r="K31" t="str">
            <v>UNIFIED</v>
          </cell>
          <cell r="L31" t="str">
            <v>Voluntary Closure</v>
          </cell>
        </row>
        <row r="32">
          <cell r="B32">
            <v>12949</v>
          </cell>
          <cell r="C32">
            <v>19</v>
          </cell>
          <cell r="D32">
            <v>64733</v>
          </cell>
          <cell r="E32" t="str">
            <v>Los Angeles Unified</v>
          </cell>
          <cell r="F32">
            <v>128116</v>
          </cell>
          <cell r="G32">
            <v>1561</v>
          </cell>
          <cell r="H32" t="str">
            <v>Global Education Academy Middle</v>
          </cell>
          <cell r="I32" t="str">
            <v>D</v>
          </cell>
          <cell r="J32">
            <v>3</v>
          </cell>
          <cell r="K32" t="str">
            <v>UNIFIED</v>
          </cell>
          <cell r="L32" t="str">
            <v>Voluntary Closure</v>
          </cell>
        </row>
        <row r="33">
          <cell r="B33">
            <v>3732</v>
          </cell>
          <cell r="C33">
            <v>19</v>
          </cell>
          <cell r="D33">
            <v>64733</v>
          </cell>
          <cell r="E33" t="str">
            <v>Los Angeles Unified</v>
          </cell>
          <cell r="F33">
            <v>6017339</v>
          </cell>
          <cell r="G33">
            <v>1583</v>
          </cell>
          <cell r="H33" t="str">
            <v>Granada Community Charter</v>
          </cell>
          <cell r="I33" t="str">
            <v>L</v>
          </cell>
          <cell r="J33">
            <v>3</v>
          </cell>
          <cell r="K33" t="str">
            <v>UNIFIED</v>
          </cell>
          <cell r="L33" t="str">
            <v>Voluntary Closure</v>
          </cell>
        </row>
        <row r="34">
          <cell r="B34">
            <v>14131</v>
          </cell>
          <cell r="C34">
            <v>19</v>
          </cell>
          <cell r="D34">
            <v>75309</v>
          </cell>
          <cell r="E34" t="str">
            <v>Acton-Agua Dulce Unified</v>
          </cell>
          <cell r="F34">
            <v>131201</v>
          </cell>
          <cell r="G34">
            <v>1694</v>
          </cell>
          <cell r="H34" t="str">
            <v>Albert Einstein Academy for Letters, Arts &amp; Sciences - Aqua Dulce Partnership Academy</v>
          </cell>
          <cell r="I34" t="str">
            <v>D</v>
          </cell>
          <cell r="J34">
            <v>3</v>
          </cell>
          <cell r="K34" t="str">
            <v>UNIFIED</v>
          </cell>
          <cell r="L34" t="str">
            <v>Voluntary Closure</v>
          </cell>
        </row>
        <row r="35">
          <cell r="B35">
            <v>14217</v>
          </cell>
          <cell r="C35">
            <v>19</v>
          </cell>
          <cell r="D35">
            <v>75309</v>
          </cell>
          <cell r="E35" t="str">
            <v>Acton-Agua Dulce Unified</v>
          </cell>
          <cell r="F35">
            <v>131540</v>
          </cell>
          <cell r="G35">
            <v>1698</v>
          </cell>
          <cell r="H35" t="str">
            <v>Method Schools K-8</v>
          </cell>
          <cell r="I35" t="str">
            <v>D</v>
          </cell>
          <cell r="J35">
            <v>3</v>
          </cell>
          <cell r="K35" t="str">
            <v>UNIFIED</v>
          </cell>
          <cell r="L35" t="str">
            <v>Voluntary Closure</v>
          </cell>
        </row>
        <row r="36">
          <cell r="B36">
            <v>14220</v>
          </cell>
          <cell r="C36">
            <v>19</v>
          </cell>
          <cell r="D36">
            <v>75309</v>
          </cell>
          <cell r="E36" t="str">
            <v>Acton-Agua Dulce Unified</v>
          </cell>
          <cell r="F36">
            <v>132191</v>
          </cell>
          <cell r="G36">
            <v>1734</v>
          </cell>
          <cell r="H36" t="str">
            <v>Albert Einstein Academy for Letters, Arts and Sciences-STEAM</v>
          </cell>
          <cell r="I36" t="str">
            <v>D</v>
          </cell>
          <cell r="J36">
            <v>3</v>
          </cell>
          <cell r="K36" t="str">
            <v>UNIFIED</v>
          </cell>
          <cell r="L36" t="str">
            <v>Voluntary Closure</v>
          </cell>
        </row>
        <row r="37">
          <cell r="B37">
            <v>14080</v>
          </cell>
          <cell r="C37">
            <v>19</v>
          </cell>
          <cell r="D37">
            <v>75309</v>
          </cell>
          <cell r="E37" t="str">
            <v>Acton-Agua Dulce Unified</v>
          </cell>
          <cell r="F37">
            <v>133231</v>
          </cell>
          <cell r="G37">
            <v>1596</v>
          </cell>
          <cell r="H37" t="str">
            <v>Albert Einstein Academy for Letters, Arts &amp; Sciences - Odyssey</v>
          </cell>
          <cell r="I37" t="str">
            <v>D</v>
          </cell>
          <cell r="J37">
            <v>3</v>
          </cell>
          <cell r="K37" t="str">
            <v>UNIFIED</v>
          </cell>
          <cell r="L37" t="str">
            <v>Voluntary Closure</v>
          </cell>
        </row>
        <row r="38">
          <cell r="B38">
            <v>1265</v>
          </cell>
          <cell r="C38">
            <v>30</v>
          </cell>
          <cell r="D38">
            <v>73635</v>
          </cell>
          <cell r="E38" t="str">
            <v>Saddleback Valley Unified</v>
          </cell>
          <cell r="F38">
            <v>6030183</v>
          </cell>
          <cell r="G38">
            <v>157</v>
          </cell>
          <cell r="H38" t="str">
            <v>Ralph A. Gates Elementary</v>
          </cell>
          <cell r="I38" t="str">
            <v>L</v>
          </cell>
          <cell r="J38">
            <v>3</v>
          </cell>
          <cell r="K38" t="str">
            <v>UNIFIED</v>
          </cell>
          <cell r="L38" t="str">
            <v>No longer operating as a charter</v>
          </cell>
        </row>
        <row r="39">
          <cell r="B39">
            <v>5644</v>
          </cell>
          <cell r="C39">
            <v>31</v>
          </cell>
          <cell r="D39">
            <v>66787</v>
          </cell>
          <cell r="E39" t="str">
            <v>Auburn Union Elementary</v>
          </cell>
          <cell r="F39">
            <v>6031033</v>
          </cell>
          <cell r="G39">
            <v>1226</v>
          </cell>
          <cell r="H39" t="str">
            <v>EV Cain 21st Century STEM Charter</v>
          </cell>
          <cell r="I39" t="str">
            <v>L</v>
          </cell>
          <cell r="J39">
            <v>3</v>
          </cell>
          <cell r="K39" t="str">
            <v>ELEMENTARY</v>
          </cell>
          <cell r="L39" t="str">
            <v>No longer operating as a charter</v>
          </cell>
        </row>
        <row r="40">
          <cell r="B40">
            <v>12931</v>
          </cell>
          <cell r="C40">
            <v>31</v>
          </cell>
          <cell r="D40">
            <v>66852</v>
          </cell>
          <cell r="E40" t="str">
            <v>Newcastle Elementary</v>
          </cell>
          <cell r="F40">
            <v>127902</v>
          </cell>
          <cell r="G40">
            <v>1529</v>
          </cell>
          <cell r="H40" t="str">
            <v>Squaw Valley Preparatory</v>
          </cell>
          <cell r="I40" t="str">
            <v>D</v>
          </cell>
          <cell r="J40">
            <v>3</v>
          </cell>
          <cell r="K40" t="str">
            <v>ELEMENTARY</v>
          </cell>
          <cell r="L40" t="str">
            <v>Voluntary Closure</v>
          </cell>
        </row>
        <row r="41">
          <cell r="B41">
            <v>12416</v>
          </cell>
          <cell r="C41">
            <v>31</v>
          </cell>
          <cell r="D41">
            <v>66951</v>
          </cell>
          <cell r="E41" t="str">
            <v>Western Placer Unified</v>
          </cell>
          <cell r="F41">
            <v>122507</v>
          </cell>
          <cell r="G41">
            <v>1227</v>
          </cell>
          <cell r="H41" t="str">
            <v>Partnerships for Student-Centered Learning</v>
          </cell>
          <cell r="I41" t="str">
            <v>D</v>
          </cell>
          <cell r="J41">
            <v>3</v>
          </cell>
          <cell r="K41" t="str">
            <v>UNIFIED</v>
          </cell>
          <cell r="L41" t="str">
            <v>Voluntary Closure</v>
          </cell>
        </row>
        <row r="42">
          <cell r="B42">
            <v>12731</v>
          </cell>
          <cell r="C42">
            <v>33</v>
          </cell>
          <cell r="D42">
            <v>67157</v>
          </cell>
          <cell r="E42" t="str">
            <v>Nuview Union</v>
          </cell>
          <cell r="F42">
            <v>125666</v>
          </cell>
          <cell r="G42">
            <v>1380</v>
          </cell>
          <cell r="H42" t="str">
            <v>Excel Prep Charter - IE</v>
          </cell>
          <cell r="I42" t="str">
            <v>D</v>
          </cell>
          <cell r="J42">
            <v>3</v>
          </cell>
          <cell r="K42" t="str">
            <v>ELEMENTARY</v>
          </cell>
          <cell r="L42" t="str">
            <v>Volutary Closure</v>
          </cell>
        </row>
        <row r="43">
          <cell r="B43">
            <v>14129</v>
          </cell>
          <cell r="C43">
            <v>36</v>
          </cell>
          <cell r="D43">
            <v>67736</v>
          </cell>
          <cell r="E43" t="str">
            <v>Helendale Elementary</v>
          </cell>
          <cell r="F43">
            <v>131151</v>
          </cell>
          <cell r="G43">
            <v>1691</v>
          </cell>
          <cell r="H43" t="str">
            <v>Alta Vista South Public Charter</v>
          </cell>
          <cell r="I43" t="str">
            <v>D</v>
          </cell>
          <cell r="J43">
            <v>3</v>
          </cell>
          <cell r="K43" t="str">
            <v>ELEMENTARY</v>
          </cell>
          <cell r="L43" t="str">
            <v>Voluntary Closure</v>
          </cell>
        </row>
        <row r="44">
          <cell r="B44">
            <v>12006</v>
          </cell>
          <cell r="C44">
            <v>37</v>
          </cell>
          <cell r="D44">
            <v>67983</v>
          </cell>
          <cell r="E44" t="str">
            <v>Borrego Springs Unified</v>
          </cell>
          <cell r="F44">
            <v>136457</v>
          </cell>
          <cell r="G44">
            <v>1021</v>
          </cell>
          <cell r="H44" t="str">
            <v>Juan Bautista de Anza</v>
          </cell>
          <cell r="I44" t="str">
            <v>D</v>
          </cell>
          <cell r="J44">
            <v>3</v>
          </cell>
          <cell r="K44" t="str">
            <v>UNIFIED</v>
          </cell>
          <cell r="L44" t="str">
            <v>Closure through nonrenewal</v>
          </cell>
        </row>
        <row r="45">
          <cell r="B45">
            <v>12200</v>
          </cell>
          <cell r="C45">
            <v>37</v>
          </cell>
          <cell r="D45">
            <v>68049</v>
          </cell>
          <cell r="E45" t="str">
            <v>Dehesa Elementary</v>
          </cell>
          <cell r="F45">
            <v>119990</v>
          </cell>
          <cell r="G45">
            <v>1088</v>
          </cell>
          <cell r="H45" t="str">
            <v>Diego Hills Charter</v>
          </cell>
          <cell r="I45" t="str">
            <v>D</v>
          </cell>
          <cell r="J45">
            <v>3</v>
          </cell>
          <cell r="K45" t="str">
            <v>ELEMENTARY</v>
          </cell>
          <cell r="L45" t="str">
            <v>Voluntary Closure</v>
          </cell>
        </row>
        <row r="46">
          <cell r="B46">
            <v>12569</v>
          </cell>
          <cell r="C46">
            <v>37</v>
          </cell>
          <cell r="D46">
            <v>68163</v>
          </cell>
          <cell r="E46" t="str">
            <v>Julian Union Elementary</v>
          </cell>
          <cell r="F46">
            <v>124271</v>
          </cell>
          <cell r="G46">
            <v>1321</v>
          </cell>
          <cell r="H46" t="str">
            <v>Diego Valley Charter</v>
          </cell>
          <cell r="I46" t="str">
            <v>D</v>
          </cell>
          <cell r="J46">
            <v>3</v>
          </cell>
          <cell r="K46" t="str">
            <v>ELEMENTARY</v>
          </cell>
          <cell r="L46" t="str">
            <v>Voluntary Closure</v>
          </cell>
        </row>
        <row r="47">
          <cell r="B47">
            <v>12902</v>
          </cell>
          <cell r="C47">
            <v>37</v>
          </cell>
          <cell r="D47">
            <v>68338</v>
          </cell>
          <cell r="E47" t="str">
            <v>San Diego Unified</v>
          </cell>
          <cell r="F47">
            <v>126151</v>
          </cell>
          <cell r="G47">
            <v>1426</v>
          </cell>
          <cell r="H47" t="str">
            <v>Epiphany Prep Charter</v>
          </cell>
          <cell r="I47" t="str">
            <v>D</v>
          </cell>
          <cell r="J47">
            <v>3</v>
          </cell>
          <cell r="K47" t="str">
            <v>UNIFIED</v>
          </cell>
          <cell r="L47" t="str">
            <v>Voluntary Closure</v>
          </cell>
        </row>
        <row r="48">
          <cell r="B48">
            <v>13984</v>
          </cell>
          <cell r="C48">
            <v>37</v>
          </cell>
          <cell r="D48">
            <v>68338</v>
          </cell>
          <cell r="E48" t="str">
            <v>San Diego Unified</v>
          </cell>
          <cell r="F48">
            <v>128744</v>
          </cell>
          <cell r="G48">
            <v>1600</v>
          </cell>
          <cell r="H48" t="str">
            <v>Laurel Preparatory Academy</v>
          </cell>
          <cell r="I48" t="str">
            <v>D</v>
          </cell>
          <cell r="J48">
            <v>3</v>
          </cell>
          <cell r="K48" t="str">
            <v>UNIFIED</v>
          </cell>
          <cell r="L48" t="str">
            <v>Voluntary Closure</v>
          </cell>
        </row>
        <row r="49">
          <cell r="B49">
            <v>12926</v>
          </cell>
          <cell r="C49">
            <v>37</v>
          </cell>
          <cell r="D49">
            <v>68411</v>
          </cell>
          <cell r="E49" t="str">
            <v>Sweetwater Union High</v>
          </cell>
          <cell r="F49">
            <v>128082</v>
          </cell>
          <cell r="G49">
            <v>1524</v>
          </cell>
          <cell r="H49" t="str">
            <v>Hawking S.T.E.A.M. Charter School 2</v>
          </cell>
          <cell r="I49" t="str">
            <v>D</v>
          </cell>
          <cell r="J49">
            <v>3</v>
          </cell>
          <cell r="K49" t="str">
            <v>HIGH</v>
          </cell>
          <cell r="L49" t="str">
            <v>Voluntary Closure</v>
          </cell>
        </row>
        <row r="50">
          <cell r="B50">
            <v>10223</v>
          </cell>
          <cell r="C50">
            <v>37</v>
          </cell>
          <cell r="D50">
            <v>73791</v>
          </cell>
          <cell r="E50" t="str">
            <v>San Marcos Unified</v>
          </cell>
          <cell r="F50">
            <v>109785</v>
          </cell>
          <cell r="G50">
            <v>723</v>
          </cell>
          <cell r="H50" t="str">
            <v>Bayshore Preparatory Charter</v>
          </cell>
          <cell r="I50" t="str">
            <v>D</v>
          </cell>
          <cell r="J50">
            <v>3</v>
          </cell>
          <cell r="K50" t="str">
            <v>UNIFIED</v>
          </cell>
          <cell r="L50" t="str">
            <v>Voluntary Closure</v>
          </cell>
        </row>
        <row r="51">
          <cell r="B51">
            <v>14265</v>
          </cell>
          <cell r="C51">
            <v>37</v>
          </cell>
          <cell r="D51">
            <v>76851</v>
          </cell>
          <cell r="E51" t="str">
            <v>Bonsall Unified</v>
          </cell>
          <cell r="F51">
            <v>132886</v>
          </cell>
          <cell r="G51">
            <v>1767</v>
          </cell>
          <cell r="H51" t="str">
            <v>Pathways Academy Charter School</v>
          </cell>
          <cell r="I51" t="str">
            <v>D</v>
          </cell>
          <cell r="J51">
            <v>3</v>
          </cell>
          <cell r="K51" t="str">
            <v>UNIFIED</v>
          </cell>
          <cell r="L51" t="str">
            <v>Voluntary Closure</v>
          </cell>
        </row>
        <row r="52">
          <cell r="B52">
            <v>14231</v>
          </cell>
          <cell r="C52">
            <v>39</v>
          </cell>
          <cell r="D52">
            <v>68627</v>
          </cell>
          <cell r="E52" t="str">
            <v>New Jerusalem Elementary</v>
          </cell>
          <cell r="F52">
            <v>132365</v>
          </cell>
          <cell r="G52">
            <v>1729</v>
          </cell>
          <cell r="H52" t="str">
            <v>Delta Launch Charter</v>
          </cell>
          <cell r="I52" t="str">
            <v>L</v>
          </cell>
          <cell r="J52">
            <v>3</v>
          </cell>
          <cell r="K52" t="str">
            <v>ELEMENTARY</v>
          </cell>
          <cell r="L52" t="str">
            <v>Voluntary Closure</v>
          </cell>
        </row>
        <row r="53">
          <cell r="B53">
            <v>14462</v>
          </cell>
          <cell r="C53">
            <v>39</v>
          </cell>
          <cell r="D53">
            <v>68627</v>
          </cell>
          <cell r="E53" t="str">
            <v>New Jerusalem Elementary</v>
          </cell>
          <cell r="F53">
            <v>136044</v>
          </cell>
          <cell r="G53">
            <v>1882</v>
          </cell>
          <cell r="H53" t="str">
            <v>Delta STEAM Charter School</v>
          </cell>
          <cell r="I53" t="str">
            <v>L</v>
          </cell>
          <cell r="J53">
            <v>3</v>
          </cell>
          <cell r="K53" t="str">
            <v>ELEMENTARY</v>
          </cell>
          <cell r="L53" t="str">
            <v>Voluntary Closure/charter never opened</v>
          </cell>
        </row>
        <row r="54">
          <cell r="B54">
            <v>14235</v>
          </cell>
          <cell r="C54">
            <v>43</v>
          </cell>
          <cell r="D54">
            <v>10439</v>
          </cell>
          <cell r="E54" t="str">
            <v>Santa Clara Co. Office of Education</v>
          </cell>
          <cell r="F54">
            <v>132001</v>
          </cell>
          <cell r="G54">
            <v>1665</v>
          </cell>
          <cell r="H54" t="str">
            <v>Spark Charter</v>
          </cell>
          <cell r="I54" t="str">
            <v>D</v>
          </cell>
          <cell r="J54">
            <v>2</v>
          </cell>
          <cell r="K54" t="str">
            <v>ELEMENTARY</v>
          </cell>
          <cell r="L54" t="str">
            <v>Closure through nonrenewal</v>
          </cell>
        </row>
        <row r="55">
          <cell r="B55">
            <v>14348</v>
          </cell>
          <cell r="C55">
            <v>45</v>
          </cell>
          <cell r="D55">
            <v>70169</v>
          </cell>
          <cell r="E55" t="str">
            <v>Whitmore Union Elementary</v>
          </cell>
          <cell r="F55">
            <v>134031</v>
          </cell>
          <cell r="G55">
            <v>1796</v>
          </cell>
          <cell r="H55" t="str">
            <v>New Day Academy-Shasta</v>
          </cell>
          <cell r="I55" t="str">
            <v>D</v>
          </cell>
          <cell r="J55">
            <v>3</v>
          </cell>
          <cell r="K55" t="str">
            <v>ELEMENTARY</v>
          </cell>
          <cell r="L55" t="str">
            <v>Voluntary Closure</v>
          </cell>
        </row>
        <row r="56">
          <cell r="B56">
            <v>12921</v>
          </cell>
          <cell r="C56">
            <v>49</v>
          </cell>
          <cell r="D56">
            <v>70615</v>
          </cell>
          <cell r="E56" t="str">
            <v>Bellevue Union</v>
          </cell>
          <cell r="F56">
            <v>127662</v>
          </cell>
          <cell r="G56">
            <v>1511</v>
          </cell>
          <cell r="H56" t="str">
            <v>Stony Point Academy</v>
          </cell>
          <cell r="I56" t="str">
            <v>L</v>
          </cell>
          <cell r="J56">
            <v>3</v>
          </cell>
          <cell r="K56" t="str">
            <v>ELEMENTARY</v>
          </cell>
          <cell r="L56" t="str">
            <v>Voluntary Closure</v>
          </cell>
        </row>
        <row r="57">
          <cell r="B57">
            <v>14240</v>
          </cell>
          <cell r="C57">
            <v>49</v>
          </cell>
          <cell r="D57">
            <v>75358</v>
          </cell>
          <cell r="E57" t="str">
            <v>Windsor Unified</v>
          </cell>
          <cell r="F57">
            <v>132340</v>
          </cell>
          <cell r="G57">
            <v>1717</v>
          </cell>
          <cell r="H57" t="str">
            <v>Manzanita Montessori Charter School</v>
          </cell>
          <cell r="I57" t="str">
            <v>D</v>
          </cell>
          <cell r="J57">
            <v>3</v>
          </cell>
          <cell r="K57" t="str">
            <v>UNIFIED</v>
          </cell>
          <cell r="L57" t="str">
            <v>Voluntary Closure/Charter never opened</v>
          </cell>
        </row>
        <row r="58">
          <cell r="B58">
            <v>1437</v>
          </cell>
          <cell r="C58">
            <v>50</v>
          </cell>
          <cell r="D58">
            <v>71043</v>
          </cell>
          <cell r="E58" t="str">
            <v>Ceres Unified</v>
          </cell>
          <cell r="F58">
            <v>6120828</v>
          </cell>
          <cell r="G58">
            <v>504</v>
          </cell>
          <cell r="H58" t="str">
            <v>Whitmore Charter School of Personalized Learning</v>
          </cell>
          <cell r="I58" t="str">
            <v>L</v>
          </cell>
          <cell r="J58">
            <v>3</v>
          </cell>
          <cell r="K58" t="str">
            <v>UNIFIED</v>
          </cell>
          <cell r="L58" t="str">
            <v>Voluntary Closure</v>
          </cell>
        </row>
        <row r="59">
          <cell r="B59">
            <v>12025</v>
          </cell>
          <cell r="C59">
            <v>50</v>
          </cell>
          <cell r="D59">
            <v>71290</v>
          </cell>
          <cell r="E59" t="str">
            <v>Sylvan Union Elementary</v>
          </cell>
          <cell r="F59">
            <v>118125</v>
          </cell>
          <cell r="G59">
            <v>1026</v>
          </cell>
          <cell r="H59" t="str">
            <v>Aspire University Charter</v>
          </cell>
          <cell r="I59" t="str">
            <v>D</v>
          </cell>
          <cell r="J59">
            <v>3</v>
          </cell>
          <cell r="K59" t="str">
            <v>ELEMENTARY</v>
          </cell>
          <cell r="L59" t="str">
            <v>Voluntary Closure</v>
          </cell>
        </row>
        <row r="60">
          <cell r="B60">
            <v>12403</v>
          </cell>
          <cell r="C60">
            <v>54</v>
          </cell>
          <cell r="D60">
            <v>71837</v>
          </cell>
          <cell r="E60" t="str">
            <v>Burton Elementary</v>
          </cell>
          <cell r="F60">
            <v>122705</v>
          </cell>
          <cell r="G60">
            <v>1228</v>
          </cell>
          <cell r="H60" t="str">
            <v>Burton Horizon Academy</v>
          </cell>
          <cell r="I60" t="str">
            <v>L</v>
          </cell>
          <cell r="J60">
            <v>3</v>
          </cell>
          <cell r="K60" t="str">
            <v>ELEMENTARY</v>
          </cell>
          <cell r="L60" t="str">
            <v>Voluntary Closure</v>
          </cell>
        </row>
        <row r="61">
          <cell r="B61">
            <v>12423</v>
          </cell>
          <cell r="C61">
            <v>54</v>
          </cell>
          <cell r="D61">
            <v>72140</v>
          </cell>
          <cell r="E61" t="str">
            <v>Stone Corral Elementary</v>
          </cell>
          <cell r="F61">
            <v>123273</v>
          </cell>
          <cell r="G61">
            <v>1269</v>
          </cell>
          <cell r="H61" t="str">
            <v>Crescent Valley Public Charter</v>
          </cell>
          <cell r="I61" t="str">
            <v>D</v>
          </cell>
          <cell r="J61">
            <v>3</v>
          </cell>
          <cell r="K61" t="str">
            <v>ELEMENTARY</v>
          </cell>
          <cell r="L61" t="str">
            <v>Voluntary Closure</v>
          </cell>
        </row>
        <row r="62">
          <cell r="B62">
            <v>3638</v>
          </cell>
          <cell r="C62">
            <v>19</v>
          </cell>
          <cell r="D62">
            <v>64733</v>
          </cell>
          <cell r="E62" t="str">
            <v>Los Angeles Unified</v>
          </cell>
          <cell r="F62">
            <v>6016257</v>
          </cell>
          <cell r="G62">
            <v>1588</v>
          </cell>
          <cell r="H62" t="str">
            <v>Calahan Community Charter</v>
          </cell>
          <cell r="I62" t="str">
            <v>L</v>
          </cell>
          <cell r="J62">
            <v>3</v>
          </cell>
          <cell r="K62" t="str">
            <v>UNIFIED</v>
          </cell>
          <cell r="L62" t="str">
            <v>No longer operating as a charter</v>
          </cell>
        </row>
        <row r="63">
          <cell r="B63">
            <v>3654</v>
          </cell>
          <cell r="C63">
            <v>19</v>
          </cell>
          <cell r="D63">
            <v>64733</v>
          </cell>
          <cell r="E63" t="str">
            <v>Los Angeles Unified</v>
          </cell>
          <cell r="F63">
            <v>6016422</v>
          </cell>
          <cell r="G63">
            <v>1584</v>
          </cell>
          <cell r="H63" t="str">
            <v>Chandler Learning Academy</v>
          </cell>
          <cell r="I63" t="str">
            <v>L</v>
          </cell>
          <cell r="J63">
            <v>3</v>
          </cell>
          <cell r="K63" t="str">
            <v>UNIFIED</v>
          </cell>
          <cell r="L63" t="str">
            <v>No longer operating as a charter</v>
          </cell>
        </row>
        <row r="64">
          <cell r="B64">
            <v>3679</v>
          </cell>
          <cell r="C64">
            <v>19</v>
          </cell>
          <cell r="D64">
            <v>64733</v>
          </cell>
          <cell r="E64" t="str">
            <v>Los Angeles Unified</v>
          </cell>
          <cell r="F64">
            <v>6016703</v>
          </cell>
          <cell r="G64">
            <v>1569</v>
          </cell>
          <cell r="H64" t="str">
            <v>Darby Avenue Charter</v>
          </cell>
          <cell r="I64" t="str">
            <v>L</v>
          </cell>
          <cell r="J64">
            <v>3</v>
          </cell>
          <cell r="K64" t="str">
            <v>UNIFIED</v>
          </cell>
          <cell r="L64" t="str">
            <v>No longer operating as a charter</v>
          </cell>
        </row>
        <row r="65">
          <cell r="B65">
            <v>3696</v>
          </cell>
          <cell r="C65">
            <v>19</v>
          </cell>
          <cell r="D65">
            <v>64733</v>
          </cell>
          <cell r="E65" t="str">
            <v>Los Angeles Unified</v>
          </cell>
          <cell r="F65">
            <v>6016901</v>
          </cell>
          <cell r="G65">
            <v>1572</v>
          </cell>
          <cell r="H65" t="str">
            <v>Emelita Academy Charter</v>
          </cell>
          <cell r="I65" t="str">
            <v>L</v>
          </cell>
          <cell r="J65">
            <v>3</v>
          </cell>
          <cell r="K65" t="str">
            <v>UNIFIED</v>
          </cell>
          <cell r="L65" t="str">
            <v>No longer operating as a charter</v>
          </cell>
        </row>
        <row r="66">
          <cell r="B66">
            <v>10244</v>
          </cell>
          <cell r="C66">
            <v>12</v>
          </cell>
          <cell r="D66">
            <v>63032</v>
          </cell>
          <cell r="E66" t="str">
            <v>South Bay Union Elementary</v>
          </cell>
          <cell r="F66">
            <v>111203</v>
          </cell>
          <cell r="G66">
            <v>760</v>
          </cell>
          <cell r="H66" t="str">
            <v>Alder Grove Charter</v>
          </cell>
          <cell r="I66" t="str">
            <v>D</v>
          </cell>
          <cell r="J66">
            <v>3</v>
          </cell>
          <cell r="K66" t="str">
            <v>ELEMENTARY</v>
          </cell>
          <cell r="L66" t="str">
            <v>Voluntary Closure</v>
          </cell>
        </row>
        <row r="67">
          <cell r="B67">
            <v>1301</v>
          </cell>
          <cell r="C67">
            <v>36</v>
          </cell>
          <cell r="D67">
            <v>67934</v>
          </cell>
          <cell r="E67" t="str">
            <v>Victor Valley Union High School District</v>
          </cell>
          <cell r="F67">
            <v>3630761</v>
          </cell>
          <cell r="G67">
            <v>74</v>
          </cell>
          <cell r="H67" t="str">
            <v>Excelsior Charter</v>
          </cell>
          <cell r="I67" t="str">
            <v>D</v>
          </cell>
          <cell r="J67">
            <v>3</v>
          </cell>
          <cell r="K67" t="str">
            <v>HIGH</v>
          </cell>
          <cell r="L67" t="str">
            <v>Voluntary Closure</v>
          </cell>
        </row>
        <row r="68">
          <cell r="B68">
            <v>1209</v>
          </cell>
          <cell r="C68">
            <v>19</v>
          </cell>
          <cell r="D68">
            <v>64857</v>
          </cell>
          <cell r="E68" t="str">
            <v>Palmdale Elementary</v>
          </cell>
          <cell r="F68">
            <v>6119580</v>
          </cell>
          <cell r="G68">
            <v>427</v>
          </cell>
          <cell r="H68" t="str">
            <v>Guidance Charter</v>
          </cell>
          <cell r="I68" t="str">
            <v>D</v>
          </cell>
          <cell r="J68">
            <v>3</v>
          </cell>
          <cell r="K68" t="str">
            <v>ELEMENTARY</v>
          </cell>
          <cell r="L68" t="str">
            <v>Closure through nonrenewal</v>
          </cell>
        </row>
        <row r="69">
          <cell r="B69">
            <v>12927</v>
          </cell>
          <cell r="C69">
            <v>19</v>
          </cell>
          <cell r="D69">
            <v>64733</v>
          </cell>
          <cell r="E69" t="str">
            <v>Los Angeles Unified</v>
          </cell>
          <cell r="F69">
            <v>127852</v>
          </cell>
          <cell r="G69">
            <v>1525</v>
          </cell>
          <cell r="H69" t="str">
            <v>Executive Preparatory Academy of Finance</v>
          </cell>
          <cell r="I69" t="str">
            <v>D</v>
          </cell>
          <cell r="J69">
            <v>3</v>
          </cell>
          <cell r="K69" t="str">
            <v>Unified</v>
          </cell>
          <cell r="L69" t="str">
            <v>Closure through nonrenewal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-FY2018-19 July"/>
      <sheetName val="July 2018 Calc"/>
      <sheetName val="APP NOTICE"/>
      <sheetName val="SUBVENTION ALLOTMENT SUMMARY - "/>
      <sheetName val="T3 EL 2018-19 Consortia 8-23-18"/>
      <sheetName val="T3LEPCMDC 7.31.2018"/>
      <sheetName val="CharterDB8.20.2018"/>
      <sheetName val="PIVOT CONSORTIA"/>
      <sheetName val="2018-19 Title III EL PreliAlloc"/>
      <sheetName val="2017-18 Title III EL Alloc 4th"/>
      <sheetName val="2016-17 Title III EL Alloc 8th"/>
      <sheetName val="PIVOT Subvention"/>
      <sheetName val="SUBVENTION ALLOTMENT DETAIL - D"/>
      <sheetName val="April 2018 Calc"/>
      <sheetName val="T3 EL 2017-18 Final wconsortia"/>
      <sheetName val="T3 EL 2017-18 Final Funding"/>
      <sheetName val="T3 EL 2017-18 Consortia 6-4-18"/>
      <sheetName val="2017-18 EL Counts - LEA Level"/>
      <sheetName val="2017-18 EL Counts-School Level"/>
      <sheetName val="January 2018 Calc"/>
      <sheetName val="2017-18 Title III EL Alloc 3rd"/>
      <sheetName val="2017-18 Title III EL Alloc 2nd"/>
      <sheetName val="2016-17 Title III EL Alloc 7th"/>
      <sheetName val="2016-17 Title III EL Alloc 6th"/>
      <sheetName val="05012018 CMDC"/>
      <sheetName val="02012018 CMDC"/>
      <sheetName val="CARS 7.30.2018"/>
      <sheetName val="CARS 04032018"/>
      <sheetName val="CARS 03212018"/>
      <sheetName val="CARS 02012018"/>
      <sheetName val="SUBVENTION 2017 01302018"/>
      <sheetName val="SUBVENTION 2016 01302018"/>
      <sheetName val="T3 EL 2017-18 Consortia 1-26-18"/>
      <sheetName val="Notes - Oct 2017 FY2017-18"/>
      <sheetName val="Notes - Oct 2017 FY2016-17 "/>
      <sheetName val="Notes - Oct 2017 FY 2015-16"/>
      <sheetName val="October 2017 Calc"/>
      <sheetName val="Notes - July 2017 CMDC"/>
      <sheetName val="July 2017 Calc"/>
      <sheetName val="LEAP as of 0317"/>
      <sheetName val="CARS 04282017"/>
      <sheetName val="Notes - FY2017-18 April"/>
      <sheetName val="Notes - FY 2016-17 April"/>
      <sheetName val="Notes - FY 2016-17 January"/>
      <sheetName val="Notes - FY2017-18 Janu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CDS</v>
          </cell>
          <cell r="B1" t="str">
            <v>LEA</v>
          </cell>
          <cell r="C1" t="str">
            <v>Charter #</v>
          </cell>
          <cell r="D1" t="str">
            <v>Lead or 
Member</v>
          </cell>
          <cell r="E1" t="str">
            <v>Lead CDS</v>
          </cell>
          <cell r="F1" t="str">
            <v>Lead LEA</v>
          </cell>
          <cell r="G1" t="str">
            <v>Individual 
EL Count</v>
          </cell>
          <cell r="H1" t="str">
            <v>Consortium 
Total EL Count</v>
          </cell>
          <cell r="I1" t="str">
            <v>Individual 
Allocation</v>
          </cell>
          <cell r="J1" t="str">
            <v>Consortium 
Subgrant</v>
          </cell>
        </row>
        <row r="2">
          <cell r="A2" t="str">
            <v>01612590115238</v>
          </cell>
          <cell r="B2" t="str">
            <v>ARISE High</v>
          </cell>
          <cell r="C2" t="str">
            <v>0837</v>
          </cell>
          <cell r="D2" t="str">
            <v>Lead</v>
          </cell>
          <cell r="E2" t="str">
            <v>01612590115238</v>
          </cell>
          <cell r="F2" t="str">
            <v>ARISE High</v>
          </cell>
          <cell r="G2">
            <v>77</v>
          </cell>
          <cell r="H2">
            <v>168</v>
          </cell>
          <cell r="I2">
            <v>7981</v>
          </cell>
          <cell r="J2">
            <v>17413</v>
          </cell>
        </row>
        <row r="3">
          <cell r="A3" t="str">
            <v>01611190122085</v>
          </cell>
          <cell r="B3" t="str">
            <v>Academy of Alameda, The</v>
          </cell>
          <cell r="C3" t="str">
            <v>1181</v>
          </cell>
          <cell r="D3" t="str">
            <v>Member</v>
          </cell>
          <cell r="E3" t="str">
            <v>01612590115238</v>
          </cell>
          <cell r="F3" t="str">
            <v>ARISE High</v>
          </cell>
          <cell r="G3">
            <v>54</v>
          </cell>
          <cell r="I3">
            <v>5597</v>
          </cell>
        </row>
        <row r="4">
          <cell r="A4" t="str">
            <v>01611190131805</v>
          </cell>
          <cell r="B4" t="str">
            <v>Academy of Alameda Elementary, The</v>
          </cell>
          <cell r="C4" t="str">
            <v>1718</v>
          </cell>
          <cell r="D4" t="str">
            <v>Member</v>
          </cell>
          <cell r="E4" t="str">
            <v>01612590115238</v>
          </cell>
          <cell r="F4" t="str">
            <v>ARISE High</v>
          </cell>
          <cell r="G4">
            <v>37</v>
          </cell>
          <cell r="I4">
            <v>3835</v>
          </cell>
        </row>
        <row r="5">
          <cell r="A5" t="str">
            <v>01613090101212</v>
          </cell>
          <cell r="B5" t="str">
            <v>KIPP Summit Academy</v>
          </cell>
          <cell r="C5" t="str">
            <v>0524</v>
          </cell>
          <cell r="D5" t="str">
            <v>Lead</v>
          </cell>
          <cell r="E5" t="str">
            <v>01613090101212</v>
          </cell>
          <cell r="F5" t="str">
            <v>KIPP Summit Academy</v>
          </cell>
          <cell r="G5">
            <v>87</v>
          </cell>
          <cell r="H5">
            <v>1062</v>
          </cell>
          <cell r="I5">
            <v>9018</v>
          </cell>
          <cell r="J5">
            <v>110078</v>
          </cell>
        </row>
        <row r="6">
          <cell r="A6" t="str">
            <v>01612590115014</v>
          </cell>
          <cell r="B6" t="str">
            <v>KIPP Bridge Academy</v>
          </cell>
          <cell r="C6" t="str">
            <v>0938</v>
          </cell>
          <cell r="D6" t="str">
            <v>Member</v>
          </cell>
          <cell r="E6" t="str">
            <v>01613090101212</v>
          </cell>
          <cell r="F6" t="str">
            <v>KIPP Summit Academy</v>
          </cell>
          <cell r="G6">
            <v>95</v>
          </cell>
          <cell r="I6">
            <v>9847</v>
          </cell>
        </row>
        <row r="7">
          <cell r="A7" t="str">
            <v>01613090114421</v>
          </cell>
          <cell r="B7" t="str">
            <v>KIPP King Collegiate High</v>
          </cell>
          <cell r="C7" t="str">
            <v>0880</v>
          </cell>
          <cell r="D7" t="str">
            <v>Member</v>
          </cell>
          <cell r="E7" t="str">
            <v>01613090101212</v>
          </cell>
          <cell r="F7" t="str">
            <v>KIPP Summit Academy</v>
          </cell>
          <cell r="G7">
            <v>32</v>
          </cell>
          <cell r="I7">
            <v>3317</v>
          </cell>
        </row>
        <row r="8">
          <cell r="A8" t="str">
            <v>38684780101337</v>
          </cell>
          <cell r="B8" t="str">
            <v>KIPP Bayview Academy</v>
          </cell>
          <cell r="C8" t="str">
            <v>0549</v>
          </cell>
          <cell r="D8" t="str">
            <v>Member</v>
          </cell>
          <cell r="E8" t="str">
            <v>01613090101212</v>
          </cell>
          <cell r="F8" t="str">
            <v>KIPP Summit Academy</v>
          </cell>
          <cell r="G8">
            <v>35</v>
          </cell>
          <cell r="I8">
            <v>3628</v>
          </cell>
        </row>
        <row r="9">
          <cell r="A9" t="str">
            <v>38684780101352</v>
          </cell>
          <cell r="B9" t="str">
            <v>KIPP San Francisco Bay Academy</v>
          </cell>
          <cell r="C9" t="str">
            <v>0551</v>
          </cell>
          <cell r="D9" t="str">
            <v>Member</v>
          </cell>
          <cell r="E9" t="str">
            <v>01613090101212</v>
          </cell>
          <cell r="F9" t="str">
            <v>KIPP Summit Academy</v>
          </cell>
          <cell r="G9">
            <v>126</v>
          </cell>
          <cell r="I9">
            <v>13060</v>
          </cell>
        </row>
        <row r="10">
          <cell r="A10" t="str">
            <v>38684780127530</v>
          </cell>
          <cell r="B10" t="str">
            <v>KIPP San Francisco College Preparatory</v>
          </cell>
          <cell r="C10" t="str">
            <v>1502</v>
          </cell>
          <cell r="D10" t="str">
            <v>Member</v>
          </cell>
          <cell r="E10" t="str">
            <v>01613090101212</v>
          </cell>
          <cell r="F10" t="str">
            <v>KIPP Summit Academy</v>
          </cell>
          <cell r="G10">
            <v>47</v>
          </cell>
          <cell r="I10">
            <v>4872</v>
          </cell>
        </row>
        <row r="11">
          <cell r="A11" t="str">
            <v>41689990135608</v>
          </cell>
          <cell r="B11" t="str">
            <v>KIPP Valiant Community Prep</v>
          </cell>
          <cell r="C11" t="str">
            <v>1868</v>
          </cell>
          <cell r="D11" t="str">
            <v>Member</v>
          </cell>
          <cell r="E11" t="str">
            <v>01613090101212</v>
          </cell>
          <cell r="F11" t="str">
            <v>KIPP Summit Academy</v>
          </cell>
          <cell r="G11">
            <v>61</v>
          </cell>
          <cell r="I11">
            <v>6323</v>
          </cell>
        </row>
        <row r="12">
          <cell r="A12" t="str">
            <v>41690050132068</v>
          </cell>
          <cell r="B12" t="str">
            <v>KIPP Excelencia Community Preparatory</v>
          </cell>
          <cell r="C12" t="str">
            <v>1735</v>
          </cell>
          <cell r="D12" t="str">
            <v>Member</v>
          </cell>
          <cell r="E12" t="str">
            <v>01613090101212</v>
          </cell>
          <cell r="F12" t="str">
            <v>KIPP Summit Academy</v>
          </cell>
          <cell r="G12">
            <v>225</v>
          </cell>
          <cell r="I12">
            <v>23321</v>
          </cell>
        </row>
        <row r="13">
          <cell r="A13" t="str">
            <v>43693690106633</v>
          </cell>
          <cell r="B13" t="str">
            <v>KIPP Heartwood Academy</v>
          </cell>
          <cell r="C13" t="str">
            <v>0628</v>
          </cell>
          <cell r="D13" t="str">
            <v>Member</v>
          </cell>
          <cell r="E13" t="str">
            <v>01613090101212</v>
          </cell>
          <cell r="F13" t="str">
            <v>KIPP Summit Academy</v>
          </cell>
          <cell r="G13">
            <v>105</v>
          </cell>
          <cell r="I13">
            <v>10883</v>
          </cell>
        </row>
        <row r="14">
          <cell r="A14" t="str">
            <v>43693690129924</v>
          </cell>
          <cell r="B14" t="str">
            <v>Kipp Prize Preparatory Academy</v>
          </cell>
          <cell r="C14" t="str">
            <v>1609</v>
          </cell>
          <cell r="D14" t="str">
            <v>Member</v>
          </cell>
          <cell r="E14" t="str">
            <v>01613090101212</v>
          </cell>
          <cell r="F14" t="str">
            <v>KIPP Summit Academy</v>
          </cell>
          <cell r="G14">
            <v>118</v>
          </cell>
          <cell r="I14">
            <v>12231</v>
          </cell>
        </row>
        <row r="15">
          <cell r="A15" t="str">
            <v>43694270116889</v>
          </cell>
          <cell r="B15" t="str">
            <v>KIPP San Jose Collegiate</v>
          </cell>
          <cell r="C15" t="str">
            <v>0976</v>
          </cell>
          <cell r="D15" t="str">
            <v>Member</v>
          </cell>
          <cell r="E15" t="str">
            <v>01613090101212</v>
          </cell>
          <cell r="F15" t="str">
            <v>KIPP Summit Academy</v>
          </cell>
          <cell r="G15">
            <v>33</v>
          </cell>
          <cell r="I15">
            <v>3420</v>
          </cell>
        </row>
        <row r="16">
          <cell r="A16" t="str">
            <v>43694500129205</v>
          </cell>
          <cell r="B16" t="str">
            <v>KIPP Heritage Academy</v>
          </cell>
          <cell r="C16" t="str">
            <v>1608</v>
          </cell>
          <cell r="D16" t="str">
            <v>Member</v>
          </cell>
          <cell r="E16" t="str">
            <v>01613090101212</v>
          </cell>
          <cell r="F16" t="str">
            <v>KIPP Summit Academy</v>
          </cell>
          <cell r="G16">
            <v>98</v>
          </cell>
          <cell r="I16">
            <v>10158</v>
          </cell>
        </row>
        <row r="17">
          <cell r="A17" t="str">
            <v>07100740129528</v>
          </cell>
          <cell r="B17" t="str">
            <v>Caliber: Beta Academy</v>
          </cell>
          <cell r="C17" t="str">
            <v>1622</v>
          </cell>
          <cell r="D17" t="str">
            <v>Lead</v>
          </cell>
          <cell r="E17" t="str">
            <v>07100740129528</v>
          </cell>
          <cell r="F17" t="str">
            <v>Caliber: Beta Academy</v>
          </cell>
          <cell r="G17">
            <v>271</v>
          </cell>
          <cell r="H17">
            <v>356</v>
          </cell>
          <cell r="I17">
            <v>28089</v>
          </cell>
          <cell r="J17">
            <v>36899</v>
          </cell>
        </row>
        <row r="18">
          <cell r="A18" t="str">
            <v>48705810134262</v>
          </cell>
          <cell r="B18" t="str">
            <v>Caliber: ChangeMakers Academy</v>
          </cell>
          <cell r="C18" t="str">
            <v>1779</v>
          </cell>
          <cell r="D18" t="str">
            <v>Member</v>
          </cell>
          <cell r="E18" t="str">
            <v>07100740129528</v>
          </cell>
          <cell r="F18" t="str">
            <v>Caliber: Beta Academy</v>
          </cell>
          <cell r="G18">
            <v>85</v>
          </cell>
          <cell r="I18">
            <v>8810</v>
          </cell>
        </row>
        <row r="19">
          <cell r="A19" t="str">
            <v>07616300000000</v>
          </cell>
          <cell r="B19" t="str">
            <v>Acalanes Union High</v>
          </cell>
          <cell r="D19" t="str">
            <v>Lead</v>
          </cell>
          <cell r="E19" t="str">
            <v>07616300000000</v>
          </cell>
          <cell r="F19" t="str">
            <v>Acalanes Union High</v>
          </cell>
          <cell r="G19">
            <v>98</v>
          </cell>
          <cell r="H19">
            <v>216</v>
          </cell>
          <cell r="I19">
            <v>10158</v>
          </cell>
          <cell r="J19">
            <v>22389</v>
          </cell>
        </row>
        <row r="20">
          <cell r="A20" t="str">
            <v>07616630000000</v>
          </cell>
          <cell r="B20" t="str">
            <v>Byron Union Elementary</v>
          </cell>
          <cell r="D20" t="str">
            <v>Member</v>
          </cell>
          <cell r="E20" t="str">
            <v>07616300000000</v>
          </cell>
          <cell r="F20" t="str">
            <v>Acalanes Union High</v>
          </cell>
          <cell r="G20">
            <v>118</v>
          </cell>
          <cell r="I20">
            <v>12231</v>
          </cell>
        </row>
        <row r="21">
          <cell r="A21" t="str">
            <v>07617130000000</v>
          </cell>
          <cell r="B21" t="str">
            <v>Lafayette Elementary</v>
          </cell>
          <cell r="D21" t="str">
            <v>Lead</v>
          </cell>
          <cell r="E21" t="str">
            <v>07617130000000</v>
          </cell>
          <cell r="F21" t="str">
            <v>Lafayette Elementary</v>
          </cell>
          <cell r="G21">
            <v>87</v>
          </cell>
          <cell r="H21">
            <v>179</v>
          </cell>
          <cell r="I21">
            <v>9018</v>
          </cell>
          <cell r="J21">
            <v>18554</v>
          </cell>
        </row>
        <row r="22">
          <cell r="A22" t="str">
            <v>01612750000000</v>
          </cell>
          <cell r="B22" t="str">
            <v>Piedmont City Unified</v>
          </cell>
          <cell r="D22" t="str">
            <v>Member</v>
          </cell>
          <cell r="E22" t="str">
            <v>07617130000000</v>
          </cell>
          <cell r="F22" t="str">
            <v>Lafayette Elementary</v>
          </cell>
          <cell r="G22">
            <v>48</v>
          </cell>
          <cell r="I22">
            <v>4975</v>
          </cell>
        </row>
        <row r="23">
          <cell r="A23" t="str">
            <v>07617470000000</v>
          </cell>
          <cell r="B23" t="str">
            <v>Moraga Elementary</v>
          </cell>
          <cell r="D23" t="str">
            <v>Member</v>
          </cell>
          <cell r="E23" t="str">
            <v>07617130000000</v>
          </cell>
          <cell r="F23" t="str">
            <v>Lafayette Elementary</v>
          </cell>
          <cell r="G23">
            <v>44</v>
          </cell>
          <cell r="I23">
            <v>4561</v>
          </cell>
        </row>
        <row r="24">
          <cell r="A24" t="str">
            <v>07617960101477</v>
          </cell>
          <cell r="B24" t="str">
            <v>Leadership Public Schools: Richmond</v>
          </cell>
          <cell r="C24" t="str">
            <v>0557</v>
          </cell>
          <cell r="D24" t="str">
            <v>Lead</v>
          </cell>
          <cell r="E24" t="str">
            <v>07617960101477</v>
          </cell>
          <cell r="F24" t="str">
            <v>Leadership Public Schools: Richmond</v>
          </cell>
          <cell r="G24">
            <v>106</v>
          </cell>
          <cell r="H24">
            <v>270</v>
          </cell>
          <cell r="I24">
            <v>10987</v>
          </cell>
          <cell r="J24">
            <v>27985</v>
          </cell>
        </row>
        <row r="25">
          <cell r="A25" t="str">
            <v>01611920108670</v>
          </cell>
          <cell r="B25" t="str">
            <v>Leadership Public Schools - Hayward</v>
          </cell>
          <cell r="C25" t="str">
            <v>0684</v>
          </cell>
          <cell r="D25" t="str">
            <v>Member</v>
          </cell>
          <cell r="E25" t="str">
            <v>07617960101477</v>
          </cell>
          <cell r="F25" t="str">
            <v>Leadership Public Schools: Richmond</v>
          </cell>
          <cell r="G25">
            <v>48</v>
          </cell>
          <cell r="I25">
            <v>4975</v>
          </cell>
        </row>
        <row r="26">
          <cell r="A26" t="str">
            <v>01612590126748</v>
          </cell>
          <cell r="B26" t="str">
            <v>LPS Oakland R &amp; D Campus</v>
          </cell>
          <cell r="C26" t="str">
            <v>1449</v>
          </cell>
          <cell r="D26" t="str">
            <v>Member</v>
          </cell>
          <cell r="E26" t="str">
            <v>07617960101477</v>
          </cell>
          <cell r="F26" t="str">
            <v>Leadership Public Schools: Richmond</v>
          </cell>
          <cell r="G26">
            <v>116</v>
          </cell>
          <cell r="I26">
            <v>12023</v>
          </cell>
        </row>
        <row r="27">
          <cell r="A27" t="str">
            <v>07617960126805</v>
          </cell>
          <cell r="B27" t="str">
            <v>Richmond Charter Academy</v>
          </cell>
          <cell r="C27" t="str">
            <v>1441</v>
          </cell>
          <cell r="D27" t="str">
            <v>Lead</v>
          </cell>
          <cell r="E27" t="str">
            <v>07617960126805</v>
          </cell>
          <cell r="F27" t="str">
            <v>Richmond Charter Academy</v>
          </cell>
          <cell r="G27">
            <v>88</v>
          </cell>
          <cell r="H27">
            <v>602</v>
          </cell>
          <cell r="I27">
            <v>9121</v>
          </cell>
          <cell r="J27">
            <v>62397</v>
          </cell>
        </row>
        <row r="28">
          <cell r="A28" t="str">
            <v>01612590114868</v>
          </cell>
          <cell r="B28" t="str">
            <v>Oakland Charter High</v>
          </cell>
          <cell r="C28" t="str">
            <v>0883</v>
          </cell>
          <cell r="D28" t="str">
            <v>Member</v>
          </cell>
          <cell r="E28" t="str">
            <v>07617960126805</v>
          </cell>
          <cell r="F28" t="str">
            <v>Richmond Charter Academy</v>
          </cell>
          <cell r="G28">
            <v>48</v>
          </cell>
          <cell r="I28">
            <v>4975</v>
          </cell>
        </row>
        <row r="29">
          <cell r="A29" t="str">
            <v>01612590129635</v>
          </cell>
          <cell r="B29" t="str">
            <v>Downtown Charter Academy</v>
          </cell>
          <cell r="C29" t="str">
            <v>1661</v>
          </cell>
          <cell r="D29" t="str">
            <v>Member</v>
          </cell>
          <cell r="E29" t="str">
            <v>07617960126805</v>
          </cell>
          <cell r="F29" t="str">
            <v>Richmond Charter Academy</v>
          </cell>
          <cell r="G29">
            <v>40</v>
          </cell>
          <cell r="I29">
            <v>4146</v>
          </cell>
        </row>
        <row r="30">
          <cell r="A30" t="str">
            <v>01612596111660</v>
          </cell>
          <cell r="B30" t="str">
            <v>Oakland Charter Academy</v>
          </cell>
          <cell r="C30" t="str">
            <v>0014</v>
          </cell>
          <cell r="D30" t="str">
            <v>Member</v>
          </cell>
          <cell r="E30" t="str">
            <v>07617960126805</v>
          </cell>
          <cell r="F30" t="str">
            <v>Richmond Charter Academy</v>
          </cell>
          <cell r="G30">
            <v>75</v>
          </cell>
          <cell r="I30">
            <v>7774</v>
          </cell>
        </row>
        <row r="31">
          <cell r="A31" t="str">
            <v>07617960129643</v>
          </cell>
          <cell r="B31" t="str">
            <v>Richmond Charter Elementary-Benito Juarez</v>
          </cell>
          <cell r="C31" t="str">
            <v>1660</v>
          </cell>
          <cell r="D31" t="str">
            <v>Member</v>
          </cell>
          <cell r="E31" t="str">
            <v>07617960126805</v>
          </cell>
          <cell r="F31" t="str">
            <v>Richmond Charter Academy</v>
          </cell>
          <cell r="G31">
            <v>279</v>
          </cell>
          <cell r="I31">
            <v>28918</v>
          </cell>
        </row>
        <row r="32">
          <cell r="A32" t="str">
            <v>07617960132233</v>
          </cell>
          <cell r="B32" t="str">
            <v>John Henry High</v>
          </cell>
          <cell r="C32" t="str">
            <v>1741</v>
          </cell>
          <cell r="D32" t="str">
            <v>Member</v>
          </cell>
          <cell r="E32" t="str">
            <v>07617960126805</v>
          </cell>
          <cell r="F32" t="str">
            <v>Richmond Charter Academy</v>
          </cell>
          <cell r="G32">
            <v>72</v>
          </cell>
          <cell r="I32">
            <v>7463</v>
          </cell>
        </row>
        <row r="33">
          <cell r="A33" t="str">
            <v>09100900000000</v>
          </cell>
          <cell r="B33" t="str">
            <v>El Dorado County Office of Education</v>
          </cell>
          <cell r="D33" t="str">
            <v>Lead</v>
          </cell>
          <cell r="E33" t="str">
            <v>09100900000000</v>
          </cell>
          <cell r="F33" t="str">
            <v>El Dorado County Office of Education</v>
          </cell>
          <cell r="G33">
            <v>41</v>
          </cell>
          <cell r="H33">
            <v>460</v>
          </cell>
          <cell r="I33">
            <v>4250</v>
          </cell>
          <cell r="J33">
            <v>47679</v>
          </cell>
        </row>
        <row r="34">
          <cell r="A34" t="str">
            <v>09618460000000</v>
          </cell>
          <cell r="B34" t="str">
            <v>Camino Union Elementary</v>
          </cell>
          <cell r="D34" t="str">
            <v>Member</v>
          </cell>
          <cell r="E34" t="str">
            <v>09100900000000</v>
          </cell>
          <cell r="F34" t="str">
            <v>El Dorado County Office of Education</v>
          </cell>
          <cell r="G34">
            <v>96</v>
          </cell>
          <cell r="I34">
            <v>9950</v>
          </cell>
        </row>
        <row r="35">
          <cell r="A35" t="str">
            <v>09618530000000</v>
          </cell>
          <cell r="B35" t="str">
            <v>El Dorado Union High</v>
          </cell>
          <cell r="D35" t="str">
            <v>Member</v>
          </cell>
          <cell r="E35" t="str">
            <v>09100900000000</v>
          </cell>
          <cell r="F35" t="str">
            <v>El Dorado County Office of Education</v>
          </cell>
          <cell r="G35">
            <v>78</v>
          </cell>
          <cell r="I35">
            <v>8085</v>
          </cell>
        </row>
        <row r="36">
          <cell r="A36" t="str">
            <v>09618790000000</v>
          </cell>
          <cell r="B36" t="str">
            <v>Gold Oak Union Elementary</v>
          </cell>
          <cell r="D36" t="str">
            <v>Member</v>
          </cell>
          <cell r="E36" t="str">
            <v>09100900000000</v>
          </cell>
          <cell r="F36" t="str">
            <v>El Dorado County Office of Education</v>
          </cell>
          <cell r="G36">
            <v>8</v>
          </cell>
          <cell r="I36">
            <v>829</v>
          </cell>
        </row>
        <row r="37">
          <cell r="A37" t="str">
            <v>09618870000000</v>
          </cell>
          <cell r="B37" t="str">
            <v>Gold Trail Union Elementary</v>
          </cell>
          <cell r="D37" t="str">
            <v>Member</v>
          </cell>
          <cell r="E37" t="str">
            <v>09100900000000</v>
          </cell>
          <cell r="F37" t="str">
            <v>El Dorado County Office of Education</v>
          </cell>
          <cell r="G37">
            <v>19</v>
          </cell>
          <cell r="I37">
            <v>1969</v>
          </cell>
        </row>
        <row r="38">
          <cell r="A38" t="str">
            <v>09619290000000</v>
          </cell>
          <cell r="B38" t="str">
            <v>Mother Lode Union Elementary</v>
          </cell>
          <cell r="D38" t="str">
            <v>Member</v>
          </cell>
          <cell r="E38" t="str">
            <v>09100900000000</v>
          </cell>
          <cell r="F38" t="str">
            <v>El Dorado County Office of Education</v>
          </cell>
          <cell r="G38">
            <v>174</v>
          </cell>
          <cell r="I38">
            <v>18035</v>
          </cell>
        </row>
        <row r="39">
          <cell r="A39" t="str">
            <v>09619450000000</v>
          </cell>
          <cell r="B39" t="str">
            <v>Pioneer Union Elementary</v>
          </cell>
          <cell r="D39" t="str">
            <v>Member</v>
          </cell>
          <cell r="E39" t="str">
            <v>09100900000000</v>
          </cell>
          <cell r="F39" t="str">
            <v>El Dorado County Office of Education</v>
          </cell>
          <cell r="G39">
            <v>15</v>
          </cell>
          <cell r="I39">
            <v>1555</v>
          </cell>
        </row>
        <row r="40">
          <cell r="A40" t="str">
            <v>09619600000000</v>
          </cell>
          <cell r="B40" t="str">
            <v>Pollock Pines Elementary</v>
          </cell>
          <cell r="D40" t="str">
            <v>Member</v>
          </cell>
          <cell r="E40" t="str">
            <v>09100900000000</v>
          </cell>
          <cell r="F40" t="str">
            <v>El Dorado County Office of Education</v>
          </cell>
          <cell r="G40">
            <v>22</v>
          </cell>
          <cell r="I40">
            <v>2280</v>
          </cell>
        </row>
        <row r="41">
          <cell r="A41" t="str">
            <v>09737830000000</v>
          </cell>
          <cell r="B41" t="str">
            <v>Black Oak Mine Unified</v>
          </cell>
          <cell r="D41" t="str">
            <v>Member</v>
          </cell>
          <cell r="E41" t="str">
            <v>09100900000000</v>
          </cell>
          <cell r="F41" t="str">
            <v>El Dorado County Office of Education</v>
          </cell>
          <cell r="G41">
            <v>7</v>
          </cell>
          <cell r="I41">
            <v>726</v>
          </cell>
        </row>
        <row r="42">
          <cell r="A42" t="str">
            <v>10621090000000</v>
          </cell>
          <cell r="B42" t="str">
            <v>Clay Joint Elementary</v>
          </cell>
          <cell r="D42" t="str">
            <v>Lead</v>
          </cell>
          <cell r="E42" t="str">
            <v>10621090000000</v>
          </cell>
          <cell r="F42" t="str">
            <v>Clay Joint Elementary</v>
          </cell>
          <cell r="G42">
            <v>16</v>
          </cell>
          <cell r="H42">
            <v>138</v>
          </cell>
          <cell r="I42">
            <v>1658</v>
          </cell>
          <cell r="J42">
            <v>14304</v>
          </cell>
        </row>
        <row r="43">
          <cell r="A43" t="str">
            <v>10620420000000</v>
          </cell>
          <cell r="B43" t="str">
            <v>Burrel Union Elementary</v>
          </cell>
          <cell r="D43" t="str">
            <v>Member</v>
          </cell>
          <cell r="E43" t="str">
            <v>10621090000000</v>
          </cell>
          <cell r="F43" t="str">
            <v>Clay Joint Elementary</v>
          </cell>
          <cell r="G43">
            <v>67</v>
          </cell>
          <cell r="I43">
            <v>6945</v>
          </cell>
        </row>
        <row r="44">
          <cell r="A44" t="str">
            <v>10623230000000</v>
          </cell>
          <cell r="B44" t="str">
            <v>Monroe Elementary</v>
          </cell>
          <cell r="D44" t="str">
            <v>Member</v>
          </cell>
          <cell r="E44" t="str">
            <v>10621090000000</v>
          </cell>
          <cell r="F44" t="str">
            <v>Clay Joint Elementary</v>
          </cell>
          <cell r="G44">
            <v>55</v>
          </cell>
          <cell r="I44">
            <v>5701</v>
          </cell>
        </row>
        <row r="45">
          <cell r="A45" t="str">
            <v>11101160000000</v>
          </cell>
          <cell r="B45" t="str">
            <v>Glenn County Office of Education</v>
          </cell>
          <cell r="D45" t="str">
            <v>Lead</v>
          </cell>
          <cell r="E45" t="str">
            <v>11101160000000</v>
          </cell>
          <cell r="F45" t="str">
            <v>Glenn County Office of Education</v>
          </cell>
          <cell r="G45">
            <v>30</v>
          </cell>
          <cell r="H45">
            <v>125</v>
          </cell>
          <cell r="I45">
            <v>3110</v>
          </cell>
          <cell r="J45">
            <v>12957</v>
          </cell>
        </row>
        <row r="46">
          <cell r="A46" t="str">
            <v>11625540000000</v>
          </cell>
          <cell r="B46" t="str">
            <v>Capay Joint Union Elementary</v>
          </cell>
          <cell r="D46" t="str">
            <v>Member</v>
          </cell>
          <cell r="E46" t="str">
            <v>11101160000000</v>
          </cell>
          <cell r="F46" t="str">
            <v>Glenn County Office of Education</v>
          </cell>
          <cell r="G46">
            <v>19</v>
          </cell>
          <cell r="I46">
            <v>1969</v>
          </cell>
        </row>
        <row r="47">
          <cell r="A47" t="str">
            <v>11625960000000</v>
          </cell>
          <cell r="B47" t="str">
            <v>Lake Elementary</v>
          </cell>
          <cell r="D47" t="str">
            <v>Member</v>
          </cell>
          <cell r="E47" t="str">
            <v>11101160000000</v>
          </cell>
          <cell r="F47" t="str">
            <v>Glenn County Office of Education</v>
          </cell>
          <cell r="G47">
            <v>25</v>
          </cell>
          <cell r="I47">
            <v>2591</v>
          </cell>
        </row>
        <row r="48">
          <cell r="A48" t="str">
            <v>11626380000000</v>
          </cell>
          <cell r="B48" t="str">
            <v>Plaza Elementary</v>
          </cell>
          <cell r="D48" t="str">
            <v>Member</v>
          </cell>
          <cell r="E48" t="str">
            <v>11101160000000</v>
          </cell>
          <cell r="F48" t="str">
            <v>Glenn County Office of Education</v>
          </cell>
          <cell r="G48">
            <v>21</v>
          </cell>
          <cell r="I48">
            <v>2177</v>
          </cell>
        </row>
        <row r="49">
          <cell r="A49" t="str">
            <v>11626460000000</v>
          </cell>
          <cell r="B49" t="str">
            <v>Princeton Joint Unified</v>
          </cell>
          <cell r="D49" t="str">
            <v>Member</v>
          </cell>
          <cell r="E49" t="str">
            <v>11101160000000</v>
          </cell>
          <cell r="F49" t="str">
            <v>Glenn County Office of Education</v>
          </cell>
          <cell r="G49">
            <v>30</v>
          </cell>
          <cell r="I49">
            <v>3110</v>
          </cell>
        </row>
        <row r="50">
          <cell r="A50" t="str">
            <v>14766870000000</v>
          </cell>
          <cell r="B50" t="str">
            <v>Bishop Unified</v>
          </cell>
          <cell r="D50" t="str">
            <v>Lead</v>
          </cell>
          <cell r="E50" t="str">
            <v>14766870000000</v>
          </cell>
          <cell r="F50" t="str">
            <v>Bishop Unified</v>
          </cell>
          <cell r="G50">
            <v>299</v>
          </cell>
          <cell r="H50">
            <v>385</v>
          </cell>
          <cell r="I50">
            <v>30991</v>
          </cell>
          <cell r="J50">
            <v>39905</v>
          </cell>
        </row>
        <row r="51">
          <cell r="A51" t="str">
            <v>14632890000000</v>
          </cell>
          <cell r="B51" t="str">
            <v>Lone Pine Unified</v>
          </cell>
          <cell r="D51" t="str">
            <v>Member</v>
          </cell>
          <cell r="E51" t="str">
            <v>14766870000000</v>
          </cell>
          <cell r="F51" t="str">
            <v>Bishop Unified</v>
          </cell>
          <cell r="G51">
            <v>86</v>
          </cell>
          <cell r="I51">
            <v>8914</v>
          </cell>
        </row>
        <row r="52">
          <cell r="A52" t="str">
            <v>15101570119669</v>
          </cell>
          <cell r="B52" t="str">
            <v>Wonderful College Prep Academy</v>
          </cell>
          <cell r="C52" t="str">
            <v>1078</v>
          </cell>
          <cell r="D52" t="str">
            <v>Lead</v>
          </cell>
          <cell r="E52" t="str">
            <v>15101570119669</v>
          </cell>
          <cell r="F52" t="str">
            <v>Wonderful College Prep Academy</v>
          </cell>
          <cell r="G52">
            <v>216</v>
          </cell>
          <cell r="H52">
            <v>312</v>
          </cell>
          <cell r="I52">
            <v>22388</v>
          </cell>
          <cell r="J52">
            <v>32338</v>
          </cell>
        </row>
        <row r="53">
          <cell r="A53" t="str">
            <v>15101570135467</v>
          </cell>
          <cell r="B53" t="str">
            <v>Wonderful College Prep Academy - Lost Hills</v>
          </cell>
          <cell r="C53" t="str">
            <v>1851</v>
          </cell>
          <cell r="D53" t="str">
            <v>Member</v>
          </cell>
          <cell r="E53" t="str">
            <v>15101570119669</v>
          </cell>
          <cell r="F53" t="str">
            <v>Wonderful College Prep Academy</v>
          </cell>
          <cell r="G53">
            <v>96</v>
          </cell>
          <cell r="I53">
            <v>9950</v>
          </cell>
        </row>
        <row r="54">
          <cell r="A54" t="str">
            <v>15751680000000</v>
          </cell>
          <cell r="B54" t="str">
            <v>El Tejon Unified</v>
          </cell>
          <cell r="D54" t="str">
            <v>Lead</v>
          </cell>
          <cell r="E54" t="str">
            <v>15751680000000</v>
          </cell>
          <cell r="F54" t="str">
            <v>El Tejon Unified</v>
          </cell>
          <cell r="G54">
            <v>88</v>
          </cell>
          <cell r="H54">
            <v>139</v>
          </cell>
          <cell r="I54">
            <v>9121</v>
          </cell>
          <cell r="J54">
            <v>14407</v>
          </cell>
        </row>
        <row r="55">
          <cell r="A55" t="str">
            <v>15636280000000</v>
          </cell>
          <cell r="B55" t="str">
            <v>Maricopa Unified</v>
          </cell>
          <cell r="D55" t="str">
            <v>Member</v>
          </cell>
          <cell r="E55" t="str">
            <v>15751680000000</v>
          </cell>
          <cell r="F55" t="str">
            <v>El Tejon Unified</v>
          </cell>
          <cell r="G55">
            <v>51</v>
          </cell>
          <cell r="I55">
            <v>5286</v>
          </cell>
        </row>
        <row r="56">
          <cell r="A56" t="str">
            <v>18641960000000</v>
          </cell>
          <cell r="B56" t="str">
            <v>Susanville Elementary</v>
          </cell>
          <cell r="D56" t="str">
            <v>Lead</v>
          </cell>
          <cell r="E56" t="str">
            <v>18641960000000</v>
          </cell>
          <cell r="F56" t="str">
            <v>Susanville Elementary</v>
          </cell>
          <cell r="G56">
            <v>66</v>
          </cell>
          <cell r="H56">
            <v>122</v>
          </cell>
          <cell r="I56">
            <v>6841</v>
          </cell>
          <cell r="J56">
            <v>12646</v>
          </cell>
        </row>
        <row r="57">
          <cell r="A57" t="str">
            <v>18640890000000</v>
          </cell>
          <cell r="B57" t="str">
            <v>Big Valley Joint Unified</v>
          </cell>
          <cell r="D57" t="str">
            <v>Member</v>
          </cell>
          <cell r="E57" t="str">
            <v>18641960000000</v>
          </cell>
          <cell r="F57" t="str">
            <v>Susanville Elementary</v>
          </cell>
          <cell r="G57">
            <v>9</v>
          </cell>
          <cell r="I57">
            <v>933</v>
          </cell>
        </row>
        <row r="58">
          <cell r="A58" t="str">
            <v>18641130000000</v>
          </cell>
          <cell r="B58" t="str">
            <v>Johnstonville Elementary</v>
          </cell>
          <cell r="D58" t="str">
            <v>Member</v>
          </cell>
          <cell r="E58" t="str">
            <v>18641960000000</v>
          </cell>
          <cell r="F58" t="str">
            <v>Susanville Elementary</v>
          </cell>
          <cell r="G58">
            <v>8</v>
          </cell>
          <cell r="I58">
            <v>829</v>
          </cell>
        </row>
        <row r="59">
          <cell r="A59" t="str">
            <v>18641390000000</v>
          </cell>
          <cell r="B59" t="str">
            <v>Lassen Union High</v>
          </cell>
          <cell r="D59" t="str">
            <v>Member</v>
          </cell>
          <cell r="E59" t="str">
            <v>18641960000000</v>
          </cell>
          <cell r="F59" t="str">
            <v>Susanville Elementary</v>
          </cell>
          <cell r="G59">
            <v>15</v>
          </cell>
          <cell r="I59">
            <v>1555</v>
          </cell>
        </row>
        <row r="60">
          <cell r="A60" t="str">
            <v>18641880000000</v>
          </cell>
          <cell r="B60" t="str">
            <v>Shaffer Union Elementary</v>
          </cell>
          <cell r="D60" t="str">
            <v>Member</v>
          </cell>
          <cell r="E60" t="str">
            <v>18641960000000</v>
          </cell>
          <cell r="F60" t="str">
            <v>Susanville Elementary</v>
          </cell>
          <cell r="G60">
            <v>24</v>
          </cell>
          <cell r="I60">
            <v>2488</v>
          </cell>
        </row>
        <row r="61">
          <cell r="A61" t="str">
            <v>19101990121772</v>
          </cell>
          <cell r="B61" t="str">
            <v>Environmental Charter Middle</v>
          </cell>
          <cell r="C61" t="str">
            <v>1204</v>
          </cell>
          <cell r="D61" t="str">
            <v>Lead</v>
          </cell>
          <cell r="E61" t="str">
            <v>19101990121772</v>
          </cell>
          <cell r="F61" t="str">
            <v>Environmental Charter Middle</v>
          </cell>
          <cell r="G61">
            <v>65</v>
          </cell>
          <cell r="H61">
            <v>202</v>
          </cell>
          <cell r="I61">
            <v>6737</v>
          </cell>
          <cell r="J61">
            <v>20937</v>
          </cell>
        </row>
        <row r="62">
          <cell r="A62" t="str">
            <v>19101990127498</v>
          </cell>
          <cell r="B62" t="str">
            <v>Environmental Charter Middle - Inglewood</v>
          </cell>
          <cell r="C62" t="str">
            <v>1501</v>
          </cell>
          <cell r="D62" t="str">
            <v>Member</v>
          </cell>
          <cell r="E62" t="str">
            <v>19101990121772</v>
          </cell>
          <cell r="F62" t="str">
            <v>Environmental Charter Middle</v>
          </cell>
          <cell r="G62">
            <v>88</v>
          </cell>
          <cell r="I62">
            <v>9121</v>
          </cell>
        </row>
        <row r="63">
          <cell r="A63" t="str">
            <v>19646911996438</v>
          </cell>
          <cell r="B63" t="str">
            <v>Environmental Charter High</v>
          </cell>
          <cell r="C63" t="str">
            <v>0353</v>
          </cell>
          <cell r="D63" t="str">
            <v>Member</v>
          </cell>
          <cell r="E63" t="str">
            <v>19101990121772</v>
          </cell>
          <cell r="F63" t="str">
            <v>Environmental Charter Middle</v>
          </cell>
          <cell r="G63">
            <v>49</v>
          </cell>
          <cell r="I63">
            <v>5079</v>
          </cell>
        </row>
        <row r="64">
          <cell r="A64" t="str">
            <v>19101996119945</v>
          </cell>
          <cell r="B64" t="str">
            <v>Magnolia Science Academy</v>
          </cell>
          <cell r="C64" t="str">
            <v>0438</v>
          </cell>
          <cell r="D64" t="str">
            <v>Lead</v>
          </cell>
          <cell r="E64" t="str">
            <v>19101996119945</v>
          </cell>
          <cell r="F64" t="str">
            <v>Magnolia Science Academy</v>
          </cell>
          <cell r="G64">
            <v>64</v>
          </cell>
          <cell r="H64">
            <v>633</v>
          </cell>
          <cell r="I64">
            <v>6634</v>
          </cell>
          <cell r="J64">
            <v>65612</v>
          </cell>
        </row>
        <row r="65">
          <cell r="A65" t="str">
            <v>19101990115030</v>
          </cell>
          <cell r="B65" t="str">
            <v>Magnolia Science Academy 3</v>
          </cell>
          <cell r="C65" t="str">
            <v>0917</v>
          </cell>
          <cell r="D65" t="str">
            <v>Member</v>
          </cell>
          <cell r="E65" t="str">
            <v>19101996119945</v>
          </cell>
          <cell r="F65" t="str">
            <v>Magnolia Science Academy</v>
          </cell>
          <cell r="G65">
            <v>27</v>
          </cell>
          <cell r="I65">
            <v>2799</v>
          </cell>
        </row>
        <row r="66">
          <cell r="A66" t="str">
            <v>19101990115212</v>
          </cell>
          <cell r="B66" t="str">
            <v>Magnolia Science Academy 2</v>
          </cell>
          <cell r="C66" t="str">
            <v>0906</v>
          </cell>
          <cell r="D66" t="str">
            <v>Member</v>
          </cell>
          <cell r="E66" t="str">
            <v>19101996119945</v>
          </cell>
          <cell r="F66" t="str">
            <v>Magnolia Science Academy</v>
          </cell>
          <cell r="G66">
            <v>78</v>
          </cell>
          <cell r="I66">
            <v>8085</v>
          </cell>
        </row>
        <row r="67">
          <cell r="A67" t="str">
            <v>19647330117622</v>
          </cell>
          <cell r="B67" t="str">
            <v>Magnolia Science Academy 4</v>
          </cell>
          <cell r="C67" t="str">
            <v>0986</v>
          </cell>
          <cell r="D67" t="str">
            <v>Member</v>
          </cell>
          <cell r="E67" t="str">
            <v>19101996119945</v>
          </cell>
          <cell r="F67" t="str">
            <v>Magnolia Science Academy</v>
          </cell>
          <cell r="G67">
            <v>20</v>
          </cell>
          <cell r="I67">
            <v>2073</v>
          </cell>
        </row>
        <row r="68">
          <cell r="A68" t="str">
            <v>19647330117630</v>
          </cell>
          <cell r="B68" t="str">
            <v>Magnolia Science Academy 5</v>
          </cell>
          <cell r="C68" t="str">
            <v>0987</v>
          </cell>
          <cell r="D68" t="str">
            <v>Member</v>
          </cell>
          <cell r="E68" t="str">
            <v>19101996119945</v>
          </cell>
          <cell r="F68" t="str">
            <v>Magnolia Science Academy</v>
          </cell>
          <cell r="G68">
            <v>44</v>
          </cell>
          <cell r="I68">
            <v>4561</v>
          </cell>
        </row>
        <row r="69">
          <cell r="A69" t="str">
            <v>19647330117648</v>
          </cell>
          <cell r="B69" t="str">
            <v>Magnolia Science Academy 6</v>
          </cell>
          <cell r="C69" t="str">
            <v>0988</v>
          </cell>
          <cell r="D69" t="str">
            <v>Member</v>
          </cell>
          <cell r="E69" t="str">
            <v>19101996119945</v>
          </cell>
          <cell r="F69" t="str">
            <v>Magnolia Science Academy</v>
          </cell>
          <cell r="G69">
            <v>19</v>
          </cell>
          <cell r="I69">
            <v>1969</v>
          </cell>
        </row>
        <row r="70">
          <cell r="A70" t="str">
            <v>19647330117655</v>
          </cell>
          <cell r="B70" t="str">
            <v>Magnolia Science Academy 7</v>
          </cell>
          <cell r="C70" t="str">
            <v>0989</v>
          </cell>
          <cell r="D70" t="str">
            <v>Member</v>
          </cell>
          <cell r="E70" t="str">
            <v>19101996119945</v>
          </cell>
          <cell r="F70" t="str">
            <v>Magnolia Science Academy</v>
          </cell>
          <cell r="G70">
            <v>74</v>
          </cell>
          <cell r="I70">
            <v>7670</v>
          </cell>
        </row>
        <row r="71">
          <cell r="A71" t="str">
            <v>19647330122747</v>
          </cell>
          <cell r="B71" t="str">
            <v>Magnolia Science Academy Bell</v>
          </cell>
          <cell r="C71" t="str">
            <v>1236</v>
          </cell>
          <cell r="D71" t="str">
            <v>Member</v>
          </cell>
          <cell r="E71" t="str">
            <v>19101996119945</v>
          </cell>
          <cell r="F71" t="str">
            <v>Magnolia Science Academy</v>
          </cell>
          <cell r="G71">
            <v>75</v>
          </cell>
          <cell r="I71">
            <v>7774</v>
          </cell>
        </row>
        <row r="72">
          <cell r="A72" t="str">
            <v>30768930130765</v>
          </cell>
          <cell r="B72" t="str">
            <v>Magnolia Science Academy Santa Ana</v>
          </cell>
          <cell r="C72" t="str">
            <v>1686</v>
          </cell>
          <cell r="D72" t="str">
            <v>Member</v>
          </cell>
          <cell r="E72" t="str">
            <v>19101996119945</v>
          </cell>
          <cell r="F72" t="str">
            <v>Magnolia Science Academy</v>
          </cell>
          <cell r="G72">
            <v>221</v>
          </cell>
          <cell r="I72">
            <v>22907</v>
          </cell>
        </row>
        <row r="73">
          <cell r="A73" t="str">
            <v>37683380109157</v>
          </cell>
          <cell r="B73" t="str">
            <v>Magnolia Science Academy San Diego</v>
          </cell>
          <cell r="C73" t="str">
            <v>0698</v>
          </cell>
          <cell r="D73" t="str">
            <v>Member</v>
          </cell>
          <cell r="E73" t="str">
            <v>19101996119945</v>
          </cell>
          <cell r="F73" t="str">
            <v>Magnolia Science Academy</v>
          </cell>
          <cell r="G73">
            <v>11</v>
          </cell>
          <cell r="I73">
            <v>1140</v>
          </cell>
        </row>
        <row r="74">
          <cell r="A74" t="str">
            <v>19647330102541</v>
          </cell>
          <cell r="B74" t="str">
            <v>New Designs Charter</v>
          </cell>
          <cell r="C74" t="str">
            <v>0601</v>
          </cell>
          <cell r="D74" t="str">
            <v>Lead</v>
          </cell>
          <cell r="E74" t="str">
            <v>19647330102541</v>
          </cell>
          <cell r="F74" t="str">
            <v>New Designs Charter</v>
          </cell>
          <cell r="G74">
            <v>161</v>
          </cell>
          <cell r="H74">
            <v>235</v>
          </cell>
          <cell r="I74">
            <v>16688</v>
          </cell>
          <cell r="J74">
            <v>24358</v>
          </cell>
        </row>
        <row r="75">
          <cell r="A75" t="str">
            <v>19647330120071</v>
          </cell>
          <cell r="B75" t="str">
            <v>New Designs Charter School-Watts</v>
          </cell>
          <cell r="C75" t="str">
            <v>1120</v>
          </cell>
          <cell r="D75" t="str">
            <v>Member</v>
          </cell>
          <cell r="E75" t="str">
            <v>19647330102541</v>
          </cell>
          <cell r="F75" t="str">
            <v>New Designs Charter</v>
          </cell>
          <cell r="G75">
            <v>74</v>
          </cell>
          <cell r="I75">
            <v>7670</v>
          </cell>
        </row>
        <row r="76">
          <cell r="A76" t="str">
            <v>19647330106435</v>
          </cell>
          <cell r="B76" t="str">
            <v>Camino Nuevo Charter High</v>
          </cell>
          <cell r="C76" t="str">
            <v>0635</v>
          </cell>
          <cell r="D76" t="str">
            <v>Lead</v>
          </cell>
          <cell r="E76" t="str">
            <v>19647330106435</v>
          </cell>
          <cell r="F76" t="str">
            <v>Camino Nuevo Charter High</v>
          </cell>
          <cell r="G76">
            <v>86</v>
          </cell>
          <cell r="H76">
            <v>132</v>
          </cell>
          <cell r="I76">
            <v>8914</v>
          </cell>
          <cell r="J76">
            <v>13682</v>
          </cell>
        </row>
        <row r="77">
          <cell r="A77" t="str">
            <v>19647330127910</v>
          </cell>
          <cell r="B77" t="str">
            <v>Camino Nuevo High #2</v>
          </cell>
          <cell r="C77" t="str">
            <v>1540</v>
          </cell>
          <cell r="D77" t="str">
            <v>Member</v>
          </cell>
          <cell r="E77" t="str">
            <v>19647330106435</v>
          </cell>
          <cell r="F77" t="str">
            <v>Camino Nuevo Charter High</v>
          </cell>
          <cell r="G77">
            <v>46</v>
          </cell>
          <cell r="I77">
            <v>4768</v>
          </cell>
        </row>
        <row r="78">
          <cell r="A78" t="str">
            <v>19647330106872</v>
          </cell>
          <cell r="B78" t="str">
            <v>Bert Corona Charter</v>
          </cell>
          <cell r="C78" t="str">
            <v>0654</v>
          </cell>
          <cell r="D78" t="str">
            <v>Lead</v>
          </cell>
          <cell r="E78" t="str">
            <v>19647330106872</v>
          </cell>
          <cell r="F78" t="str">
            <v>Bert Corona Charter</v>
          </cell>
          <cell r="G78">
            <v>101</v>
          </cell>
          <cell r="H78">
            <v>246</v>
          </cell>
          <cell r="I78">
            <v>10469</v>
          </cell>
          <cell r="J78">
            <v>25499</v>
          </cell>
        </row>
        <row r="79">
          <cell r="A79" t="str">
            <v>19647330114959</v>
          </cell>
          <cell r="B79" t="str">
            <v>Monsenor Oscar Romero Charter Middle</v>
          </cell>
          <cell r="C79" t="str">
            <v>0931</v>
          </cell>
          <cell r="D79" t="str">
            <v>Member</v>
          </cell>
          <cell r="E79" t="str">
            <v>19647330106872</v>
          </cell>
          <cell r="F79" t="str">
            <v>Bert Corona Charter</v>
          </cell>
          <cell r="G79">
            <v>115</v>
          </cell>
          <cell r="I79">
            <v>11920</v>
          </cell>
        </row>
        <row r="80">
          <cell r="A80" t="str">
            <v>19647330132126</v>
          </cell>
          <cell r="B80" t="str">
            <v>Bert Corona Charter High</v>
          </cell>
          <cell r="C80" t="str">
            <v>1724</v>
          </cell>
          <cell r="D80" t="str">
            <v>Member</v>
          </cell>
          <cell r="E80" t="str">
            <v>19647330106872</v>
          </cell>
          <cell r="F80" t="str">
            <v>Bert Corona Charter</v>
          </cell>
          <cell r="G80">
            <v>30</v>
          </cell>
          <cell r="I80">
            <v>3110</v>
          </cell>
        </row>
        <row r="81">
          <cell r="A81" t="str">
            <v>19647330108886</v>
          </cell>
          <cell r="B81" t="str">
            <v>Gabriella Charter</v>
          </cell>
          <cell r="C81" t="str">
            <v>0713</v>
          </cell>
          <cell r="D81" t="str">
            <v>Lead</v>
          </cell>
          <cell r="E81" t="str">
            <v>19647330108886</v>
          </cell>
          <cell r="F81" t="str">
            <v>Gabriella Charter</v>
          </cell>
          <cell r="G81">
            <v>126</v>
          </cell>
          <cell r="H81">
            <v>190</v>
          </cell>
          <cell r="I81">
            <v>13060</v>
          </cell>
          <cell r="J81">
            <v>19694</v>
          </cell>
        </row>
        <row r="82">
          <cell r="A82" t="str">
            <v>19647330135509</v>
          </cell>
          <cell r="B82" t="str">
            <v>Gabriella Charter 2</v>
          </cell>
          <cell r="C82" t="str">
            <v>1853</v>
          </cell>
          <cell r="D82" t="str">
            <v>Member</v>
          </cell>
          <cell r="E82" t="str">
            <v>19647330108886</v>
          </cell>
          <cell r="F82" t="str">
            <v>Gabriella Charter</v>
          </cell>
          <cell r="G82">
            <v>64</v>
          </cell>
          <cell r="I82">
            <v>6634</v>
          </cell>
        </row>
        <row r="83">
          <cell r="A83" t="str">
            <v>19647330114967</v>
          </cell>
          <cell r="B83" t="str">
            <v>Global Education Academy</v>
          </cell>
          <cell r="C83" t="str">
            <v>0934</v>
          </cell>
          <cell r="D83" t="str">
            <v>Lead</v>
          </cell>
          <cell r="E83" t="str">
            <v>19647330114967</v>
          </cell>
          <cell r="F83" t="str">
            <v>Global Education Academy</v>
          </cell>
          <cell r="G83">
            <v>130</v>
          </cell>
          <cell r="H83">
            <v>235</v>
          </cell>
          <cell r="I83">
            <v>13474</v>
          </cell>
          <cell r="J83">
            <v>24357</v>
          </cell>
        </row>
        <row r="84">
          <cell r="A84" t="str">
            <v>19647330128116</v>
          </cell>
          <cell r="B84" t="str">
            <v>Global Education Academy Middle</v>
          </cell>
          <cell r="C84" t="str">
            <v>1561</v>
          </cell>
          <cell r="D84" t="str">
            <v>Member</v>
          </cell>
          <cell r="E84" t="str">
            <v>19647330114967</v>
          </cell>
          <cell r="F84" t="str">
            <v>Global Education Academy</v>
          </cell>
          <cell r="G84">
            <v>31</v>
          </cell>
          <cell r="I84">
            <v>3213</v>
          </cell>
        </row>
        <row r="85">
          <cell r="A85" t="str">
            <v>19647330129833</v>
          </cell>
          <cell r="B85" t="str">
            <v>Global Education Academy 2</v>
          </cell>
          <cell r="C85" t="str">
            <v>1641</v>
          </cell>
          <cell r="D85" t="str">
            <v>Member</v>
          </cell>
          <cell r="E85" t="str">
            <v>19647330114967</v>
          </cell>
          <cell r="F85" t="str">
            <v>Global Education Academy</v>
          </cell>
          <cell r="G85">
            <v>74</v>
          </cell>
          <cell r="I85">
            <v>7670</v>
          </cell>
        </row>
        <row r="86">
          <cell r="A86" t="str">
            <v>19647330117937</v>
          </cell>
          <cell r="B86" t="str">
            <v>ICEF Vista Elementary Academy</v>
          </cell>
          <cell r="C86" t="str">
            <v>1039</v>
          </cell>
          <cell r="D86" t="str">
            <v>Lead</v>
          </cell>
          <cell r="E86" t="str">
            <v>19647330117937</v>
          </cell>
          <cell r="F86" t="str">
            <v>ICEF Vista Elementary Academy</v>
          </cell>
          <cell r="G86">
            <v>183</v>
          </cell>
          <cell r="H86">
            <v>242</v>
          </cell>
          <cell r="I86">
            <v>18968</v>
          </cell>
          <cell r="J86">
            <v>25083</v>
          </cell>
        </row>
        <row r="87">
          <cell r="A87" t="str">
            <v>19647330115287</v>
          </cell>
          <cell r="B87" t="str">
            <v>ICEF Vista Middle Academy</v>
          </cell>
          <cell r="C87" t="str">
            <v>0953</v>
          </cell>
          <cell r="D87" t="str">
            <v>Member</v>
          </cell>
          <cell r="E87" t="str">
            <v>19647330117937</v>
          </cell>
          <cell r="F87" t="str">
            <v>ICEF Vista Elementary Academy</v>
          </cell>
          <cell r="G87">
            <v>59</v>
          </cell>
          <cell r="I87">
            <v>6115</v>
          </cell>
        </row>
        <row r="88">
          <cell r="A88" t="str">
            <v>19647330119982</v>
          </cell>
          <cell r="B88" t="str">
            <v>Equitas Academy Charter</v>
          </cell>
          <cell r="C88" t="str">
            <v>1093</v>
          </cell>
          <cell r="D88" t="str">
            <v>Lead</v>
          </cell>
          <cell r="E88" t="str">
            <v>19647330119982</v>
          </cell>
          <cell r="F88" t="str">
            <v>Equitas Academy Charter</v>
          </cell>
          <cell r="G88">
            <v>150</v>
          </cell>
          <cell r="H88">
            <v>324</v>
          </cell>
          <cell r="I88">
            <v>15548</v>
          </cell>
          <cell r="J88">
            <v>33583</v>
          </cell>
        </row>
        <row r="89">
          <cell r="A89" t="str">
            <v>19647330126169</v>
          </cell>
          <cell r="B89" t="str">
            <v>Equitas Academy #2</v>
          </cell>
          <cell r="C89" t="str">
            <v>1402</v>
          </cell>
          <cell r="D89" t="str">
            <v>Member</v>
          </cell>
          <cell r="E89" t="str">
            <v>19647330119982</v>
          </cell>
          <cell r="F89" t="str">
            <v>Equitas Academy Charter</v>
          </cell>
          <cell r="G89">
            <v>56</v>
          </cell>
          <cell r="I89">
            <v>5804</v>
          </cell>
        </row>
        <row r="90">
          <cell r="A90" t="str">
            <v>19647330129650</v>
          </cell>
          <cell r="B90" t="str">
            <v>Equitas Academy #3 Charter</v>
          </cell>
          <cell r="C90" t="str">
            <v>1669</v>
          </cell>
          <cell r="D90" t="str">
            <v>Member</v>
          </cell>
          <cell r="E90" t="str">
            <v>19647330119982</v>
          </cell>
          <cell r="F90" t="str">
            <v>Equitas Academy Charter</v>
          </cell>
          <cell r="G90">
            <v>101</v>
          </cell>
          <cell r="I90">
            <v>10469</v>
          </cell>
        </row>
        <row r="91">
          <cell r="A91" t="str">
            <v>19647330133686</v>
          </cell>
          <cell r="B91" t="str">
            <v>Equitas Academy 4</v>
          </cell>
          <cell r="C91" t="str">
            <v>1785</v>
          </cell>
          <cell r="D91" t="str">
            <v>Member</v>
          </cell>
          <cell r="E91" t="str">
            <v>19647330119982</v>
          </cell>
          <cell r="F91" t="str">
            <v>Equitas Academy Charter</v>
          </cell>
          <cell r="G91">
            <v>17</v>
          </cell>
          <cell r="I91">
            <v>1762</v>
          </cell>
        </row>
        <row r="92">
          <cell r="A92" t="str">
            <v>19647330121848</v>
          </cell>
          <cell r="B92" t="str">
            <v>Crown Preparatory Academy</v>
          </cell>
          <cell r="C92" t="str">
            <v>1187</v>
          </cell>
          <cell r="D92" t="str">
            <v>Lead</v>
          </cell>
          <cell r="E92" t="str">
            <v>19647330121848</v>
          </cell>
          <cell r="F92" t="str">
            <v>Crown Preparatory Academy</v>
          </cell>
          <cell r="G92">
            <v>145</v>
          </cell>
          <cell r="H92">
            <v>211</v>
          </cell>
          <cell r="I92">
            <v>15029</v>
          </cell>
          <cell r="J92">
            <v>21870</v>
          </cell>
        </row>
        <row r="93">
          <cell r="A93" t="str">
            <v>19647330126136</v>
          </cell>
          <cell r="B93" t="str">
            <v>Math and Science College Preparatory</v>
          </cell>
          <cell r="C93" t="str">
            <v>1412</v>
          </cell>
          <cell r="D93" t="str">
            <v>Member</v>
          </cell>
          <cell r="E93" t="str">
            <v>19647330121848</v>
          </cell>
          <cell r="F93" t="str">
            <v>Crown Preparatory Academy</v>
          </cell>
          <cell r="G93">
            <v>66</v>
          </cell>
          <cell r="I93">
            <v>6841</v>
          </cell>
        </row>
        <row r="94">
          <cell r="A94" t="str">
            <v>19647330122481</v>
          </cell>
          <cell r="B94" t="str">
            <v>Animo Jefferson Charter Middle</v>
          </cell>
          <cell r="C94" t="str">
            <v>1216</v>
          </cell>
          <cell r="D94" t="str">
            <v>Lead</v>
          </cell>
          <cell r="E94" t="str">
            <v>19647330122481</v>
          </cell>
          <cell r="F94" t="str">
            <v>Animo Jefferson Charter Middle</v>
          </cell>
          <cell r="G94">
            <v>175</v>
          </cell>
          <cell r="H94">
            <v>1229</v>
          </cell>
          <cell r="I94">
            <v>18139</v>
          </cell>
          <cell r="J94">
            <v>127386</v>
          </cell>
        </row>
        <row r="95">
          <cell r="A95" t="str">
            <v>19647091996313</v>
          </cell>
          <cell r="B95" t="str">
            <v>Animo Leadership High</v>
          </cell>
          <cell r="C95" t="str">
            <v>0281</v>
          </cell>
          <cell r="D95" t="str">
            <v>Member</v>
          </cell>
          <cell r="E95" t="str">
            <v>19647330122481</v>
          </cell>
          <cell r="F95" t="str">
            <v>Animo Jefferson Charter Middle</v>
          </cell>
          <cell r="G95">
            <v>80</v>
          </cell>
          <cell r="I95">
            <v>8292</v>
          </cell>
        </row>
        <row r="96">
          <cell r="A96" t="str">
            <v>19647330101675</v>
          </cell>
          <cell r="B96" t="str">
            <v>Oscar De La Hoya Animo Charter High</v>
          </cell>
          <cell r="C96" t="str">
            <v>0581</v>
          </cell>
          <cell r="D96" t="str">
            <v>Member</v>
          </cell>
          <cell r="E96" t="str">
            <v>19647330122481</v>
          </cell>
          <cell r="F96" t="str">
            <v>Animo Jefferson Charter Middle</v>
          </cell>
          <cell r="G96">
            <v>71</v>
          </cell>
          <cell r="I96">
            <v>7359</v>
          </cell>
        </row>
        <row r="97">
          <cell r="A97" t="str">
            <v>19647330106849</v>
          </cell>
          <cell r="B97" t="str">
            <v>Animo Pat Brown</v>
          </cell>
          <cell r="C97" t="str">
            <v>0649</v>
          </cell>
          <cell r="D97" t="str">
            <v>Member</v>
          </cell>
          <cell r="E97" t="str">
            <v>19647330122481</v>
          </cell>
          <cell r="F97" t="str">
            <v>Animo Jefferson Charter Middle</v>
          </cell>
          <cell r="G97">
            <v>71</v>
          </cell>
          <cell r="I97">
            <v>7359</v>
          </cell>
        </row>
        <row r="98">
          <cell r="A98" t="str">
            <v>19647330111575</v>
          </cell>
          <cell r="B98" t="str">
            <v>Animo Ralph Bunche Charter High</v>
          </cell>
          <cell r="C98" t="str">
            <v>0781</v>
          </cell>
          <cell r="D98" t="str">
            <v>Member</v>
          </cell>
          <cell r="E98" t="str">
            <v>19647330122481</v>
          </cell>
          <cell r="F98" t="str">
            <v>Animo Jefferson Charter Middle</v>
          </cell>
          <cell r="G98">
            <v>106</v>
          </cell>
          <cell r="I98">
            <v>10987</v>
          </cell>
        </row>
        <row r="99">
          <cell r="A99" t="str">
            <v>19647330111583</v>
          </cell>
          <cell r="B99" t="str">
            <v>Animo Jackie Robinson High</v>
          </cell>
          <cell r="C99" t="str">
            <v>0793</v>
          </cell>
          <cell r="D99" t="str">
            <v>Member</v>
          </cell>
          <cell r="E99" t="str">
            <v>19647330122481</v>
          </cell>
          <cell r="F99" t="str">
            <v>Animo Jefferson Charter Middle</v>
          </cell>
          <cell r="G99">
            <v>101</v>
          </cell>
          <cell r="I99">
            <v>10469</v>
          </cell>
        </row>
        <row r="100">
          <cell r="A100" t="str">
            <v>19647330111625</v>
          </cell>
          <cell r="B100" t="str">
            <v>Animo Watts College Preparatory Academy</v>
          </cell>
          <cell r="C100" t="str">
            <v>0783</v>
          </cell>
          <cell r="D100" t="str">
            <v>Member</v>
          </cell>
          <cell r="E100" t="str">
            <v>19647330122481</v>
          </cell>
          <cell r="F100" t="str">
            <v>Animo Jefferson Charter Middle</v>
          </cell>
          <cell r="G100">
            <v>108</v>
          </cell>
          <cell r="I100">
            <v>11194</v>
          </cell>
        </row>
        <row r="101">
          <cell r="A101" t="str">
            <v>19647330118588</v>
          </cell>
          <cell r="B101" t="str">
            <v>Alain Leroy Locke College Preparatory Academy</v>
          </cell>
          <cell r="C101" t="str">
            <v>1050</v>
          </cell>
          <cell r="D101" t="str">
            <v>Member</v>
          </cell>
          <cell r="E101" t="str">
            <v>19647330122481</v>
          </cell>
          <cell r="F101" t="str">
            <v>Animo Jefferson Charter Middle</v>
          </cell>
          <cell r="G101">
            <v>386</v>
          </cell>
          <cell r="I101">
            <v>40009</v>
          </cell>
        </row>
        <row r="102">
          <cell r="A102" t="str">
            <v>19647330124883</v>
          </cell>
          <cell r="B102" t="str">
            <v>Animo College Preparatory Academy</v>
          </cell>
          <cell r="C102" t="str">
            <v>1342</v>
          </cell>
          <cell r="D102" t="str">
            <v>Member</v>
          </cell>
          <cell r="E102" t="str">
            <v>19647330122481</v>
          </cell>
          <cell r="F102" t="str">
            <v>Animo Jefferson Charter Middle</v>
          </cell>
          <cell r="G102">
            <v>131</v>
          </cell>
          <cell r="I102">
            <v>13578</v>
          </cell>
        </row>
        <row r="103">
          <cell r="A103" t="str">
            <v>19647330122556</v>
          </cell>
          <cell r="B103" t="str">
            <v>Citizens of the World Charter School Hollywood</v>
          </cell>
          <cell r="C103" t="str">
            <v>1200</v>
          </cell>
          <cell r="D103" t="str">
            <v>Lead</v>
          </cell>
          <cell r="E103" t="str">
            <v>19647330122556</v>
          </cell>
          <cell r="F103" t="str">
            <v>Citizens of the World Charter School Hollywood</v>
          </cell>
          <cell r="G103">
            <v>89</v>
          </cell>
          <cell r="H103">
            <v>277</v>
          </cell>
          <cell r="I103">
            <v>9225</v>
          </cell>
          <cell r="J103">
            <v>28711</v>
          </cell>
        </row>
        <row r="104">
          <cell r="A104" t="str">
            <v>19647330126177</v>
          </cell>
          <cell r="B104" t="str">
            <v>Citizens of the World Charter School Silver Lake</v>
          </cell>
          <cell r="C104" t="str">
            <v>1413</v>
          </cell>
          <cell r="D104" t="str">
            <v>Member</v>
          </cell>
          <cell r="E104" t="str">
            <v>19647330122556</v>
          </cell>
          <cell r="F104" t="str">
            <v>Citizens of the World Charter School Hollywood</v>
          </cell>
          <cell r="G104">
            <v>125</v>
          </cell>
          <cell r="I104">
            <v>12956</v>
          </cell>
        </row>
        <row r="105">
          <cell r="A105" t="str">
            <v>19647330126193</v>
          </cell>
          <cell r="B105" t="str">
            <v>Citizens of the World Charter School Mar Vista</v>
          </cell>
          <cell r="C105" t="str">
            <v>1414</v>
          </cell>
          <cell r="D105" t="str">
            <v>Member</v>
          </cell>
          <cell r="E105" t="str">
            <v>19647330122556</v>
          </cell>
          <cell r="F105" t="str">
            <v>Citizens of the World Charter School Hollywood</v>
          </cell>
          <cell r="G105">
            <v>63</v>
          </cell>
          <cell r="I105">
            <v>6530</v>
          </cell>
        </row>
        <row r="106">
          <cell r="A106" t="str">
            <v>19647330122739</v>
          </cell>
          <cell r="B106" t="str">
            <v>Vista Charter Middle</v>
          </cell>
          <cell r="C106" t="str">
            <v>1234</v>
          </cell>
          <cell r="D106" t="str">
            <v>Lead</v>
          </cell>
          <cell r="E106" t="str">
            <v>19647330122739</v>
          </cell>
          <cell r="F106" t="str">
            <v>Vista Charter Middle</v>
          </cell>
          <cell r="G106">
            <v>103</v>
          </cell>
          <cell r="H106">
            <v>195</v>
          </cell>
          <cell r="I106">
            <v>10676</v>
          </cell>
          <cell r="J106">
            <v>20212</v>
          </cell>
        </row>
        <row r="107">
          <cell r="A107" t="str">
            <v>30103060132613</v>
          </cell>
          <cell r="B107" t="str">
            <v>Vista Heritage Charter Middle</v>
          </cell>
          <cell r="C107" t="str">
            <v>1752</v>
          </cell>
          <cell r="D107" t="str">
            <v>Member</v>
          </cell>
          <cell r="E107" t="str">
            <v>19647330122739</v>
          </cell>
          <cell r="F107" t="str">
            <v>Vista Charter Middle</v>
          </cell>
          <cell r="G107">
            <v>92</v>
          </cell>
          <cell r="I107">
            <v>9536</v>
          </cell>
        </row>
        <row r="108">
          <cell r="A108" t="str">
            <v>19647330124016</v>
          </cell>
          <cell r="B108" t="str">
            <v>Animo Western Charter Middle</v>
          </cell>
          <cell r="C108" t="str">
            <v>1288</v>
          </cell>
          <cell r="D108" t="str">
            <v>Lead</v>
          </cell>
          <cell r="E108" t="str">
            <v>19647330124016</v>
          </cell>
          <cell r="F108" t="str">
            <v>Animo Western Charter Middle</v>
          </cell>
          <cell r="G108">
            <v>140</v>
          </cell>
          <cell r="H108">
            <v>429</v>
          </cell>
          <cell r="I108">
            <v>14511</v>
          </cell>
          <cell r="J108">
            <v>44466</v>
          </cell>
        </row>
        <row r="109">
          <cell r="A109" t="str">
            <v>19647330122499</v>
          </cell>
          <cell r="B109" t="str">
            <v>Animo Westside Charter Middle</v>
          </cell>
          <cell r="C109" t="str">
            <v>1217</v>
          </cell>
          <cell r="D109" t="str">
            <v>Member</v>
          </cell>
          <cell r="E109" t="str">
            <v>19647330124016</v>
          </cell>
          <cell r="F109" t="str">
            <v>Animo Western Charter Middle</v>
          </cell>
          <cell r="G109">
            <v>37</v>
          </cell>
          <cell r="I109">
            <v>3835</v>
          </cell>
        </row>
        <row r="110">
          <cell r="A110" t="str">
            <v>19647330124008</v>
          </cell>
          <cell r="B110" t="str">
            <v>Animo James B. Taylor Charter Middle</v>
          </cell>
          <cell r="C110" t="str">
            <v>1287</v>
          </cell>
          <cell r="D110" t="str">
            <v>Member</v>
          </cell>
          <cell r="E110" t="str">
            <v>19647330124016</v>
          </cell>
          <cell r="F110" t="str">
            <v>Animo Western Charter Middle</v>
          </cell>
          <cell r="G110">
            <v>144</v>
          </cell>
          <cell r="I110">
            <v>14926</v>
          </cell>
        </row>
        <row r="111">
          <cell r="A111" t="str">
            <v>19647330124024</v>
          </cell>
          <cell r="B111" t="str">
            <v>Animo Phillis Wheatley Charter Middle</v>
          </cell>
          <cell r="C111" t="str">
            <v>1289</v>
          </cell>
          <cell r="D111" t="str">
            <v>Member</v>
          </cell>
          <cell r="E111" t="str">
            <v>19647330124016</v>
          </cell>
          <cell r="F111" t="str">
            <v>Animo Western Charter Middle</v>
          </cell>
          <cell r="G111">
            <v>108</v>
          </cell>
          <cell r="I111">
            <v>11194</v>
          </cell>
        </row>
        <row r="112">
          <cell r="A112" t="str">
            <v>19647330124818</v>
          </cell>
          <cell r="B112" t="str">
            <v>Los Angeles Leadership Primary Academy</v>
          </cell>
          <cell r="C112" t="str">
            <v>1333</v>
          </cell>
          <cell r="D112" t="str">
            <v>Lead</v>
          </cell>
          <cell r="E112" t="str">
            <v>19647330124818</v>
          </cell>
          <cell r="F112" t="str">
            <v>Los Angeles Leadership Primary Academy</v>
          </cell>
          <cell r="G112">
            <v>209</v>
          </cell>
          <cell r="H112">
            <v>316</v>
          </cell>
          <cell r="I112">
            <v>21663</v>
          </cell>
          <cell r="J112">
            <v>32754</v>
          </cell>
        </row>
        <row r="113">
          <cell r="A113" t="str">
            <v>19647331996610</v>
          </cell>
          <cell r="B113" t="str">
            <v>Los Angeles Leadership Academy</v>
          </cell>
          <cell r="C113" t="str">
            <v>0461</v>
          </cell>
          <cell r="D113" t="str">
            <v>Member</v>
          </cell>
          <cell r="E113" t="str">
            <v>19647330124818</v>
          </cell>
          <cell r="F113" t="str">
            <v>Los Angeles Leadership Primary Academy</v>
          </cell>
          <cell r="G113">
            <v>107</v>
          </cell>
          <cell r="I113">
            <v>11091</v>
          </cell>
        </row>
        <row r="114">
          <cell r="A114" t="str">
            <v>19647330127670</v>
          </cell>
          <cell r="B114" t="str">
            <v>KIPP Iluminar Academy</v>
          </cell>
          <cell r="C114" t="str">
            <v>1508</v>
          </cell>
          <cell r="D114" t="str">
            <v>Lead</v>
          </cell>
          <cell r="E114" t="str">
            <v>19647330127670</v>
          </cell>
          <cell r="F114" t="str">
            <v>KIPP Iluminar Academy</v>
          </cell>
          <cell r="G114">
            <v>171</v>
          </cell>
          <cell r="H114">
            <v>1089</v>
          </cell>
          <cell r="I114">
            <v>17724</v>
          </cell>
          <cell r="J114">
            <v>112876</v>
          </cell>
        </row>
        <row r="115">
          <cell r="A115" t="str">
            <v>19647330100867</v>
          </cell>
          <cell r="B115" t="str">
            <v>KIPP Los Angeles College Preparatory</v>
          </cell>
          <cell r="C115" t="str">
            <v>0531</v>
          </cell>
          <cell r="D115" t="str">
            <v>Member</v>
          </cell>
          <cell r="E115" t="str">
            <v>19647330127670</v>
          </cell>
          <cell r="F115" t="str">
            <v>KIPP Iluminar Academy</v>
          </cell>
          <cell r="G115">
            <v>87</v>
          </cell>
          <cell r="I115">
            <v>9018</v>
          </cell>
        </row>
        <row r="116">
          <cell r="A116" t="str">
            <v>19647330101444</v>
          </cell>
          <cell r="B116" t="str">
            <v>KIPP Academy of Opportunity</v>
          </cell>
          <cell r="C116" t="str">
            <v>0530</v>
          </cell>
          <cell r="D116" t="str">
            <v>Member</v>
          </cell>
          <cell r="E116" t="str">
            <v>19647330127670</v>
          </cell>
          <cell r="F116" t="str">
            <v>KIPP Iluminar Academy</v>
          </cell>
          <cell r="G116">
            <v>17</v>
          </cell>
          <cell r="I116">
            <v>1762</v>
          </cell>
        </row>
        <row r="117">
          <cell r="A117" t="str">
            <v>19647330121699</v>
          </cell>
          <cell r="B117" t="str">
            <v>KIPP Empower Academy</v>
          </cell>
          <cell r="C117" t="str">
            <v>1195</v>
          </cell>
          <cell r="D117" t="str">
            <v>Member</v>
          </cell>
          <cell r="E117" t="str">
            <v>19647330127670</v>
          </cell>
          <cell r="F117" t="str">
            <v>KIPP Iluminar Academy</v>
          </cell>
          <cell r="G117">
            <v>74</v>
          </cell>
          <cell r="I117">
            <v>7670</v>
          </cell>
        </row>
        <row r="118">
          <cell r="A118" t="str">
            <v>19647330125609</v>
          </cell>
          <cell r="B118" t="str">
            <v>KIPP Philosophers Academy</v>
          </cell>
          <cell r="C118" t="str">
            <v>1378</v>
          </cell>
          <cell r="D118" t="str">
            <v>Member</v>
          </cell>
          <cell r="E118" t="str">
            <v>19647330127670</v>
          </cell>
          <cell r="F118" t="str">
            <v>KIPP Iluminar Academy</v>
          </cell>
          <cell r="G118">
            <v>63</v>
          </cell>
          <cell r="I118">
            <v>6530</v>
          </cell>
        </row>
        <row r="119">
          <cell r="A119" t="str">
            <v>19647330125625</v>
          </cell>
          <cell r="B119" t="str">
            <v>KIPP Scholar Academy</v>
          </cell>
          <cell r="C119" t="str">
            <v>1377</v>
          </cell>
          <cell r="D119" t="str">
            <v>Member</v>
          </cell>
          <cell r="E119" t="str">
            <v>19647330127670</v>
          </cell>
          <cell r="F119" t="str">
            <v>KIPP Iluminar Academy</v>
          </cell>
          <cell r="G119">
            <v>46</v>
          </cell>
          <cell r="I119">
            <v>4768</v>
          </cell>
        </row>
        <row r="120">
          <cell r="A120" t="str">
            <v>19647330125641</v>
          </cell>
          <cell r="B120" t="str">
            <v>KIPP Sol Academy</v>
          </cell>
          <cell r="C120" t="str">
            <v>1379</v>
          </cell>
          <cell r="D120" t="str">
            <v>Member</v>
          </cell>
          <cell r="E120" t="str">
            <v>19647330127670</v>
          </cell>
          <cell r="F120" t="str">
            <v>KIPP Iluminar Academy</v>
          </cell>
          <cell r="G120">
            <v>61</v>
          </cell>
          <cell r="I120">
            <v>6323</v>
          </cell>
        </row>
        <row r="121">
          <cell r="A121" t="str">
            <v>19647330128512</v>
          </cell>
          <cell r="B121" t="str">
            <v>KIPP Academy of Innovation</v>
          </cell>
          <cell r="C121" t="str">
            <v>1586</v>
          </cell>
          <cell r="D121" t="str">
            <v>Member</v>
          </cell>
          <cell r="E121" t="str">
            <v>19647330127670</v>
          </cell>
          <cell r="F121" t="str">
            <v>KIPP Iluminar Academy</v>
          </cell>
          <cell r="G121">
            <v>66</v>
          </cell>
          <cell r="I121">
            <v>6841</v>
          </cell>
        </row>
        <row r="122">
          <cell r="A122" t="str">
            <v>19647330129460</v>
          </cell>
          <cell r="B122" t="str">
            <v>KIPP Vida Preparatory Academy</v>
          </cell>
          <cell r="C122" t="str">
            <v>1587</v>
          </cell>
          <cell r="D122" t="str">
            <v>Member</v>
          </cell>
          <cell r="E122" t="str">
            <v>19647330127670</v>
          </cell>
          <cell r="F122" t="str">
            <v>KIPP Iluminar Academy</v>
          </cell>
          <cell r="G122">
            <v>190</v>
          </cell>
          <cell r="I122">
            <v>19694</v>
          </cell>
        </row>
        <row r="123">
          <cell r="A123" t="str">
            <v>19647330131771</v>
          </cell>
          <cell r="B123" t="str">
            <v>KIPP Ignite Academy</v>
          </cell>
          <cell r="C123" t="str">
            <v>1720</v>
          </cell>
          <cell r="D123" t="str">
            <v>Member</v>
          </cell>
          <cell r="E123" t="str">
            <v>19647330127670</v>
          </cell>
          <cell r="F123" t="str">
            <v>KIPP Iluminar Academy</v>
          </cell>
          <cell r="G123">
            <v>111</v>
          </cell>
          <cell r="I123">
            <v>11505</v>
          </cell>
        </row>
        <row r="124">
          <cell r="A124" t="str">
            <v>19647330131797</v>
          </cell>
          <cell r="B124" t="str">
            <v>KIPP Promesa Prep</v>
          </cell>
          <cell r="C124" t="str">
            <v>1721</v>
          </cell>
          <cell r="D124" t="str">
            <v>Member</v>
          </cell>
          <cell r="E124" t="str">
            <v>19647330127670</v>
          </cell>
          <cell r="F124" t="str">
            <v>KIPP Iluminar Academy</v>
          </cell>
          <cell r="G124">
            <v>128</v>
          </cell>
          <cell r="I124">
            <v>13267</v>
          </cell>
        </row>
        <row r="125">
          <cell r="A125" t="str">
            <v>19647330135517</v>
          </cell>
          <cell r="B125" t="str">
            <v>KIPP Corazon Academy</v>
          </cell>
          <cell r="C125" t="str">
            <v>1855</v>
          </cell>
          <cell r="D125" t="str">
            <v>Member</v>
          </cell>
          <cell r="E125" t="str">
            <v>19647330127670</v>
          </cell>
          <cell r="F125" t="str">
            <v>KIPP Iluminar Academy</v>
          </cell>
          <cell r="G125">
            <v>75</v>
          </cell>
          <cell r="I125">
            <v>7774</v>
          </cell>
        </row>
        <row r="126">
          <cell r="A126" t="str">
            <v>19647330129270</v>
          </cell>
          <cell r="B126" t="str">
            <v>Animo Mae Jemison Charter Middle</v>
          </cell>
          <cell r="C126" t="str">
            <v>1624</v>
          </cell>
          <cell r="D126" t="str">
            <v>Lead</v>
          </cell>
          <cell r="E126" t="str">
            <v>19647330129270</v>
          </cell>
          <cell r="F126" t="str">
            <v>Animo Mae Jemison Charter Middle</v>
          </cell>
          <cell r="G126">
            <v>91</v>
          </cell>
          <cell r="H126">
            <v>590</v>
          </cell>
          <cell r="I126">
            <v>9432</v>
          </cell>
          <cell r="J126">
            <v>61154</v>
          </cell>
        </row>
        <row r="127">
          <cell r="A127" t="str">
            <v>19101990136119</v>
          </cell>
          <cell r="B127" t="str">
            <v>Animo City of Champions Charter High</v>
          </cell>
          <cell r="C127" t="str">
            <v>1874</v>
          </cell>
          <cell r="D127" t="str">
            <v>Member</v>
          </cell>
          <cell r="E127" t="str">
            <v>19647330129270</v>
          </cell>
          <cell r="F127" t="str">
            <v>Animo Mae Jemison Charter Middle</v>
          </cell>
          <cell r="G127">
            <v>21</v>
          </cell>
          <cell r="I127">
            <v>2177</v>
          </cell>
        </row>
        <row r="128">
          <cell r="A128" t="str">
            <v>19646341996586</v>
          </cell>
          <cell r="B128" t="str">
            <v>Animo Inglewood Charter High</v>
          </cell>
          <cell r="C128" t="str">
            <v>0432</v>
          </cell>
          <cell r="D128" t="str">
            <v>Member</v>
          </cell>
          <cell r="E128" t="str">
            <v>19647330129270</v>
          </cell>
          <cell r="F128" t="str">
            <v>Animo Mae Jemison Charter Middle</v>
          </cell>
          <cell r="G128">
            <v>96</v>
          </cell>
          <cell r="I128">
            <v>9950</v>
          </cell>
        </row>
        <row r="129">
          <cell r="A129" t="str">
            <v>19647330102434</v>
          </cell>
          <cell r="B129" t="str">
            <v>Animo South Los Angeles Charter</v>
          </cell>
          <cell r="C129" t="str">
            <v>0602</v>
          </cell>
          <cell r="D129" t="str">
            <v>Member</v>
          </cell>
          <cell r="E129" t="str">
            <v>19647330129270</v>
          </cell>
          <cell r="F129" t="str">
            <v>Animo Mae Jemison Charter Middle</v>
          </cell>
          <cell r="G129">
            <v>93</v>
          </cell>
          <cell r="I129">
            <v>9639</v>
          </cell>
        </row>
        <row r="130">
          <cell r="A130" t="str">
            <v>19647330106831</v>
          </cell>
          <cell r="B130" t="str">
            <v>Animo Venice Charter High</v>
          </cell>
          <cell r="C130" t="str">
            <v>0648</v>
          </cell>
          <cell r="D130" t="str">
            <v>Member</v>
          </cell>
          <cell r="E130" t="str">
            <v>19647330129270</v>
          </cell>
          <cell r="F130" t="str">
            <v>Animo Mae Jemison Charter Middle</v>
          </cell>
          <cell r="G130">
            <v>67</v>
          </cell>
          <cell r="I130">
            <v>6945</v>
          </cell>
        </row>
        <row r="131">
          <cell r="A131" t="str">
            <v>19647330123992</v>
          </cell>
          <cell r="B131" t="str">
            <v>Animo Ellen Ochoa Charter Middle</v>
          </cell>
          <cell r="C131" t="str">
            <v>1286</v>
          </cell>
          <cell r="D131" t="str">
            <v>Member</v>
          </cell>
          <cell r="E131" t="str">
            <v>19647330129270</v>
          </cell>
          <cell r="F131" t="str">
            <v>Animo Mae Jemison Charter Middle</v>
          </cell>
          <cell r="G131">
            <v>138</v>
          </cell>
          <cell r="I131">
            <v>14304</v>
          </cell>
        </row>
        <row r="132">
          <cell r="A132" t="str">
            <v>19647330134023</v>
          </cell>
          <cell r="B132" t="str">
            <v>Animo Florence-Firestone Charter Middle</v>
          </cell>
          <cell r="C132" t="str">
            <v>1794</v>
          </cell>
          <cell r="D132" t="str">
            <v>Member</v>
          </cell>
          <cell r="E132" t="str">
            <v>19647330129270</v>
          </cell>
          <cell r="F132" t="str">
            <v>Animo Mae Jemison Charter Middle</v>
          </cell>
          <cell r="G132">
            <v>84</v>
          </cell>
          <cell r="I132">
            <v>8707</v>
          </cell>
        </row>
        <row r="133">
          <cell r="A133" t="str">
            <v>19647336112536</v>
          </cell>
          <cell r="B133" t="str">
            <v>Accelerated</v>
          </cell>
          <cell r="C133" t="str">
            <v>0045</v>
          </cell>
          <cell r="D133" t="str">
            <v>Lead</v>
          </cell>
          <cell r="E133" t="str">
            <v>19647336112536</v>
          </cell>
          <cell r="F133" t="str">
            <v>Accelerated</v>
          </cell>
          <cell r="G133">
            <v>351</v>
          </cell>
          <cell r="H133">
            <v>440</v>
          </cell>
          <cell r="I133">
            <v>36381</v>
          </cell>
          <cell r="J133">
            <v>45606</v>
          </cell>
        </row>
        <row r="134">
          <cell r="A134" t="str">
            <v>19647330100750</v>
          </cell>
          <cell r="B134" t="str">
            <v>Wallis Annenberg High</v>
          </cell>
          <cell r="C134" t="str">
            <v>0538</v>
          </cell>
          <cell r="D134" t="str">
            <v>Member</v>
          </cell>
          <cell r="E134" t="str">
            <v>19647336112536</v>
          </cell>
          <cell r="F134" t="str">
            <v>Accelerated</v>
          </cell>
          <cell r="G134">
            <v>89</v>
          </cell>
          <cell r="I134">
            <v>9225</v>
          </cell>
        </row>
        <row r="135">
          <cell r="A135" t="str">
            <v>21102150000000</v>
          </cell>
          <cell r="B135" t="str">
            <v>Marin County Office of Education</v>
          </cell>
          <cell r="D135" t="str">
            <v>Lead</v>
          </cell>
          <cell r="E135" t="str">
            <v>21102150000000</v>
          </cell>
          <cell r="F135" t="str">
            <v>Marin County Office of Education</v>
          </cell>
          <cell r="G135">
            <v>45</v>
          </cell>
          <cell r="H135">
            <v>620</v>
          </cell>
          <cell r="I135">
            <v>4664</v>
          </cell>
          <cell r="J135">
            <v>64262</v>
          </cell>
        </row>
        <row r="136">
          <cell r="A136" t="str">
            <v>21653000000000</v>
          </cell>
          <cell r="B136" t="str">
            <v>Bolinas-Stinson Union</v>
          </cell>
          <cell r="D136" t="str">
            <v>Member</v>
          </cell>
          <cell r="E136" t="str">
            <v>21102150000000</v>
          </cell>
          <cell r="F136" t="str">
            <v>Marin County Office of Education</v>
          </cell>
          <cell r="G136">
            <v>13</v>
          </cell>
          <cell r="I136">
            <v>1347</v>
          </cell>
        </row>
        <row r="137">
          <cell r="A137" t="str">
            <v>21653340000000</v>
          </cell>
          <cell r="B137" t="str">
            <v>Kentfield Elementary</v>
          </cell>
          <cell r="D137" t="str">
            <v>Member</v>
          </cell>
          <cell r="E137" t="str">
            <v>21102150000000</v>
          </cell>
          <cell r="F137" t="str">
            <v>Marin County Office of Education</v>
          </cell>
          <cell r="G137">
            <v>73</v>
          </cell>
          <cell r="I137">
            <v>7566</v>
          </cell>
        </row>
        <row r="138">
          <cell r="A138" t="str">
            <v>21653420000000</v>
          </cell>
          <cell r="B138" t="str">
            <v>Laguna Joint Elementary</v>
          </cell>
          <cell r="D138" t="str">
            <v>Member</v>
          </cell>
          <cell r="E138" t="str">
            <v>21102150000000</v>
          </cell>
          <cell r="F138" t="str">
            <v>Marin County Office of Education</v>
          </cell>
          <cell r="G138">
            <v>14</v>
          </cell>
          <cell r="I138">
            <v>1451</v>
          </cell>
        </row>
        <row r="139">
          <cell r="A139" t="str">
            <v>21653590000000</v>
          </cell>
          <cell r="B139" t="str">
            <v>Lagunitas Elementary</v>
          </cell>
          <cell r="D139" t="str">
            <v>Member</v>
          </cell>
          <cell r="E139" t="str">
            <v>21102150000000</v>
          </cell>
          <cell r="F139" t="str">
            <v>Marin County Office of Education</v>
          </cell>
          <cell r="G139">
            <v>8</v>
          </cell>
          <cell r="I139">
            <v>829</v>
          </cell>
        </row>
        <row r="140">
          <cell r="A140" t="str">
            <v>21653670000000</v>
          </cell>
          <cell r="B140" t="str">
            <v>Larkspur-Corte Madera</v>
          </cell>
          <cell r="D140" t="str">
            <v>Member</v>
          </cell>
          <cell r="E140" t="str">
            <v>21102150000000</v>
          </cell>
          <cell r="F140" t="str">
            <v>Marin County Office of Education</v>
          </cell>
          <cell r="G140">
            <v>53</v>
          </cell>
          <cell r="I140">
            <v>5493</v>
          </cell>
        </row>
        <row r="141">
          <cell r="A141" t="str">
            <v>21653750000000</v>
          </cell>
          <cell r="B141" t="str">
            <v>Lincoln Elementary</v>
          </cell>
          <cell r="D141" t="str">
            <v>Member</v>
          </cell>
          <cell r="E141" t="str">
            <v>21102150000000</v>
          </cell>
          <cell r="F141" t="str">
            <v>Marin County Office of Education</v>
          </cell>
          <cell r="G141">
            <v>3</v>
          </cell>
          <cell r="I141">
            <v>311</v>
          </cell>
        </row>
        <row r="142">
          <cell r="A142" t="str">
            <v>21653910000000</v>
          </cell>
          <cell r="B142" t="str">
            <v>Mill Valley Elementary</v>
          </cell>
          <cell r="D142" t="str">
            <v>Member</v>
          </cell>
          <cell r="E142" t="str">
            <v>21102150000000</v>
          </cell>
          <cell r="F142" t="str">
            <v>Marin County Office of Education</v>
          </cell>
          <cell r="G142">
            <v>80</v>
          </cell>
          <cell r="I142">
            <v>8292</v>
          </cell>
        </row>
        <row r="143">
          <cell r="A143" t="str">
            <v>21654090000000</v>
          </cell>
          <cell r="B143" t="str">
            <v>Nicasio</v>
          </cell>
          <cell r="D143" t="str">
            <v>Member</v>
          </cell>
          <cell r="E143" t="str">
            <v>21102150000000</v>
          </cell>
          <cell r="F143" t="str">
            <v>Marin County Office of Education</v>
          </cell>
          <cell r="G143">
            <v>7</v>
          </cell>
          <cell r="I143">
            <v>726</v>
          </cell>
        </row>
        <row r="144">
          <cell r="A144" t="str">
            <v>21654250000000</v>
          </cell>
          <cell r="B144" t="str">
            <v>Reed Union Elementary</v>
          </cell>
          <cell r="D144" t="str">
            <v>Member</v>
          </cell>
          <cell r="E144" t="str">
            <v>21102150000000</v>
          </cell>
          <cell r="F144" t="str">
            <v>Marin County Office of Education</v>
          </cell>
          <cell r="G144">
            <v>49</v>
          </cell>
          <cell r="I144">
            <v>5079</v>
          </cell>
        </row>
        <row r="145">
          <cell r="A145" t="str">
            <v>21654740000000</v>
          </cell>
          <cell r="B145" t="str">
            <v>Sausalito Marin City</v>
          </cell>
          <cell r="D145" t="str">
            <v>Member</v>
          </cell>
          <cell r="E145" t="str">
            <v>21102150000000</v>
          </cell>
          <cell r="F145" t="str">
            <v>Marin County Office of Education</v>
          </cell>
          <cell r="G145">
            <v>50</v>
          </cell>
          <cell r="I145">
            <v>5182</v>
          </cell>
        </row>
        <row r="146">
          <cell r="A146" t="str">
            <v>21654746118491</v>
          </cell>
          <cell r="B146" t="str">
            <v>Willow Creek Academy</v>
          </cell>
          <cell r="C146" t="str">
            <v>0351</v>
          </cell>
          <cell r="D146" t="str">
            <v>Member</v>
          </cell>
          <cell r="E146" t="str">
            <v>21102150000000</v>
          </cell>
          <cell r="F146" t="str">
            <v>Marin County Office of Education</v>
          </cell>
          <cell r="G146">
            <v>84</v>
          </cell>
          <cell r="I146">
            <v>8707</v>
          </cell>
        </row>
        <row r="147">
          <cell r="A147" t="str">
            <v>21654820000000</v>
          </cell>
          <cell r="B147" t="str">
            <v>Tamalpais Union High</v>
          </cell>
          <cell r="D147" t="str">
            <v>Member</v>
          </cell>
          <cell r="E147" t="str">
            <v>21102150000000</v>
          </cell>
          <cell r="F147" t="str">
            <v>Marin County Office of Education</v>
          </cell>
          <cell r="G147">
            <v>74</v>
          </cell>
          <cell r="I147">
            <v>7670</v>
          </cell>
        </row>
        <row r="148">
          <cell r="A148" t="str">
            <v>21750020000000</v>
          </cell>
          <cell r="B148" t="str">
            <v>Ross Valley Elementary</v>
          </cell>
          <cell r="D148" t="str">
            <v>Member</v>
          </cell>
          <cell r="E148" t="str">
            <v>21102150000000</v>
          </cell>
          <cell r="F148" t="str">
            <v>Marin County Office of Education</v>
          </cell>
          <cell r="G148">
            <v>67</v>
          </cell>
          <cell r="I148">
            <v>6945</v>
          </cell>
        </row>
        <row r="149">
          <cell r="A149" t="str">
            <v>24102490000000</v>
          </cell>
          <cell r="B149" t="str">
            <v>Merced County Office of Education</v>
          </cell>
          <cell r="D149" t="str">
            <v>Lead</v>
          </cell>
          <cell r="E149" t="str">
            <v>24102490000000</v>
          </cell>
          <cell r="F149" t="str">
            <v>Merced County Office of Education</v>
          </cell>
          <cell r="G149">
            <v>257</v>
          </cell>
          <cell r="H149">
            <v>1042</v>
          </cell>
          <cell r="I149">
            <v>26638</v>
          </cell>
          <cell r="J149">
            <v>108003</v>
          </cell>
        </row>
        <row r="150">
          <cell r="A150" t="str">
            <v>20651850000000</v>
          </cell>
          <cell r="B150" t="str">
            <v>Bass Lake Joint Union Elementary</v>
          </cell>
          <cell r="D150" t="str">
            <v>Member</v>
          </cell>
          <cell r="E150" t="str">
            <v>24102490000000</v>
          </cell>
          <cell r="F150" t="str">
            <v>Merced County Office of Education</v>
          </cell>
          <cell r="G150">
            <v>74</v>
          </cell>
          <cell r="I150">
            <v>7670</v>
          </cell>
        </row>
        <row r="151">
          <cell r="A151" t="str">
            <v>20652010000000</v>
          </cell>
          <cell r="B151" t="str">
            <v>Chowchilla Union High</v>
          </cell>
          <cell r="D151" t="str">
            <v>Member</v>
          </cell>
          <cell r="E151" t="str">
            <v>24102490000000</v>
          </cell>
          <cell r="F151" t="str">
            <v>Merced County Office of Education</v>
          </cell>
          <cell r="G151">
            <v>98</v>
          </cell>
          <cell r="I151">
            <v>10158</v>
          </cell>
        </row>
        <row r="152">
          <cell r="A152" t="str">
            <v>20755800000000</v>
          </cell>
          <cell r="B152" t="str">
            <v>Golden Valley Unified</v>
          </cell>
          <cell r="D152" t="str">
            <v>Member</v>
          </cell>
          <cell r="E152" t="str">
            <v>24102490000000</v>
          </cell>
          <cell r="F152" t="str">
            <v>Merced County Office of Education</v>
          </cell>
          <cell r="G152">
            <v>91</v>
          </cell>
          <cell r="I152">
            <v>9432</v>
          </cell>
        </row>
        <row r="153">
          <cell r="A153" t="str">
            <v>22655320000000</v>
          </cell>
          <cell r="B153" t="str">
            <v>Mariposa County Unified</v>
          </cell>
          <cell r="D153" t="str">
            <v>Member</v>
          </cell>
          <cell r="E153" t="str">
            <v>24102490000000</v>
          </cell>
          <cell r="F153" t="str">
            <v>Merced County Office of Education</v>
          </cell>
          <cell r="G153">
            <v>64</v>
          </cell>
          <cell r="I153">
            <v>6634</v>
          </cell>
        </row>
        <row r="154">
          <cell r="A154" t="str">
            <v>24656490000000</v>
          </cell>
          <cell r="B154" t="str">
            <v>Ballico-Cressey Elementary</v>
          </cell>
          <cell r="D154" t="str">
            <v>Member</v>
          </cell>
          <cell r="E154" t="str">
            <v>24102490000000</v>
          </cell>
          <cell r="F154" t="str">
            <v>Merced County Office of Education</v>
          </cell>
          <cell r="G154">
            <v>138</v>
          </cell>
          <cell r="I154">
            <v>14304</v>
          </cell>
        </row>
        <row r="155">
          <cell r="A155" t="str">
            <v>24656800000000</v>
          </cell>
          <cell r="B155" t="str">
            <v>El Nido Elementary</v>
          </cell>
          <cell r="D155" t="str">
            <v>Member</v>
          </cell>
          <cell r="E155" t="str">
            <v>24102490000000</v>
          </cell>
          <cell r="F155" t="str">
            <v>Merced County Office of Education</v>
          </cell>
          <cell r="G155">
            <v>111</v>
          </cell>
          <cell r="I155">
            <v>11505</v>
          </cell>
        </row>
        <row r="156">
          <cell r="A156" t="str">
            <v>24657630000000</v>
          </cell>
          <cell r="B156" t="str">
            <v>McSwain Union Elementary</v>
          </cell>
          <cell r="D156" t="str">
            <v>Member</v>
          </cell>
          <cell r="E156" t="str">
            <v>24102490000000</v>
          </cell>
          <cell r="F156" t="str">
            <v>Merced County Office of Education</v>
          </cell>
          <cell r="G156">
            <v>95</v>
          </cell>
          <cell r="I156">
            <v>9847</v>
          </cell>
        </row>
        <row r="157">
          <cell r="A157" t="str">
            <v>24658130000000</v>
          </cell>
          <cell r="B157" t="str">
            <v>Plainsburg Union Elementary</v>
          </cell>
          <cell r="D157" t="str">
            <v>Member</v>
          </cell>
          <cell r="E157" t="str">
            <v>24102490000000</v>
          </cell>
          <cell r="F157" t="str">
            <v>Merced County Office of Education</v>
          </cell>
          <cell r="G157">
            <v>16</v>
          </cell>
          <cell r="I157">
            <v>1658</v>
          </cell>
        </row>
        <row r="158">
          <cell r="A158" t="str">
            <v>24658390000000</v>
          </cell>
          <cell r="B158" t="str">
            <v>Snelling-Merced Falls Union Elementary</v>
          </cell>
          <cell r="D158" t="str">
            <v>Member</v>
          </cell>
          <cell r="E158" t="str">
            <v>24102490000000</v>
          </cell>
          <cell r="F158" t="str">
            <v>Merced County Office of Education</v>
          </cell>
          <cell r="G158">
            <v>25</v>
          </cell>
          <cell r="I158">
            <v>2591</v>
          </cell>
        </row>
        <row r="159">
          <cell r="A159" t="str">
            <v>24737260000000</v>
          </cell>
          <cell r="B159" t="str">
            <v>Merced River Union Elementary</v>
          </cell>
          <cell r="D159" t="str">
            <v>Member</v>
          </cell>
          <cell r="E159" t="str">
            <v>24102490000000</v>
          </cell>
          <cell r="F159" t="str">
            <v>Merced County Office of Education</v>
          </cell>
          <cell r="G159">
            <v>73</v>
          </cell>
          <cell r="I159">
            <v>7566</v>
          </cell>
        </row>
        <row r="160">
          <cell r="A160" t="str">
            <v>26102640000000</v>
          </cell>
          <cell r="B160" t="str">
            <v>Mono County Office of Education</v>
          </cell>
          <cell r="D160" t="str">
            <v>Lead</v>
          </cell>
          <cell r="E160" t="str">
            <v>26102640000000</v>
          </cell>
          <cell r="F160" t="str">
            <v>Mono County Office of Education</v>
          </cell>
          <cell r="G160">
            <v>130</v>
          </cell>
          <cell r="H160">
            <v>199</v>
          </cell>
          <cell r="I160">
            <v>13474</v>
          </cell>
          <cell r="J160">
            <v>20626</v>
          </cell>
        </row>
        <row r="161">
          <cell r="A161" t="str">
            <v>26736680000000</v>
          </cell>
          <cell r="B161" t="str">
            <v>Eastern Sierra Unified</v>
          </cell>
          <cell r="D161" t="str">
            <v>Member</v>
          </cell>
          <cell r="E161" t="str">
            <v>26102640000000</v>
          </cell>
          <cell r="F161" t="str">
            <v>Mono County Office of Education</v>
          </cell>
          <cell r="G161">
            <v>69</v>
          </cell>
          <cell r="I161">
            <v>7152</v>
          </cell>
        </row>
        <row r="162">
          <cell r="A162" t="str">
            <v>33103300110833</v>
          </cell>
          <cell r="B162" t="str">
            <v>River Springs Charter</v>
          </cell>
          <cell r="C162" t="str">
            <v>0753</v>
          </cell>
          <cell r="D162" t="str">
            <v>Lead</v>
          </cell>
          <cell r="E162" t="str">
            <v>33103300110833</v>
          </cell>
          <cell r="F162" t="str">
            <v>River Springs Charter</v>
          </cell>
          <cell r="G162">
            <v>286</v>
          </cell>
          <cell r="H162">
            <v>368</v>
          </cell>
          <cell r="I162">
            <v>29644</v>
          </cell>
          <cell r="J162">
            <v>38143</v>
          </cell>
        </row>
        <row r="163">
          <cell r="A163" t="str">
            <v>30103060134940</v>
          </cell>
          <cell r="B163" t="str">
            <v>Citrus Springs Charter</v>
          </cell>
          <cell r="C163" t="str">
            <v>1831</v>
          </cell>
          <cell r="D163" t="str">
            <v>Member</v>
          </cell>
          <cell r="E163" t="str">
            <v>33103300110833</v>
          </cell>
          <cell r="F163" t="str">
            <v>River Springs Charter</v>
          </cell>
          <cell r="G163">
            <v>68</v>
          </cell>
          <cell r="I163">
            <v>7048</v>
          </cell>
        </row>
        <row r="164">
          <cell r="A164" t="str">
            <v>36677360128439</v>
          </cell>
          <cell r="B164" t="str">
            <v>Empire Springs Charter</v>
          </cell>
          <cell r="C164" t="str">
            <v>1592</v>
          </cell>
          <cell r="D164" t="str">
            <v>Member</v>
          </cell>
          <cell r="E164" t="str">
            <v>33103300110833</v>
          </cell>
          <cell r="F164" t="str">
            <v>River Springs Charter</v>
          </cell>
          <cell r="G164">
            <v>14</v>
          </cell>
          <cell r="I164">
            <v>1451</v>
          </cell>
        </row>
        <row r="165">
          <cell r="A165" t="str">
            <v>34765050101832</v>
          </cell>
          <cell r="B165" t="str">
            <v>Futures High</v>
          </cell>
          <cell r="C165" t="str">
            <v>0560</v>
          </cell>
          <cell r="D165" t="str">
            <v>Lead</v>
          </cell>
          <cell r="E165" t="str">
            <v>34765050101832</v>
          </cell>
          <cell r="F165" t="str">
            <v>Futures High</v>
          </cell>
          <cell r="G165">
            <v>134</v>
          </cell>
          <cell r="H165">
            <v>360</v>
          </cell>
          <cell r="I165">
            <v>13889</v>
          </cell>
          <cell r="J165">
            <v>37315</v>
          </cell>
        </row>
        <row r="166">
          <cell r="A166" t="str">
            <v>34765050108837</v>
          </cell>
          <cell r="B166" t="str">
            <v>Community Collaborative Charter</v>
          </cell>
          <cell r="C166" t="str">
            <v>0699</v>
          </cell>
          <cell r="D166" t="str">
            <v>Member</v>
          </cell>
          <cell r="E166" t="str">
            <v>34765050101832</v>
          </cell>
          <cell r="F166" t="str">
            <v>Futures High</v>
          </cell>
          <cell r="G166">
            <v>98</v>
          </cell>
          <cell r="I166">
            <v>10158</v>
          </cell>
        </row>
        <row r="167">
          <cell r="A167" t="str">
            <v>34765050113878</v>
          </cell>
          <cell r="B167" t="str">
            <v>Higher Learning Academy</v>
          </cell>
          <cell r="C167" t="str">
            <v>0862</v>
          </cell>
          <cell r="D167" t="str">
            <v>Member</v>
          </cell>
          <cell r="E167" t="str">
            <v>34765050101832</v>
          </cell>
          <cell r="F167" t="str">
            <v>Futures High</v>
          </cell>
          <cell r="G167">
            <v>27</v>
          </cell>
          <cell r="I167">
            <v>2799</v>
          </cell>
        </row>
        <row r="168">
          <cell r="A168" t="str">
            <v>34765050114272</v>
          </cell>
          <cell r="B168" t="str">
            <v>SAVA: Sacramento Academic and Vocational Academy</v>
          </cell>
          <cell r="C168" t="str">
            <v>0878</v>
          </cell>
          <cell r="D168" t="str">
            <v>Member</v>
          </cell>
          <cell r="E168" t="str">
            <v>34765050101832</v>
          </cell>
          <cell r="F168" t="str">
            <v>Futures High</v>
          </cell>
          <cell r="G168">
            <v>101</v>
          </cell>
          <cell r="I168">
            <v>10469</v>
          </cell>
        </row>
        <row r="169">
          <cell r="A169" t="str">
            <v>36103636111918</v>
          </cell>
          <cell r="B169" t="str">
            <v>Desert Trails Preparatory Academy</v>
          </cell>
          <cell r="C169" t="str">
            <v>1522</v>
          </cell>
          <cell r="D169" t="str">
            <v>Lead</v>
          </cell>
          <cell r="E169" t="str">
            <v>36103636111918</v>
          </cell>
          <cell r="F169" t="str">
            <v>Desert Trails Preparatory Academy</v>
          </cell>
          <cell r="G169">
            <v>197</v>
          </cell>
          <cell r="H169">
            <v>275</v>
          </cell>
          <cell r="I169">
            <v>20419</v>
          </cell>
          <cell r="J169">
            <v>28504</v>
          </cell>
        </row>
        <row r="170">
          <cell r="A170" t="str">
            <v>36750440118059</v>
          </cell>
          <cell r="B170" t="str">
            <v>LaVerne Elementary Preparatory Academy</v>
          </cell>
          <cell r="C170" t="str">
            <v>1034</v>
          </cell>
          <cell r="D170" t="str">
            <v>Member</v>
          </cell>
          <cell r="E170" t="str">
            <v>36103636111918</v>
          </cell>
          <cell r="F170" t="str">
            <v>Desert Trails Preparatory Academy</v>
          </cell>
          <cell r="G170">
            <v>78</v>
          </cell>
          <cell r="I170">
            <v>8085</v>
          </cell>
        </row>
        <row r="171">
          <cell r="A171" t="str">
            <v>36678760120006</v>
          </cell>
          <cell r="B171" t="str">
            <v>New Vision Middle</v>
          </cell>
          <cell r="C171" t="str">
            <v>1089</v>
          </cell>
          <cell r="D171" t="str">
            <v>Lead</v>
          </cell>
          <cell r="E171" t="str">
            <v>36678760120006</v>
          </cell>
          <cell r="F171" t="str">
            <v>New Vision Middle</v>
          </cell>
          <cell r="G171">
            <v>72</v>
          </cell>
          <cell r="H171">
            <v>241</v>
          </cell>
          <cell r="I171">
            <v>7463</v>
          </cell>
          <cell r="J171">
            <v>24979</v>
          </cell>
        </row>
        <row r="172">
          <cell r="A172" t="str">
            <v>33671570125666</v>
          </cell>
          <cell r="B172" t="str">
            <v>Excel Prep Charter - IE</v>
          </cell>
          <cell r="C172" t="str">
            <v>1380</v>
          </cell>
          <cell r="D172" t="str">
            <v>Member</v>
          </cell>
          <cell r="E172" t="str">
            <v>36678760120006</v>
          </cell>
          <cell r="F172" t="str">
            <v>New Vision Middle</v>
          </cell>
          <cell r="G172">
            <v>119</v>
          </cell>
          <cell r="I172">
            <v>12334</v>
          </cell>
        </row>
        <row r="173">
          <cell r="A173" t="str">
            <v>36678760121343</v>
          </cell>
          <cell r="B173" t="str">
            <v>Excel Prep Charter</v>
          </cell>
          <cell r="C173" t="str">
            <v>1153</v>
          </cell>
          <cell r="D173" t="str">
            <v>Member</v>
          </cell>
          <cell r="E173" t="str">
            <v>36678760120006</v>
          </cell>
          <cell r="F173" t="str">
            <v>New Vision Middle</v>
          </cell>
          <cell r="G173">
            <v>50</v>
          </cell>
          <cell r="I173">
            <v>5182</v>
          </cell>
        </row>
        <row r="174">
          <cell r="A174" t="str">
            <v>37679910108563</v>
          </cell>
          <cell r="B174" t="str">
            <v>EJE Elementary Academy Charter</v>
          </cell>
          <cell r="C174" t="str">
            <v>0683</v>
          </cell>
          <cell r="D174" t="str">
            <v>Lead</v>
          </cell>
          <cell r="E174" t="str">
            <v>37679910108563</v>
          </cell>
          <cell r="F174" t="str">
            <v>EJE Elementary Academy Charter</v>
          </cell>
          <cell r="G174">
            <v>273</v>
          </cell>
          <cell r="H174">
            <v>320</v>
          </cell>
          <cell r="I174">
            <v>28296</v>
          </cell>
          <cell r="J174">
            <v>33168</v>
          </cell>
        </row>
        <row r="175">
          <cell r="A175" t="str">
            <v>37679910119255</v>
          </cell>
          <cell r="B175" t="str">
            <v>EJE Middle Academy</v>
          </cell>
          <cell r="C175" t="str">
            <v>1063</v>
          </cell>
          <cell r="D175" t="str">
            <v>Member</v>
          </cell>
          <cell r="E175" t="str">
            <v>37679910108563</v>
          </cell>
          <cell r="F175" t="str">
            <v>EJE Elementary Academy Charter</v>
          </cell>
          <cell r="G175">
            <v>47</v>
          </cell>
          <cell r="I175">
            <v>4872</v>
          </cell>
        </row>
        <row r="176">
          <cell r="A176" t="str">
            <v>37683380124347</v>
          </cell>
          <cell r="B176" t="str">
            <v>City Heights Preparatory Charter</v>
          </cell>
          <cell r="C176" t="str">
            <v>1312</v>
          </cell>
          <cell r="D176" t="str">
            <v>Lead</v>
          </cell>
          <cell r="E176" t="str">
            <v>37683380124347</v>
          </cell>
          <cell r="F176" t="str">
            <v>City Heights Preparatory Charter</v>
          </cell>
          <cell r="G176">
            <v>110</v>
          </cell>
          <cell r="H176">
            <v>237</v>
          </cell>
          <cell r="I176">
            <v>11402</v>
          </cell>
          <cell r="J176">
            <v>24566</v>
          </cell>
        </row>
        <row r="177">
          <cell r="A177" t="str">
            <v>19647330115253</v>
          </cell>
          <cell r="B177" t="str">
            <v>Discovery Charter Preparatory School #2</v>
          </cell>
          <cell r="C177" t="str">
            <v>0949</v>
          </cell>
          <cell r="D177" t="str">
            <v>Member</v>
          </cell>
          <cell r="E177" t="str">
            <v>37683380124347</v>
          </cell>
          <cell r="F177" t="str">
            <v>City Heights Preparatory Charter</v>
          </cell>
          <cell r="G177">
            <v>52</v>
          </cell>
          <cell r="I177">
            <v>5390</v>
          </cell>
        </row>
        <row r="178">
          <cell r="A178" t="str">
            <v>36750440107516</v>
          </cell>
          <cell r="B178" t="str">
            <v>Summit Leadership Academy-High Desert</v>
          </cell>
          <cell r="C178" t="str">
            <v>0671</v>
          </cell>
          <cell r="D178" t="str">
            <v>Member</v>
          </cell>
          <cell r="E178" t="str">
            <v>37683380124347</v>
          </cell>
          <cell r="F178" t="str">
            <v>City Heights Preparatory Charter</v>
          </cell>
          <cell r="G178">
            <v>75</v>
          </cell>
          <cell r="I178">
            <v>7774</v>
          </cell>
        </row>
        <row r="179">
          <cell r="A179" t="str">
            <v>37683383730959</v>
          </cell>
          <cell r="B179" t="str">
            <v>Charter School of San Diego</v>
          </cell>
          <cell r="C179" t="str">
            <v>0028</v>
          </cell>
          <cell r="D179" t="str">
            <v>Lead</v>
          </cell>
          <cell r="E179" t="str">
            <v>37683383730959</v>
          </cell>
          <cell r="F179" t="str">
            <v>Charter School of San Diego</v>
          </cell>
          <cell r="G179">
            <v>276</v>
          </cell>
          <cell r="H179">
            <v>416</v>
          </cell>
          <cell r="I179">
            <v>28607</v>
          </cell>
          <cell r="J179">
            <v>43118</v>
          </cell>
        </row>
        <row r="180">
          <cell r="A180" t="str">
            <v>36750440114389</v>
          </cell>
          <cell r="B180" t="str">
            <v>Mirus Secondary</v>
          </cell>
          <cell r="C180" t="str">
            <v>0885</v>
          </cell>
          <cell r="D180" t="str">
            <v>Member</v>
          </cell>
          <cell r="E180" t="str">
            <v>37683383730959</v>
          </cell>
          <cell r="F180" t="str">
            <v>Charter School of San Diego</v>
          </cell>
          <cell r="G180">
            <v>16</v>
          </cell>
          <cell r="I180">
            <v>1658</v>
          </cell>
        </row>
        <row r="181">
          <cell r="A181" t="str">
            <v>37683383731395</v>
          </cell>
          <cell r="B181" t="str">
            <v>Audeo Charter</v>
          </cell>
          <cell r="C181" t="str">
            <v>0406</v>
          </cell>
          <cell r="D181" t="str">
            <v>Member</v>
          </cell>
          <cell r="E181" t="str">
            <v>37683383730959</v>
          </cell>
          <cell r="F181" t="str">
            <v>Charter School of San Diego</v>
          </cell>
          <cell r="G181">
            <v>38</v>
          </cell>
          <cell r="I181">
            <v>3939</v>
          </cell>
        </row>
        <row r="182">
          <cell r="A182" t="str">
            <v>37770320134577</v>
          </cell>
          <cell r="B182" t="str">
            <v>Audeo Charter II</v>
          </cell>
          <cell r="C182" t="str">
            <v>1835</v>
          </cell>
          <cell r="D182" t="str">
            <v>Member</v>
          </cell>
          <cell r="E182" t="str">
            <v>37683383730959</v>
          </cell>
          <cell r="F182" t="str">
            <v>Charter School of San Diego</v>
          </cell>
          <cell r="G182">
            <v>28</v>
          </cell>
          <cell r="I182">
            <v>2902</v>
          </cell>
        </row>
        <row r="183">
          <cell r="A183" t="str">
            <v>37770990136077</v>
          </cell>
          <cell r="B183" t="str">
            <v>Grossmont Secondary</v>
          </cell>
          <cell r="C183" t="str">
            <v>1889</v>
          </cell>
          <cell r="D183" t="str">
            <v>Member</v>
          </cell>
          <cell r="E183" t="str">
            <v>37683383730959</v>
          </cell>
          <cell r="F183" t="str">
            <v>Charter School of San Diego</v>
          </cell>
          <cell r="G183">
            <v>24</v>
          </cell>
          <cell r="I183">
            <v>2488</v>
          </cell>
        </row>
        <row r="184">
          <cell r="A184" t="str">
            <v>37771070136473</v>
          </cell>
          <cell r="B184" t="str">
            <v>Sweetwater Secondary</v>
          </cell>
          <cell r="C184" t="str">
            <v>1903</v>
          </cell>
          <cell r="D184" t="str">
            <v>Member</v>
          </cell>
          <cell r="E184" t="str">
            <v>37683383730959</v>
          </cell>
          <cell r="F184" t="str">
            <v>Charter School of San Diego</v>
          </cell>
          <cell r="G184">
            <v>34</v>
          </cell>
          <cell r="I184">
            <v>3524</v>
          </cell>
        </row>
        <row r="185">
          <cell r="A185" t="str">
            <v>37683386113211</v>
          </cell>
          <cell r="B185" t="str">
            <v>McGill School of Success</v>
          </cell>
          <cell r="C185" t="str">
            <v>0095</v>
          </cell>
          <cell r="D185" t="str">
            <v>Lead</v>
          </cell>
          <cell r="E185" t="str">
            <v>37683386113211</v>
          </cell>
          <cell r="F185" t="str">
            <v>McGill School of Success</v>
          </cell>
          <cell r="G185">
            <v>103</v>
          </cell>
          <cell r="H185">
            <v>254</v>
          </cell>
          <cell r="I185">
            <v>10676</v>
          </cell>
          <cell r="J185">
            <v>26327</v>
          </cell>
        </row>
        <row r="186">
          <cell r="A186" t="str">
            <v>37683380128066</v>
          </cell>
          <cell r="B186" t="str">
            <v>Health Sciences Middle</v>
          </cell>
          <cell r="C186" t="str">
            <v>1517</v>
          </cell>
          <cell r="D186" t="str">
            <v>Member</v>
          </cell>
          <cell r="E186" t="str">
            <v>37683386113211</v>
          </cell>
          <cell r="F186" t="str">
            <v>McGill School of Success</v>
          </cell>
          <cell r="G186">
            <v>31</v>
          </cell>
          <cell r="I186">
            <v>3213</v>
          </cell>
        </row>
        <row r="187">
          <cell r="A187" t="str">
            <v>37683380129387</v>
          </cell>
          <cell r="B187" t="str">
            <v>Empower Charter</v>
          </cell>
          <cell r="C187" t="str">
            <v>1634</v>
          </cell>
          <cell r="D187" t="str">
            <v>Member</v>
          </cell>
          <cell r="E187" t="str">
            <v>37683386113211</v>
          </cell>
          <cell r="F187" t="str">
            <v>McGill School of Success</v>
          </cell>
          <cell r="G187">
            <v>56</v>
          </cell>
          <cell r="I187">
            <v>5804</v>
          </cell>
        </row>
        <row r="188">
          <cell r="A188" t="str">
            <v>37684520128223</v>
          </cell>
          <cell r="B188" t="str">
            <v>Bella Mente Montessori Academy</v>
          </cell>
          <cell r="C188" t="str">
            <v>1515</v>
          </cell>
          <cell r="D188" t="str">
            <v>Member</v>
          </cell>
          <cell r="E188" t="str">
            <v>37683386113211</v>
          </cell>
          <cell r="F188" t="str">
            <v>McGill School of Success</v>
          </cell>
          <cell r="G188">
            <v>64</v>
          </cell>
          <cell r="I188">
            <v>6634</v>
          </cell>
        </row>
        <row r="189">
          <cell r="A189" t="str">
            <v>37683530000000</v>
          </cell>
          <cell r="B189" t="str">
            <v>San Pasqual Union Elementary</v>
          </cell>
          <cell r="D189" t="str">
            <v>Lead</v>
          </cell>
          <cell r="E189" t="str">
            <v>37683530000000</v>
          </cell>
          <cell r="F189" t="str">
            <v>San Pasqual Union Elementary</v>
          </cell>
          <cell r="G189">
            <v>75</v>
          </cell>
          <cell r="H189">
            <v>188</v>
          </cell>
          <cell r="I189">
            <v>7774</v>
          </cell>
          <cell r="J189">
            <v>19486</v>
          </cell>
        </row>
        <row r="190">
          <cell r="A190" t="str">
            <v>37684370000000</v>
          </cell>
          <cell r="B190" t="str">
            <v>Vallecitos Elementary</v>
          </cell>
          <cell r="D190" t="str">
            <v>Member</v>
          </cell>
          <cell r="E190" t="str">
            <v>37683530000000</v>
          </cell>
          <cell r="F190" t="str">
            <v>San Pasqual Union Elementary</v>
          </cell>
          <cell r="G190">
            <v>113</v>
          </cell>
          <cell r="I190">
            <v>11712</v>
          </cell>
        </row>
        <row r="191">
          <cell r="A191" t="str">
            <v>39103970000000</v>
          </cell>
          <cell r="B191" t="str">
            <v>San Joaquin County Office of Education</v>
          </cell>
          <cell r="D191" t="str">
            <v>Lead</v>
          </cell>
          <cell r="E191" t="str">
            <v>39103970000000</v>
          </cell>
          <cell r="F191" t="str">
            <v>San Joaquin County Office of Education</v>
          </cell>
          <cell r="G191">
            <v>322</v>
          </cell>
          <cell r="H191">
            <v>601</v>
          </cell>
          <cell r="I191">
            <v>33375</v>
          </cell>
          <cell r="J191">
            <v>62294</v>
          </cell>
        </row>
        <row r="192">
          <cell r="A192" t="str">
            <v>05615720000000</v>
          </cell>
          <cell r="B192" t="str">
            <v>Mark Twain Union Elementary</v>
          </cell>
          <cell r="D192" t="str">
            <v>Member</v>
          </cell>
          <cell r="E192" t="str">
            <v>39103970000000</v>
          </cell>
          <cell r="F192" t="str">
            <v>San Joaquin County Office of Education</v>
          </cell>
          <cell r="G192">
            <v>56</v>
          </cell>
          <cell r="I192">
            <v>5804</v>
          </cell>
        </row>
        <row r="193">
          <cell r="A193" t="str">
            <v>34672800000000</v>
          </cell>
          <cell r="B193" t="str">
            <v>Arcohe Union Elementary</v>
          </cell>
          <cell r="D193" t="str">
            <v>Member</v>
          </cell>
          <cell r="E193" t="str">
            <v>39103970000000</v>
          </cell>
          <cell r="F193" t="str">
            <v>San Joaquin County Office of Education</v>
          </cell>
          <cell r="G193">
            <v>87</v>
          </cell>
          <cell r="I193">
            <v>9018</v>
          </cell>
        </row>
        <row r="194">
          <cell r="A194" t="str">
            <v>39686350000000</v>
          </cell>
          <cell r="B194" t="str">
            <v>Oak View Union Elementary</v>
          </cell>
          <cell r="D194" t="str">
            <v>Member</v>
          </cell>
          <cell r="E194" t="str">
            <v>39103970000000</v>
          </cell>
          <cell r="F194" t="str">
            <v>San Joaquin County Office of Education</v>
          </cell>
          <cell r="G194">
            <v>64</v>
          </cell>
          <cell r="I194">
            <v>6634</v>
          </cell>
        </row>
        <row r="195">
          <cell r="A195" t="str">
            <v>39686760117853</v>
          </cell>
          <cell r="B195" t="str">
            <v>Dr. Lewis Dolphin Stallworth Sr. Charter</v>
          </cell>
          <cell r="C195" t="str">
            <v>1027</v>
          </cell>
          <cell r="D195" t="str">
            <v>Member</v>
          </cell>
          <cell r="E195" t="str">
            <v>39103970000000</v>
          </cell>
          <cell r="F195" t="str">
            <v>San Joaquin County Office of Education</v>
          </cell>
          <cell r="G195">
            <v>72</v>
          </cell>
          <cell r="I195">
            <v>7463</v>
          </cell>
        </row>
        <row r="196">
          <cell r="A196" t="str">
            <v>39685856118921</v>
          </cell>
          <cell r="B196" t="str">
            <v>Aspire River Oaks Charter</v>
          </cell>
          <cell r="C196" t="str">
            <v>0364</v>
          </cell>
          <cell r="D196" t="str">
            <v>Lead</v>
          </cell>
          <cell r="E196" t="str">
            <v>39685856118921</v>
          </cell>
          <cell r="F196" t="str">
            <v>Aspire River Oaks Charter</v>
          </cell>
          <cell r="G196">
            <v>80</v>
          </cell>
          <cell r="H196">
            <v>987</v>
          </cell>
          <cell r="I196">
            <v>8292</v>
          </cell>
          <cell r="J196">
            <v>102301</v>
          </cell>
        </row>
        <row r="197">
          <cell r="A197" t="str">
            <v>01612590109819</v>
          </cell>
          <cell r="B197" t="str">
            <v>Aspire Berkley Maynard Academy</v>
          </cell>
          <cell r="C197" t="str">
            <v>0726</v>
          </cell>
          <cell r="D197" t="str">
            <v>Member</v>
          </cell>
          <cell r="E197" t="str">
            <v>39685856118921</v>
          </cell>
          <cell r="F197" t="str">
            <v>Aspire River Oaks Charter</v>
          </cell>
          <cell r="G197">
            <v>88</v>
          </cell>
          <cell r="I197">
            <v>9121</v>
          </cell>
        </row>
        <row r="198">
          <cell r="A198" t="str">
            <v>01612590130732</v>
          </cell>
          <cell r="B198" t="str">
            <v>Aspire Triumph Technology Academy</v>
          </cell>
          <cell r="C198" t="str">
            <v>1663</v>
          </cell>
          <cell r="D198" t="str">
            <v>Member</v>
          </cell>
          <cell r="E198" t="str">
            <v>39685856118921</v>
          </cell>
          <cell r="F198" t="str">
            <v>Aspire River Oaks Charter</v>
          </cell>
          <cell r="G198">
            <v>60</v>
          </cell>
          <cell r="I198">
            <v>6219</v>
          </cell>
        </row>
        <row r="199">
          <cell r="A199" t="str">
            <v>07617960132100</v>
          </cell>
          <cell r="B199" t="str">
            <v>Aspire Richmond Ca. College Preparatory Academy</v>
          </cell>
          <cell r="C199" t="str">
            <v>1739</v>
          </cell>
          <cell r="D199" t="str">
            <v>Member</v>
          </cell>
          <cell r="E199" t="str">
            <v>39685856118921</v>
          </cell>
          <cell r="F199" t="str">
            <v>Aspire River Oaks Charter</v>
          </cell>
          <cell r="G199">
            <v>95</v>
          </cell>
          <cell r="I199">
            <v>9847</v>
          </cell>
        </row>
        <row r="200">
          <cell r="A200" t="str">
            <v>19101990112128</v>
          </cell>
          <cell r="B200" t="str">
            <v>Aspire Ollin University Preparatory Academy</v>
          </cell>
          <cell r="C200" t="str">
            <v>0693</v>
          </cell>
          <cell r="D200" t="str">
            <v>Member</v>
          </cell>
          <cell r="E200" t="str">
            <v>39685856118921</v>
          </cell>
          <cell r="F200" t="str">
            <v>Aspire River Oaks Charter</v>
          </cell>
          <cell r="G200">
            <v>81</v>
          </cell>
          <cell r="I200">
            <v>8396</v>
          </cell>
        </row>
        <row r="201">
          <cell r="A201" t="str">
            <v>19647330122721</v>
          </cell>
          <cell r="B201" t="str">
            <v>Aspire Pacific Academy</v>
          </cell>
          <cell r="C201" t="str">
            <v>1230</v>
          </cell>
          <cell r="D201" t="str">
            <v>Member</v>
          </cell>
          <cell r="E201" t="str">
            <v>39685856118921</v>
          </cell>
          <cell r="F201" t="str">
            <v>Aspire River Oaks Charter</v>
          </cell>
          <cell r="G201">
            <v>65</v>
          </cell>
          <cell r="I201">
            <v>6737</v>
          </cell>
        </row>
        <row r="202">
          <cell r="A202" t="str">
            <v>19647330126797</v>
          </cell>
          <cell r="B202" t="str">
            <v>Aspire Centennial College Preparatory Academy</v>
          </cell>
          <cell r="C202" t="str">
            <v>1436</v>
          </cell>
          <cell r="D202" t="str">
            <v>Member</v>
          </cell>
          <cell r="E202" t="str">
            <v>39685856118921</v>
          </cell>
          <cell r="F202" t="str">
            <v>Aspire River Oaks Charter</v>
          </cell>
          <cell r="G202">
            <v>100</v>
          </cell>
          <cell r="I202">
            <v>10365</v>
          </cell>
        </row>
        <row r="203">
          <cell r="A203" t="str">
            <v>34674390102343</v>
          </cell>
          <cell r="B203" t="str">
            <v>Aspire Capitol Heights Academy</v>
          </cell>
          <cell r="C203" t="str">
            <v>0598</v>
          </cell>
          <cell r="D203" t="str">
            <v>Member</v>
          </cell>
          <cell r="E203" t="str">
            <v>39685856118921</v>
          </cell>
          <cell r="F203" t="str">
            <v>Aspire River Oaks Charter</v>
          </cell>
          <cell r="G203">
            <v>18</v>
          </cell>
          <cell r="I203">
            <v>1866</v>
          </cell>
        </row>
        <row r="204">
          <cell r="A204" t="str">
            <v>39685850101956</v>
          </cell>
          <cell r="B204" t="str">
            <v>Aspire Benjamin Holt College Preparatory Academy</v>
          </cell>
          <cell r="C204" t="str">
            <v>0565</v>
          </cell>
          <cell r="D204" t="str">
            <v>Member</v>
          </cell>
          <cell r="E204" t="str">
            <v>39685856118921</v>
          </cell>
          <cell r="F204" t="str">
            <v>Aspire River Oaks Charter</v>
          </cell>
          <cell r="G204">
            <v>8</v>
          </cell>
          <cell r="I204">
            <v>829</v>
          </cell>
        </row>
        <row r="205">
          <cell r="A205" t="str">
            <v>39685850133678</v>
          </cell>
          <cell r="B205" t="str">
            <v>Aspire Benjamin Holt Middle School</v>
          </cell>
          <cell r="C205" t="str">
            <v>1782</v>
          </cell>
          <cell r="D205" t="str">
            <v>Member</v>
          </cell>
          <cell r="E205" t="str">
            <v>39685856118921</v>
          </cell>
          <cell r="F205" t="str">
            <v>Aspire River Oaks Charter</v>
          </cell>
          <cell r="G205">
            <v>13</v>
          </cell>
          <cell r="I205">
            <v>1347</v>
          </cell>
        </row>
        <row r="206">
          <cell r="A206" t="str">
            <v>39685856116594</v>
          </cell>
          <cell r="B206" t="str">
            <v>Aspire Vincent Shalvey Academy</v>
          </cell>
          <cell r="C206" t="str">
            <v>0178</v>
          </cell>
          <cell r="D206" t="str">
            <v>Member</v>
          </cell>
          <cell r="E206" t="str">
            <v>39685856118921</v>
          </cell>
          <cell r="F206" t="str">
            <v>Aspire River Oaks Charter</v>
          </cell>
          <cell r="G206">
            <v>45</v>
          </cell>
          <cell r="I206">
            <v>4664</v>
          </cell>
        </row>
        <row r="207">
          <cell r="A207" t="str">
            <v>39686760114876</v>
          </cell>
          <cell r="B207" t="str">
            <v>Aspire Port City Academy</v>
          </cell>
          <cell r="C207" t="str">
            <v>1553</v>
          </cell>
          <cell r="D207" t="str">
            <v>Member</v>
          </cell>
          <cell r="E207" t="str">
            <v>39685856118921</v>
          </cell>
          <cell r="F207" t="str">
            <v>Aspire River Oaks Charter</v>
          </cell>
          <cell r="G207">
            <v>54</v>
          </cell>
          <cell r="I207">
            <v>5597</v>
          </cell>
        </row>
        <row r="208">
          <cell r="A208" t="str">
            <v>39686760118497</v>
          </cell>
          <cell r="B208" t="str">
            <v>Aspire Langston Hughes Academy</v>
          </cell>
          <cell r="C208" t="str">
            <v>1048</v>
          </cell>
          <cell r="D208" t="str">
            <v>Member</v>
          </cell>
          <cell r="E208" t="str">
            <v>39685856118921</v>
          </cell>
          <cell r="F208" t="str">
            <v>Aspire River Oaks Charter</v>
          </cell>
          <cell r="G208">
            <v>60</v>
          </cell>
          <cell r="I208">
            <v>6219</v>
          </cell>
        </row>
        <row r="209">
          <cell r="A209" t="str">
            <v>39686760121541</v>
          </cell>
          <cell r="B209" t="str">
            <v>Aspire APEX Academy</v>
          </cell>
          <cell r="C209" t="str">
            <v>1552</v>
          </cell>
          <cell r="D209" t="str">
            <v>Member</v>
          </cell>
          <cell r="E209" t="str">
            <v>39685856118921</v>
          </cell>
          <cell r="F209" t="str">
            <v>Aspire River Oaks Charter</v>
          </cell>
          <cell r="G209">
            <v>76</v>
          </cell>
          <cell r="I209">
            <v>7877</v>
          </cell>
        </row>
        <row r="210">
          <cell r="A210" t="str">
            <v>50710430112292</v>
          </cell>
          <cell r="B210" t="str">
            <v>Aspire Summit Charter Academy</v>
          </cell>
          <cell r="C210" t="str">
            <v>0812</v>
          </cell>
          <cell r="D210" t="str">
            <v>Member</v>
          </cell>
          <cell r="E210" t="str">
            <v>39685856118921</v>
          </cell>
          <cell r="F210" t="str">
            <v>Aspire River Oaks Charter</v>
          </cell>
          <cell r="G210">
            <v>72</v>
          </cell>
          <cell r="I210">
            <v>7463</v>
          </cell>
        </row>
        <row r="211">
          <cell r="A211" t="str">
            <v>50711750120212</v>
          </cell>
          <cell r="B211" t="str">
            <v>Aspire Vanguard College Preparatory Academy</v>
          </cell>
          <cell r="C211" t="str">
            <v>1125</v>
          </cell>
          <cell r="D211" t="str">
            <v>Member</v>
          </cell>
          <cell r="E211" t="str">
            <v>39685856118921</v>
          </cell>
          <cell r="F211" t="str">
            <v>Aspire River Oaks Charter</v>
          </cell>
          <cell r="G211">
            <v>36</v>
          </cell>
          <cell r="I211">
            <v>3731</v>
          </cell>
        </row>
        <row r="212">
          <cell r="A212" t="str">
            <v>50712900118125</v>
          </cell>
          <cell r="B212" t="str">
            <v>Aspire University Charter</v>
          </cell>
          <cell r="C212" t="str">
            <v>1026</v>
          </cell>
          <cell r="D212" t="str">
            <v>Member</v>
          </cell>
          <cell r="E212" t="str">
            <v>39685856118921</v>
          </cell>
          <cell r="F212" t="str">
            <v>Aspire River Oaks Charter</v>
          </cell>
          <cell r="G212">
            <v>36</v>
          </cell>
          <cell r="I212">
            <v>3731</v>
          </cell>
        </row>
        <row r="213">
          <cell r="A213" t="str">
            <v>40104050000000</v>
          </cell>
          <cell r="B213" t="str">
            <v>San Luis Obispo County Office of Education</v>
          </cell>
          <cell r="D213" t="str">
            <v>Lead</v>
          </cell>
          <cell r="E213" t="str">
            <v>40104050000000</v>
          </cell>
          <cell r="F213" t="str">
            <v>San Luis Obispo County Office of Education</v>
          </cell>
          <cell r="G213">
            <v>105</v>
          </cell>
          <cell r="H213">
            <v>134</v>
          </cell>
          <cell r="I213">
            <v>10883</v>
          </cell>
          <cell r="J213">
            <v>13889</v>
          </cell>
        </row>
        <row r="214">
          <cell r="A214" t="str">
            <v>40687910000000</v>
          </cell>
          <cell r="B214" t="str">
            <v>Pleasant Valley Joint Union Elementary</v>
          </cell>
          <cell r="D214" t="str">
            <v>Member</v>
          </cell>
          <cell r="E214" t="str">
            <v>40104050000000</v>
          </cell>
          <cell r="F214" t="str">
            <v>San Luis Obispo County Office of Education</v>
          </cell>
          <cell r="G214">
            <v>29</v>
          </cell>
          <cell r="I214">
            <v>3006</v>
          </cell>
        </row>
        <row r="215">
          <cell r="A215" t="str">
            <v>41689570000000</v>
          </cell>
          <cell r="B215" t="str">
            <v>Las Lomitas Elementary</v>
          </cell>
          <cell r="D215" t="str">
            <v>Lead</v>
          </cell>
          <cell r="E215" t="str">
            <v>41689570000000</v>
          </cell>
          <cell r="F215" t="str">
            <v>Las Lomitas Elementary</v>
          </cell>
          <cell r="G215">
            <v>97</v>
          </cell>
          <cell r="H215">
            <v>119</v>
          </cell>
          <cell r="I215">
            <v>10054</v>
          </cell>
          <cell r="J215">
            <v>12334</v>
          </cell>
        </row>
        <row r="216">
          <cell r="A216" t="str">
            <v>41690880000000</v>
          </cell>
          <cell r="B216" t="str">
            <v>Woodside Elementary</v>
          </cell>
          <cell r="D216" t="str">
            <v>Member</v>
          </cell>
          <cell r="E216" t="str">
            <v>41689570000000</v>
          </cell>
          <cell r="F216" t="str">
            <v>Las Lomitas Elementary</v>
          </cell>
          <cell r="G216">
            <v>22</v>
          </cell>
          <cell r="I216">
            <v>2280</v>
          </cell>
        </row>
        <row r="217">
          <cell r="A217" t="str">
            <v>41690620000000</v>
          </cell>
          <cell r="B217" t="str">
            <v>Sequoia Union High</v>
          </cell>
          <cell r="D217" t="str">
            <v>Lead</v>
          </cell>
          <cell r="E217" t="str">
            <v>41690620000000</v>
          </cell>
          <cell r="F217" t="str">
            <v>Sequoia Union High</v>
          </cell>
          <cell r="G217">
            <v>1238</v>
          </cell>
          <cell r="H217">
            <v>1342</v>
          </cell>
          <cell r="I217">
            <v>128319</v>
          </cell>
          <cell r="J217">
            <v>139099</v>
          </cell>
        </row>
        <row r="218">
          <cell r="A218" t="str">
            <v>41690620126722</v>
          </cell>
          <cell r="B218" t="str">
            <v>East Palo Alto Academy</v>
          </cell>
          <cell r="C218" t="str">
            <v>1446</v>
          </cell>
          <cell r="D218" t="str">
            <v>Member</v>
          </cell>
          <cell r="E218" t="str">
            <v>41690620000000</v>
          </cell>
          <cell r="F218" t="str">
            <v>Sequoia Union High</v>
          </cell>
          <cell r="G218">
            <v>104</v>
          </cell>
          <cell r="I218">
            <v>10780</v>
          </cell>
        </row>
        <row r="219">
          <cell r="A219" t="str">
            <v>43694274330668</v>
          </cell>
          <cell r="B219" t="str">
            <v>Latino College Preparatory Academy</v>
          </cell>
          <cell r="C219" t="str">
            <v>0414</v>
          </cell>
          <cell r="D219" t="str">
            <v>Lead</v>
          </cell>
          <cell r="E219" t="str">
            <v>43694274330668</v>
          </cell>
          <cell r="F219" t="str">
            <v>Latino College Preparatory Academy</v>
          </cell>
          <cell r="G219">
            <v>135</v>
          </cell>
          <cell r="H219">
            <v>320</v>
          </cell>
          <cell r="I219">
            <v>13993</v>
          </cell>
          <cell r="J219">
            <v>33169</v>
          </cell>
        </row>
        <row r="220">
          <cell r="A220" t="str">
            <v>43694270130856</v>
          </cell>
          <cell r="B220" t="str">
            <v>Luis Valdez Leadership Academy</v>
          </cell>
          <cell r="C220" t="str">
            <v>1681</v>
          </cell>
          <cell r="D220" t="str">
            <v>Member</v>
          </cell>
          <cell r="E220" t="str">
            <v>43694274330668</v>
          </cell>
          <cell r="F220" t="str">
            <v>Latino College Preparatory Academy</v>
          </cell>
          <cell r="G220">
            <v>107</v>
          </cell>
          <cell r="I220">
            <v>11091</v>
          </cell>
        </row>
        <row r="221">
          <cell r="A221" t="str">
            <v>43694270131995</v>
          </cell>
          <cell r="B221" t="str">
            <v>B. Roberto Cruz Leadership Academy</v>
          </cell>
          <cell r="C221" t="str">
            <v>1675</v>
          </cell>
          <cell r="D221" t="str">
            <v>Member</v>
          </cell>
          <cell r="E221" t="str">
            <v>43694274330668</v>
          </cell>
          <cell r="F221" t="str">
            <v>Latino College Preparatory Academy</v>
          </cell>
          <cell r="G221">
            <v>78</v>
          </cell>
          <cell r="I221">
            <v>8085</v>
          </cell>
        </row>
        <row r="222">
          <cell r="A222" t="str">
            <v>43694500113662</v>
          </cell>
          <cell r="B222" t="str">
            <v>Voices College-Bound Language Academy</v>
          </cell>
          <cell r="C222" t="str">
            <v>0846</v>
          </cell>
          <cell r="D222" t="str">
            <v>Lead</v>
          </cell>
          <cell r="E222" t="str">
            <v>43694500113662</v>
          </cell>
          <cell r="F222" t="str">
            <v>Voices College-Bound Language Academy</v>
          </cell>
          <cell r="G222">
            <v>222</v>
          </cell>
          <cell r="H222">
            <v>481</v>
          </cell>
          <cell r="I222">
            <v>23010</v>
          </cell>
          <cell r="J222">
            <v>49855</v>
          </cell>
        </row>
        <row r="223">
          <cell r="A223" t="str">
            <v>43104390131748</v>
          </cell>
          <cell r="B223" t="str">
            <v>Voices College-Bound Language Academy at Morgan Hill</v>
          </cell>
          <cell r="C223" t="str">
            <v>1716</v>
          </cell>
          <cell r="D223" t="str">
            <v>Member</v>
          </cell>
          <cell r="E223" t="str">
            <v>43694500113662</v>
          </cell>
          <cell r="F223" t="str">
            <v>Voices College-Bound Language Academy</v>
          </cell>
          <cell r="G223">
            <v>139</v>
          </cell>
          <cell r="I223">
            <v>14407</v>
          </cell>
        </row>
        <row r="224">
          <cell r="A224" t="str">
            <v>43104390132530</v>
          </cell>
          <cell r="B224" t="str">
            <v>Voices College-Bound Language Academy at Mt. Pleasant</v>
          </cell>
          <cell r="C224" t="str">
            <v>1743</v>
          </cell>
          <cell r="D224" t="str">
            <v>Member</v>
          </cell>
          <cell r="E224" t="str">
            <v>43694500113662</v>
          </cell>
          <cell r="F224" t="str">
            <v>Voices College-Bound Language Academy</v>
          </cell>
          <cell r="G224">
            <v>120</v>
          </cell>
          <cell r="I224">
            <v>12438</v>
          </cell>
        </row>
        <row r="225">
          <cell r="A225" t="str">
            <v>44754320000000</v>
          </cell>
          <cell r="B225" t="str">
            <v>Scotts Valley Unified</v>
          </cell>
          <cell r="D225" t="str">
            <v>Lead</v>
          </cell>
          <cell r="E225" t="str">
            <v>44754320000000</v>
          </cell>
          <cell r="F225" t="str">
            <v>Scotts Valley Unified</v>
          </cell>
          <cell r="G225">
            <v>55</v>
          </cell>
          <cell r="H225">
            <v>127</v>
          </cell>
          <cell r="I225">
            <v>5701</v>
          </cell>
          <cell r="J225">
            <v>13164</v>
          </cell>
        </row>
        <row r="226">
          <cell r="A226" t="str">
            <v>44697810000000</v>
          </cell>
          <cell r="B226" t="str">
            <v>Pacific Elementary</v>
          </cell>
          <cell r="D226" t="str">
            <v>Member</v>
          </cell>
          <cell r="E226" t="str">
            <v>44754320000000</v>
          </cell>
          <cell r="F226" t="str">
            <v>Scotts Valley Unified</v>
          </cell>
          <cell r="G226">
            <v>17</v>
          </cell>
          <cell r="I226">
            <v>1762</v>
          </cell>
        </row>
        <row r="227">
          <cell r="A227" t="str">
            <v>44698070000000</v>
          </cell>
          <cell r="B227" t="str">
            <v>San Lorenzo Valley Unified</v>
          </cell>
          <cell r="D227" t="str">
            <v>Member</v>
          </cell>
          <cell r="E227" t="str">
            <v>44754320000000</v>
          </cell>
          <cell r="F227" t="str">
            <v>Scotts Valley Unified</v>
          </cell>
          <cell r="G227">
            <v>55</v>
          </cell>
          <cell r="I227">
            <v>5701</v>
          </cell>
        </row>
        <row r="228">
          <cell r="A228" t="str">
            <v>49104960000000</v>
          </cell>
          <cell r="B228" t="str">
            <v>Sonoma County Office of Education</v>
          </cell>
          <cell r="D228" t="str">
            <v>Lead</v>
          </cell>
          <cell r="E228" t="str">
            <v>49104960000000</v>
          </cell>
          <cell r="F228" t="str">
            <v>Sonoma County Office of Education</v>
          </cell>
          <cell r="G228">
            <v>112</v>
          </cell>
          <cell r="H228">
            <v>1633</v>
          </cell>
          <cell r="I228">
            <v>11609</v>
          </cell>
          <cell r="J228">
            <v>169258</v>
          </cell>
        </row>
        <row r="229">
          <cell r="A229" t="str">
            <v>49705990000000</v>
          </cell>
          <cell r="B229" t="str">
            <v>Alexander Valley Union Elementary</v>
          </cell>
          <cell r="D229" t="str">
            <v>Member</v>
          </cell>
          <cell r="E229" t="str">
            <v>49104960000000</v>
          </cell>
          <cell r="F229" t="str">
            <v>Sonoma County Office of Education</v>
          </cell>
          <cell r="G229">
            <v>33</v>
          </cell>
          <cell r="I229">
            <v>3420</v>
          </cell>
        </row>
        <row r="230">
          <cell r="A230" t="str">
            <v>49706070000000</v>
          </cell>
          <cell r="B230" t="str">
            <v>West Sonoma County Union High</v>
          </cell>
          <cell r="D230" t="str">
            <v>Member</v>
          </cell>
          <cell r="E230" t="str">
            <v>49104960000000</v>
          </cell>
          <cell r="F230" t="str">
            <v>Sonoma County Office of Education</v>
          </cell>
          <cell r="G230">
            <v>61</v>
          </cell>
          <cell r="I230">
            <v>6323</v>
          </cell>
        </row>
        <row r="231">
          <cell r="A231" t="str">
            <v>49706230000000</v>
          </cell>
          <cell r="B231" t="str">
            <v>Bennett Valley Union Elementary</v>
          </cell>
          <cell r="D231" t="str">
            <v>Member</v>
          </cell>
          <cell r="E231" t="str">
            <v>49104960000000</v>
          </cell>
          <cell r="F231" t="str">
            <v>Sonoma County Office of Education</v>
          </cell>
          <cell r="G231">
            <v>120</v>
          </cell>
          <cell r="I231">
            <v>12438</v>
          </cell>
        </row>
        <row r="232">
          <cell r="A232" t="str">
            <v>49706490000000</v>
          </cell>
          <cell r="B232" t="str">
            <v>Cinnabar Elementary</v>
          </cell>
          <cell r="D232" t="str">
            <v>Member</v>
          </cell>
          <cell r="E232" t="str">
            <v>49104960000000</v>
          </cell>
          <cell r="F232" t="str">
            <v>Sonoma County Office of Education</v>
          </cell>
          <cell r="G232">
            <v>146</v>
          </cell>
          <cell r="I232">
            <v>15133</v>
          </cell>
        </row>
        <row r="233">
          <cell r="A233" t="str">
            <v>49706720000000</v>
          </cell>
          <cell r="B233" t="str">
            <v>Dunham Elementary</v>
          </cell>
          <cell r="D233" t="str">
            <v>Member</v>
          </cell>
          <cell r="E233" t="str">
            <v>49104960000000</v>
          </cell>
          <cell r="F233" t="str">
            <v>Sonoma County Office of Education</v>
          </cell>
          <cell r="G233">
            <v>19</v>
          </cell>
          <cell r="I233">
            <v>1969</v>
          </cell>
        </row>
        <row r="234">
          <cell r="A234" t="str">
            <v>49706800000000</v>
          </cell>
          <cell r="B234" t="str">
            <v>Forestville Union Elementary</v>
          </cell>
          <cell r="D234" t="str">
            <v>Member</v>
          </cell>
          <cell r="E234" t="str">
            <v>49104960000000</v>
          </cell>
          <cell r="F234" t="str">
            <v>Sonoma County Office of Education</v>
          </cell>
          <cell r="G234">
            <v>50</v>
          </cell>
          <cell r="I234">
            <v>5182</v>
          </cell>
        </row>
        <row r="235">
          <cell r="A235" t="str">
            <v>49706980000000</v>
          </cell>
          <cell r="B235" t="str">
            <v>Fort Ross Elementary</v>
          </cell>
          <cell r="D235" t="str">
            <v>Member</v>
          </cell>
          <cell r="E235" t="str">
            <v>49104960000000</v>
          </cell>
          <cell r="F235" t="str">
            <v>Sonoma County Office of Education</v>
          </cell>
          <cell r="G235">
            <v>9</v>
          </cell>
          <cell r="I235">
            <v>933</v>
          </cell>
        </row>
        <row r="236">
          <cell r="A236" t="str">
            <v>49707060000000</v>
          </cell>
          <cell r="B236" t="str">
            <v>Geyserville Unified</v>
          </cell>
          <cell r="D236" t="str">
            <v>Member</v>
          </cell>
          <cell r="E236" t="str">
            <v>49104960000000</v>
          </cell>
          <cell r="F236" t="str">
            <v>Sonoma County Office of Education</v>
          </cell>
          <cell r="G236">
            <v>65</v>
          </cell>
          <cell r="I236">
            <v>6737</v>
          </cell>
        </row>
        <row r="237">
          <cell r="A237" t="str">
            <v>49707140000000</v>
          </cell>
          <cell r="B237" t="str">
            <v>Gravenstein Union Elementary</v>
          </cell>
          <cell r="D237" t="str">
            <v>Member</v>
          </cell>
          <cell r="E237" t="str">
            <v>49104960000000</v>
          </cell>
          <cell r="F237" t="str">
            <v>Sonoma County Office of Education</v>
          </cell>
          <cell r="G237">
            <v>50</v>
          </cell>
          <cell r="I237">
            <v>5182</v>
          </cell>
        </row>
        <row r="238">
          <cell r="A238" t="str">
            <v>49707220000000</v>
          </cell>
          <cell r="B238" t="str">
            <v>Guerneville Elementary</v>
          </cell>
          <cell r="D238" t="str">
            <v>Member</v>
          </cell>
          <cell r="E238" t="str">
            <v>49104960000000</v>
          </cell>
          <cell r="F238" t="str">
            <v>Sonoma County Office of Education</v>
          </cell>
          <cell r="G238">
            <v>53</v>
          </cell>
          <cell r="I238">
            <v>5493</v>
          </cell>
        </row>
        <row r="239">
          <cell r="A239" t="str">
            <v>49707300000000</v>
          </cell>
          <cell r="B239" t="str">
            <v>Harmony Union Elementary</v>
          </cell>
          <cell r="D239" t="str">
            <v>Member</v>
          </cell>
          <cell r="E239" t="str">
            <v>49104960000000</v>
          </cell>
          <cell r="F239" t="str">
            <v>Sonoma County Office of Education</v>
          </cell>
          <cell r="G239">
            <v>9</v>
          </cell>
          <cell r="I239">
            <v>933</v>
          </cell>
        </row>
        <row r="240">
          <cell r="A240" t="str">
            <v>49707630000000</v>
          </cell>
          <cell r="B240" t="str">
            <v>Horicon Elementary</v>
          </cell>
          <cell r="D240" t="str">
            <v>Member</v>
          </cell>
          <cell r="E240" t="str">
            <v>49104960000000</v>
          </cell>
          <cell r="F240" t="str">
            <v>Sonoma County Office of Education</v>
          </cell>
          <cell r="G240">
            <v>25</v>
          </cell>
          <cell r="I240">
            <v>2591</v>
          </cell>
        </row>
        <row r="241">
          <cell r="A241" t="str">
            <v>49707890000000</v>
          </cell>
          <cell r="B241" t="str">
            <v>Kenwood</v>
          </cell>
          <cell r="D241" t="str">
            <v>Member</v>
          </cell>
          <cell r="E241" t="str">
            <v>49104960000000</v>
          </cell>
          <cell r="F241" t="str">
            <v>Sonoma County Office of Education</v>
          </cell>
          <cell r="G241">
            <v>8</v>
          </cell>
          <cell r="I241">
            <v>829</v>
          </cell>
        </row>
        <row r="242">
          <cell r="A242" t="str">
            <v>49707970000000</v>
          </cell>
          <cell r="B242" t="str">
            <v>Liberty Elementary</v>
          </cell>
          <cell r="D242" t="str">
            <v>Member</v>
          </cell>
          <cell r="E242" t="str">
            <v>49104960000000</v>
          </cell>
          <cell r="F242" t="str">
            <v>Sonoma County Office of Education</v>
          </cell>
          <cell r="G242">
            <v>31</v>
          </cell>
          <cell r="I242">
            <v>3213</v>
          </cell>
        </row>
        <row r="243">
          <cell r="A243" t="str">
            <v>49708390000000</v>
          </cell>
          <cell r="B243" t="str">
            <v>Oak Grove Union Elementary</v>
          </cell>
          <cell r="D243" t="str">
            <v>Member</v>
          </cell>
          <cell r="E243" t="str">
            <v>49104960000000</v>
          </cell>
          <cell r="F243" t="str">
            <v>Sonoma County Office of Education</v>
          </cell>
          <cell r="G243">
            <v>68</v>
          </cell>
          <cell r="I243">
            <v>7048</v>
          </cell>
        </row>
        <row r="244">
          <cell r="A244" t="str">
            <v>49708700000000</v>
          </cell>
          <cell r="B244" t="str">
            <v>Piner-Olivet Union Elementary</v>
          </cell>
          <cell r="D244" t="str">
            <v>Member</v>
          </cell>
          <cell r="E244" t="str">
            <v>49104960000000</v>
          </cell>
          <cell r="F244" t="str">
            <v>Sonoma County Office of Education</v>
          </cell>
          <cell r="G244">
            <v>86</v>
          </cell>
          <cell r="I244">
            <v>8914</v>
          </cell>
        </row>
        <row r="245">
          <cell r="A245" t="str">
            <v>49708700106344</v>
          </cell>
          <cell r="B245" t="str">
            <v>Northwest Prep Charter</v>
          </cell>
          <cell r="C245" t="str">
            <v>0526</v>
          </cell>
          <cell r="D245" t="str">
            <v>Member</v>
          </cell>
          <cell r="E245" t="str">
            <v>49104960000000</v>
          </cell>
          <cell r="F245" t="str">
            <v>Sonoma County Office of Education</v>
          </cell>
          <cell r="G245">
            <v>16</v>
          </cell>
          <cell r="I245">
            <v>1658</v>
          </cell>
        </row>
        <row r="246">
          <cell r="A246" t="str">
            <v>49708706066344</v>
          </cell>
          <cell r="B246" t="str">
            <v>Olivet Elementary Charter</v>
          </cell>
          <cell r="C246" t="str">
            <v>1440</v>
          </cell>
          <cell r="D246" t="str">
            <v>Member</v>
          </cell>
          <cell r="E246" t="str">
            <v>49104960000000</v>
          </cell>
          <cell r="F246" t="str">
            <v>Sonoma County Office of Education</v>
          </cell>
          <cell r="G246">
            <v>80</v>
          </cell>
          <cell r="I246">
            <v>8292</v>
          </cell>
        </row>
        <row r="247">
          <cell r="A247" t="str">
            <v>49708706109144</v>
          </cell>
          <cell r="B247" t="str">
            <v>Morrice Schaefer Charter</v>
          </cell>
          <cell r="C247" t="str">
            <v>1439</v>
          </cell>
          <cell r="D247" t="str">
            <v>Member</v>
          </cell>
          <cell r="E247" t="str">
            <v>49104960000000</v>
          </cell>
          <cell r="F247" t="str">
            <v>Sonoma County Office of Education</v>
          </cell>
          <cell r="G247">
            <v>132</v>
          </cell>
          <cell r="I247">
            <v>13682</v>
          </cell>
        </row>
        <row r="248">
          <cell r="A248" t="str">
            <v>49708706113492</v>
          </cell>
          <cell r="B248" t="str">
            <v>Piner-Olivet Charter</v>
          </cell>
          <cell r="C248" t="str">
            <v>0098</v>
          </cell>
          <cell r="D248" t="str">
            <v>Member</v>
          </cell>
          <cell r="E248" t="str">
            <v>49104960000000</v>
          </cell>
          <cell r="F248" t="str">
            <v>Sonoma County Office of Education</v>
          </cell>
          <cell r="G248">
            <v>21</v>
          </cell>
          <cell r="I248">
            <v>2177</v>
          </cell>
        </row>
        <row r="249">
          <cell r="A249" t="str">
            <v>49709126116958</v>
          </cell>
          <cell r="B249" t="str">
            <v>Kid Street Learning Center Charter</v>
          </cell>
          <cell r="C249" t="str">
            <v>0215</v>
          </cell>
          <cell r="D249" t="str">
            <v>Member</v>
          </cell>
          <cell r="E249" t="str">
            <v>49104960000000</v>
          </cell>
          <cell r="F249" t="str">
            <v>Sonoma County Office of Education</v>
          </cell>
          <cell r="G249">
            <v>17</v>
          </cell>
          <cell r="I249">
            <v>1762</v>
          </cell>
        </row>
        <row r="250">
          <cell r="A250" t="str">
            <v>49709380000000</v>
          </cell>
          <cell r="B250" t="str">
            <v>Sebastopol Union Elementary</v>
          </cell>
          <cell r="D250" t="str">
            <v>Member</v>
          </cell>
          <cell r="E250" t="str">
            <v>49104960000000</v>
          </cell>
          <cell r="F250" t="str">
            <v>Sonoma County Office of Education</v>
          </cell>
          <cell r="G250">
            <v>116</v>
          </cell>
          <cell r="I250">
            <v>12023</v>
          </cell>
        </row>
        <row r="251">
          <cell r="A251" t="str">
            <v>49709536111678</v>
          </cell>
          <cell r="B251" t="str">
            <v>Sonoma Charter</v>
          </cell>
          <cell r="C251" t="str">
            <v>0009</v>
          </cell>
          <cell r="D251" t="str">
            <v>Member</v>
          </cell>
          <cell r="E251" t="str">
            <v>49104960000000</v>
          </cell>
          <cell r="F251" t="str">
            <v>Sonoma County Office of Education</v>
          </cell>
          <cell r="G251">
            <v>50</v>
          </cell>
          <cell r="I251">
            <v>5182</v>
          </cell>
        </row>
        <row r="252">
          <cell r="A252" t="str">
            <v>49709610000000</v>
          </cell>
          <cell r="B252" t="str">
            <v>Twin Hills Union Elementary</v>
          </cell>
          <cell r="D252" t="str">
            <v>Member</v>
          </cell>
          <cell r="E252" t="str">
            <v>49104960000000</v>
          </cell>
          <cell r="F252" t="str">
            <v>Sonoma County Office of Education</v>
          </cell>
          <cell r="G252">
            <v>37</v>
          </cell>
          <cell r="I252">
            <v>3835</v>
          </cell>
        </row>
        <row r="253">
          <cell r="A253" t="str">
            <v>49709790000000</v>
          </cell>
          <cell r="B253" t="str">
            <v>Two Rock Union</v>
          </cell>
          <cell r="D253" t="str">
            <v>Member</v>
          </cell>
          <cell r="E253" t="str">
            <v>49104960000000</v>
          </cell>
          <cell r="F253" t="str">
            <v>Sonoma County Office of Education</v>
          </cell>
          <cell r="G253">
            <v>55</v>
          </cell>
          <cell r="I253">
            <v>5701</v>
          </cell>
        </row>
        <row r="254">
          <cell r="A254" t="str">
            <v>49709950000000</v>
          </cell>
          <cell r="B254" t="str">
            <v>Waugh Elementary</v>
          </cell>
          <cell r="D254" t="str">
            <v>Member</v>
          </cell>
          <cell r="E254" t="str">
            <v>49104960000000</v>
          </cell>
          <cell r="F254" t="str">
            <v>Sonoma County Office of Education</v>
          </cell>
          <cell r="G254">
            <v>107</v>
          </cell>
          <cell r="I254">
            <v>11091</v>
          </cell>
        </row>
        <row r="255">
          <cell r="A255" t="str">
            <v>49710010000000</v>
          </cell>
          <cell r="B255" t="str">
            <v>West Side Union Elementary</v>
          </cell>
          <cell r="D255" t="str">
            <v>Member</v>
          </cell>
          <cell r="E255" t="str">
            <v>49104960000000</v>
          </cell>
          <cell r="F255" t="str">
            <v>Sonoma County Office of Education</v>
          </cell>
          <cell r="G255">
            <v>35</v>
          </cell>
          <cell r="I255">
            <v>3628</v>
          </cell>
        </row>
        <row r="256">
          <cell r="A256" t="str">
            <v>49710190000000</v>
          </cell>
          <cell r="B256" t="str">
            <v>Wilmar Union Elementary</v>
          </cell>
          <cell r="D256" t="str">
            <v>Member</v>
          </cell>
          <cell r="E256" t="str">
            <v>49104960000000</v>
          </cell>
          <cell r="F256" t="str">
            <v>Sonoma County Office of Education</v>
          </cell>
          <cell r="G256">
            <v>22</v>
          </cell>
          <cell r="I256">
            <v>2280</v>
          </cell>
        </row>
        <row r="257">
          <cell r="A257" t="str">
            <v>50755725030317</v>
          </cell>
          <cell r="B257" t="str">
            <v>Connecting Waters Charter</v>
          </cell>
          <cell r="C257" t="str">
            <v>0477</v>
          </cell>
          <cell r="D257" t="str">
            <v>Lead</v>
          </cell>
          <cell r="E257" t="str">
            <v>50755725030317</v>
          </cell>
          <cell r="F257" t="str">
            <v>Connecting Waters Charter</v>
          </cell>
          <cell r="G257">
            <v>69</v>
          </cell>
          <cell r="H257">
            <v>146</v>
          </cell>
          <cell r="I257">
            <v>7152</v>
          </cell>
          <cell r="J257">
            <v>15133</v>
          </cell>
        </row>
        <row r="258">
          <cell r="A258" t="str">
            <v>50711000000000</v>
          </cell>
          <cell r="B258" t="str">
            <v>Hickman Community Charter</v>
          </cell>
          <cell r="C258" t="str">
            <v>00D4</v>
          </cell>
          <cell r="D258" t="str">
            <v>Member</v>
          </cell>
          <cell r="E258" t="str">
            <v>50755725030317</v>
          </cell>
          <cell r="F258" t="str">
            <v>Connecting Waters Charter</v>
          </cell>
          <cell r="G258">
            <v>77</v>
          </cell>
          <cell r="I258">
            <v>7981</v>
          </cell>
        </row>
        <row r="259">
          <cell r="A259" t="str">
            <v>51105120000000</v>
          </cell>
          <cell r="B259" t="str">
            <v>Sutter County Office of Education</v>
          </cell>
          <cell r="D259" t="str">
            <v>Lead</v>
          </cell>
          <cell r="E259" t="str">
            <v>51105120000000</v>
          </cell>
          <cell r="F259" t="str">
            <v>Sutter County Office of Education</v>
          </cell>
          <cell r="G259">
            <v>78</v>
          </cell>
          <cell r="H259">
            <v>488</v>
          </cell>
          <cell r="I259">
            <v>8085</v>
          </cell>
          <cell r="J259">
            <v>50581</v>
          </cell>
        </row>
        <row r="260">
          <cell r="A260" t="str">
            <v>04615150000000</v>
          </cell>
          <cell r="B260" t="str">
            <v>Oroville Union High</v>
          </cell>
          <cell r="D260" t="str">
            <v>Member</v>
          </cell>
          <cell r="E260" t="str">
            <v>51105120000000</v>
          </cell>
          <cell r="F260" t="str">
            <v>Sutter County Office of Education</v>
          </cell>
          <cell r="G260">
            <v>86</v>
          </cell>
          <cell r="I260">
            <v>8914</v>
          </cell>
        </row>
        <row r="261">
          <cell r="A261" t="str">
            <v>51713570000000</v>
          </cell>
          <cell r="B261" t="str">
            <v>Brittan Elementary</v>
          </cell>
          <cell r="D261" t="str">
            <v>Member</v>
          </cell>
          <cell r="E261" t="str">
            <v>51105120000000</v>
          </cell>
          <cell r="F261" t="str">
            <v>Sutter County Office of Education</v>
          </cell>
          <cell r="G261">
            <v>15</v>
          </cell>
          <cell r="I261">
            <v>1555</v>
          </cell>
        </row>
        <row r="262">
          <cell r="A262" t="str">
            <v>51713650000000</v>
          </cell>
          <cell r="B262" t="str">
            <v>Browns Elementary</v>
          </cell>
          <cell r="D262" t="str">
            <v>Member</v>
          </cell>
          <cell r="E262" t="str">
            <v>51105120000000</v>
          </cell>
          <cell r="F262" t="str">
            <v>Sutter County Office of Education</v>
          </cell>
          <cell r="G262">
            <v>17</v>
          </cell>
          <cell r="I262">
            <v>1762</v>
          </cell>
        </row>
        <row r="263">
          <cell r="A263" t="str">
            <v>51713730000000</v>
          </cell>
          <cell r="B263" t="str">
            <v>East Nicolaus Joint Union High</v>
          </cell>
          <cell r="D263" t="str">
            <v>Member</v>
          </cell>
          <cell r="E263" t="str">
            <v>51105120000000</v>
          </cell>
          <cell r="F263" t="str">
            <v>Sutter County Office of Education</v>
          </cell>
          <cell r="G263">
            <v>5</v>
          </cell>
          <cell r="I263">
            <v>518</v>
          </cell>
        </row>
        <row r="264">
          <cell r="A264" t="str">
            <v>51713810000000</v>
          </cell>
          <cell r="B264" t="str">
            <v>Franklin Elementary</v>
          </cell>
          <cell r="D264" t="str">
            <v>Member</v>
          </cell>
          <cell r="E264" t="str">
            <v>51105120000000</v>
          </cell>
          <cell r="F264" t="str">
            <v>Sutter County Office of Education</v>
          </cell>
          <cell r="G264">
            <v>42</v>
          </cell>
          <cell r="I264">
            <v>4353</v>
          </cell>
        </row>
        <row r="265">
          <cell r="A265" t="str">
            <v>51714070000000</v>
          </cell>
          <cell r="B265" t="str">
            <v>Marcum-Illinois Union Elementary</v>
          </cell>
          <cell r="D265" t="str">
            <v>Member</v>
          </cell>
          <cell r="E265" t="str">
            <v>51105120000000</v>
          </cell>
          <cell r="F265" t="str">
            <v>Sutter County Office of Education</v>
          </cell>
          <cell r="G265">
            <v>14</v>
          </cell>
          <cell r="I265">
            <v>1451</v>
          </cell>
        </row>
        <row r="266">
          <cell r="A266" t="str">
            <v>51714150000000</v>
          </cell>
          <cell r="B266" t="str">
            <v>Meridian Elementary</v>
          </cell>
          <cell r="D266" t="str">
            <v>Member</v>
          </cell>
          <cell r="E266" t="str">
            <v>51105120000000</v>
          </cell>
          <cell r="F266" t="str">
            <v>Sutter County Office of Education</v>
          </cell>
          <cell r="G266">
            <v>28</v>
          </cell>
          <cell r="I266">
            <v>2902</v>
          </cell>
        </row>
        <row r="267">
          <cell r="A267" t="str">
            <v>51714230000000</v>
          </cell>
          <cell r="B267" t="str">
            <v>Nuestro Elementary</v>
          </cell>
          <cell r="D267" t="str">
            <v>Member</v>
          </cell>
          <cell r="E267" t="str">
            <v>51105120000000</v>
          </cell>
          <cell r="F267" t="str">
            <v>Sutter County Office of Education</v>
          </cell>
          <cell r="G267">
            <v>8</v>
          </cell>
          <cell r="I267">
            <v>829</v>
          </cell>
        </row>
        <row r="268">
          <cell r="A268" t="str">
            <v>51714310000000</v>
          </cell>
          <cell r="B268" t="str">
            <v>Pleasant Grove Joint Union</v>
          </cell>
          <cell r="D268" t="str">
            <v>Member</v>
          </cell>
          <cell r="E268" t="str">
            <v>51105120000000</v>
          </cell>
          <cell r="F268" t="str">
            <v>Sutter County Office of Education</v>
          </cell>
          <cell r="G268">
            <v>13</v>
          </cell>
          <cell r="I268">
            <v>1347</v>
          </cell>
        </row>
        <row r="269">
          <cell r="A269" t="str">
            <v>51714490000000</v>
          </cell>
          <cell r="B269" t="str">
            <v>Sutter Union High</v>
          </cell>
          <cell r="D269" t="str">
            <v>Member</v>
          </cell>
          <cell r="E269" t="str">
            <v>51105120000000</v>
          </cell>
          <cell r="F269" t="str">
            <v>Sutter County Office of Education</v>
          </cell>
          <cell r="G269">
            <v>21</v>
          </cell>
          <cell r="I269">
            <v>2177</v>
          </cell>
        </row>
        <row r="270">
          <cell r="A270" t="str">
            <v>51714560000000</v>
          </cell>
          <cell r="B270" t="str">
            <v>Winship-Robbins</v>
          </cell>
          <cell r="D270" t="str">
            <v>Member</v>
          </cell>
          <cell r="E270" t="str">
            <v>51105120000000</v>
          </cell>
          <cell r="F270" t="str">
            <v>Sutter County Office of Education</v>
          </cell>
          <cell r="G270">
            <v>58</v>
          </cell>
          <cell r="I270">
            <v>6012</v>
          </cell>
        </row>
        <row r="271">
          <cell r="A271" t="str">
            <v>51714640107318</v>
          </cell>
          <cell r="B271" t="str">
            <v>Twin Rivers Charter</v>
          </cell>
          <cell r="C271" t="str">
            <v>0639</v>
          </cell>
          <cell r="D271" t="str">
            <v>Member</v>
          </cell>
          <cell r="E271" t="str">
            <v>51105120000000</v>
          </cell>
          <cell r="F271" t="str">
            <v>Sutter County Office of Education</v>
          </cell>
          <cell r="G271">
            <v>39</v>
          </cell>
          <cell r="I271">
            <v>4042</v>
          </cell>
        </row>
        <row r="272">
          <cell r="A272" t="str">
            <v>51714645130125</v>
          </cell>
          <cell r="B272" t="str">
            <v>Yuba City Charter</v>
          </cell>
          <cell r="C272" t="str">
            <v>0289</v>
          </cell>
          <cell r="D272" t="str">
            <v>Member</v>
          </cell>
          <cell r="E272" t="str">
            <v>51105120000000</v>
          </cell>
          <cell r="F272" t="str">
            <v>Sutter County Office of Education</v>
          </cell>
          <cell r="G272">
            <v>64</v>
          </cell>
          <cell r="I272">
            <v>6634</v>
          </cell>
        </row>
        <row r="273">
          <cell r="A273" t="str">
            <v>52105200000000</v>
          </cell>
          <cell r="B273" t="str">
            <v>Tehama County Department of Education</v>
          </cell>
          <cell r="D273" t="str">
            <v>Lead</v>
          </cell>
          <cell r="E273" t="str">
            <v>52105200000000</v>
          </cell>
          <cell r="F273" t="str">
            <v>Tehama County Department of Education</v>
          </cell>
          <cell r="G273">
            <v>9</v>
          </cell>
          <cell r="H273">
            <v>603</v>
          </cell>
          <cell r="I273">
            <v>933</v>
          </cell>
          <cell r="J273">
            <v>62501</v>
          </cell>
        </row>
        <row r="274">
          <cell r="A274" t="str">
            <v>32669690000000</v>
          </cell>
          <cell r="B274" t="str">
            <v>Plumas Unified</v>
          </cell>
          <cell r="D274" t="str">
            <v>Member</v>
          </cell>
          <cell r="E274" t="str">
            <v>52105200000000</v>
          </cell>
          <cell r="F274" t="str">
            <v>Tehama County Department of Education</v>
          </cell>
          <cell r="G274">
            <v>76</v>
          </cell>
          <cell r="I274">
            <v>7877</v>
          </cell>
        </row>
        <row r="275">
          <cell r="A275" t="str">
            <v>52714720000000</v>
          </cell>
          <cell r="B275" t="str">
            <v>Antelope Elementary</v>
          </cell>
          <cell r="D275" t="str">
            <v>Member</v>
          </cell>
          <cell r="E275" t="str">
            <v>52105200000000</v>
          </cell>
          <cell r="F275" t="str">
            <v>Tehama County Department of Education</v>
          </cell>
          <cell r="G275">
            <v>62</v>
          </cell>
          <cell r="I275">
            <v>6426</v>
          </cell>
        </row>
        <row r="276">
          <cell r="A276" t="str">
            <v>52715060000000</v>
          </cell>
          <cell r="B276" t="str">
            <v>Corning Union High</v>
          </cell>
          <cell r="D276" t="str">
            <v>Member</v>
          </cell>
          <cell r="E276" t="str">
            <v>52105200000000</v>
          </cell>
          <cell r="F276" t="str">
            <v>Tehama County Department of Education</v>
          </cell>
          <cell r="G276">
            <v>167</v>
          </cell>
          <cell r="I276">
            <v>17310</v>
          </cell>
        </row>
        <row r="277">
          <cell r="A277" t="str">
            <v>52715220000000</v>
          </cell>
          <cell r="B277" t="str">
            <v>Evergreen Union</v>
          </cell>
          <cell r="D277" t="str">
            <v>Member</v>
          </cell>
          <cell r="E277" t="str">
            <v>52105200000000</v>
          </cell>
          <cell r="F277" t="str">
            <v>Tehama County Department of Education</v>
          </cell>
          <cell r="G277">
            <v>44</v>
          </cell>
          <cell r="I277">
            <v>4561</v>
          </cell>
        </row>
        <row r="278">
          <cell r="A278" t="str">
            <v>52715300000000</v>
          </cell>
          <cell r="B278" t="str">
            <v>Flournoy Union Elementary</v>
          </cell>
          <cell r="D278" t="str">
            <v>Member</v>
          </cell>
          <cell r="E278" t="str">
            <v>52105200000000</v>
          </cell>
          <cell r="F278" t="str">
            <v>Tehama County Department of Education</v>
          </cell>
          <cell r="G278">
            <v>1</v>
          </cell>
          <cell r="I278">
            <v>104</v>
          </cell>
        </row>
        <row r="279">
          <cell r="A279" t="str">
            <v>52715550000000</v>
          </cell>
          <cell r="B279" t="str">
            <v>Kirkwood Elementary</v>
          </cell>
          <cell r="D279" t="str">
            <v>Member</v>
          </cell>
          <cell r="E279" t="str">
            <v>52105200000000</v>
          </cell>
          <cell r="F279" t="str">
            <v>Tehama County Department of Education</v>
          </cell>
          <cell r="G279">
            <v>15</v>
          </cell>
          <cell r="I279">
            <v>1555</v>
          </cell>
        </row>
        <row r="280">
          <cell r="A280" t="str">
            <v>52715630000000</v>
          </cell>
          <cell r="B280" t="str">
            <v>Lassen View Union Elementary</v>
          </cell>
          <cell r="D280" t="str">
            <v>Member</v>
          </cell>
          <cell r="E280" t="str">
            <v>52105200000000</v>
          </cell>
          <cell r="F280" t="str">
            <v>Tehama County Department of Education</v>
          </cell>
          <cell r="G280">
            <v>22</v>
          </cell>
          <cell r="I280">
            <v>2280</v>
          </cell>
        </row>
        <row r="281">
          <cell r="A281" t="str">
            <v>52715710000000</v>
          </cell>
          <cell r="B281" t="str">
            <v>Los Molinos Unified</v>
          </cell>
          <cell r="D281" t="str">
            <v>Member</v>
          </cell>
          <cell r="E281" t="str">
            <v>52105200000000</v>
          </cell>
          <cell r="F281" t="str">
            <v>Tehama County Department of Education</v>
          </cell>
          <cell r="G281">
            <v>96</v>
          </cell>
          <cell r="I281">
            <v>9950</v>
          </cell>
        </row>
        <row r="282">
          <cell r="A282" t="str">
            <v>52716390000000</v>
          </cell>
          <cell r="B282" t="str">
            <v>Red Bluff Joint Union High</v>
          </cell>
          <cell r="D282" t="str">
            <v>Member</v>
          </cell>
          <cell r="E282" t="str">
            <v>52105200000000</v>
          </cell>
          <cell r="F282" t="str">
            <v>Tehama County Department of Education</v>
          </cell>
          <cell r="G282">
            <v>46</v>
          </cell>
          <cell r="I282">
            <v>4768</v>
          </cell>
        </row>
        <row r="283">
          <cell r="A283" t="str">
            <v>52716470000000</v>
          </cell>
          <cell r="B283" t="str">
            <v>Reeds Creek Elementary</v>
          </cell>
          <cell r="D283" t="str">
            <v>Member</v>
          </cell>
          <cell r="E283" t="str">
            <v>52105200000000</v>
          </cell>
          <cell r="F283" t="str">
            <v>Tehama County Department of Education</v>
          </cell>
          <cell r="G283">
            <v>2</v>
          </cell>
          <cell r="I283">
            <v>207</v>
          </cell>
        </row>
        <row r="284">
          <cell r="A284" t="str">
            <v>52716540000000</v>
          </cell>
          <cell r="B284" t="str">
            <v>Richfield Elementary</v>
          </cell>
          <cell r="D284" t="str">
            <v>Member</v>
          </cell>
          <cell r="E284" t="str">
            <v>52105200000000</v>
          </cell>
          <cell r="F284" t="str">
            <v>Tehama County Department of Education</v>
          </cell>
          <cell r="G284">
            <v>63</v>
          </cell>
          <cell r="I284">
            <v>6530</v>
          </cell>
        </row>
        <row r="285">
          <cell r="A285" t="str">
            <v>54105460000000</v>
          </cell>
          <cell r="B285" t="str">
            <v>Tulare County Office of Education</v>
          </cell>
          <cell r="D285" t="str">
            <v>Lead</v>
          </cell>
          <cell r="E285" t="str">
            <v>54105460000000</v>
          </cell>
          <cell r="F285" t="str">
            <v>Tulare County Office of Education</v>
          </cell>
          <cell r="G285">
            <v>272</v>
          </cell>
          <cell r="H285">
            <v>823</v>
          </cell>
          <cell r="I285">
            <v>28193</v>
          </cell>
          <cell r="J285">
            <v>85305</v>
          </cell>
        </row>
        <row r="286">
          <cell r="A286" t="str">
            <v>54717950000000</v>
          </cell>
          <cell r="B286" t="str">
            <v>Allensworth Elementary</v>
          </cell>
          <cell r="D286" t="str">
            <v>Member</v>
          </cell>
          <cell r="E286" t="str">
            <v>54105460000000</v>
          </cell>
          <cell r="F286" t="str">
            <v>Tulare County Office of Education</v>
          </cell>
          <cell r="G286">
            <v>55</v>
          </cell>
          <cell r="I286">
            <v>5701</v>
          </cell>
        </row>
        <row r="287">
          <cell r="A287" t="str">
            <v>54718290000000</v>
          </cell>
          <cell r="B287" t="str">
            <v>Buena Vista Elementary</v>
          </cell>
          <cell r="D287" t="str">
            <v>Member</v>
          </cell>
          <cell r="E287" t="str">
            <v>54105460000000</v>
          </cell>
          <cell r="F287" t="str">
            <v>Tulare County Office of Education</v>
          </cell>
          <cell r="G287">
            <v>41</v>
          </cell>
          <cell r="I287">
            <v>4250</v>
          </cell>
        </row>
        <row r="288">
          <cell r="A288" t="str">
            <v>54718940000000</v>
          </cell>
          <cell r="B288" t="str">
            <v>Ducor Union Elementary</v>
          </cell>
          <cell r="D288" t="str">
            <v>Member</v>
          </cell>
          <cell r="E288" t="str">
            <v>54105460000000</v>
          </cell>
          <cell r="F288" t="str">
            <v>Tulare County Office of Education</v>
          </cell>
          <cell r="G288">
            <v>84</v>
          </cell>
          <cell r="I288">
            <v>8707</v>
          </cell>
        </row>
        <row r="289">
          <cell r="A289" t="str">
            <v>54719440000000</v>
          </cell>
          <cell r="B289" t="str">
            <v>Hope Elementary</v>
          </cell>
          <cell r="D289" t="str">
            <v>Member</v>
          </cell>
          <cell r="E289" t="str">
            <v>54105460000000</v>
          </cell>
          <cell r="F289" t="str">
            <v>Tulare County Office of Education</v>
          </cell>
          <cell r="G289">
            <v>76</v>
          </cell>
          <cell r="I289">
            <v>7877</v>
          </cell>
        </row>
        <row r="290">
          <cell r="A290" t="str">
            <v>54719850000000</v>
          </cell>
          <cell r="B290" t="str">
            <v>Liberty Elementary</v>
          </cell>
          <cell r="D290" t="str">
            <v>Member</v>
          </cell>
          <cell r="E290" t="str">
            <v>54105460000000</v>
          </cell>
          <cell r="F290" t="str">
            <v>Tulare County Office of Education</v>
          </cell>
          <cell r="G290">
            <v>67</v>
          </cell>
          <cell r="I290">
            <v>6945</v>
          </cell>
        </row>
        <row r="291">
          <cell r="A291" t="str">
            <v>54720250000000</v>
          </cell>
          <cell r="B291" t="str">
            <v>Outside Creek Elementary</v>
          </cell>
          <cell r="D291" t="str">
            <v>Member</v>
          </cell>
          <cell r="E291" t="str">
            <v>54105460000000</v>
          </cell>
          <cell r="F291" t="str">
            <v>Tulare County Office of Education</v>
          </cell>
          <cell r="G291">
            <v>20</v>
          </cell>
          <cell r="I291">
            <v>2073</v>
          </cell>
        </row>
        <row r="292">
          <cell r="A292" t="str">
            <v>54720900000000</v>
          </cell>
          <cell r="B292" t="str">
            <v>Rockford Elementary</v>
          </cell>
          <cell r="D292" t="str">
            <v>Member</v>
          </cell>
          <cell r="E292" t="str">
            <v>54105460000000</v>
          </cell>
          <cell r="F292" t="str">
            <v>Tulare County Office of Education</v>
          </cell>
          <cell r="G292">
            <v>56</v>
          </cell>
          <cell r="I292">
            <v>5804</v>
          </cell>
        </row>
        <row r="293">
          <cell r="A293" t="str">
            <v>54721080000000</v>
          </cell>
          <cell r="B293" t="str">
            <v>Saucelito Elementary</v>
          </cell>
          <cell r="D293" t="str">
            <v>Member</v>
          </cell>
          <cell r="E293" t="str">
            <v>54105460000000</v>
          </cell>
          <cell r="F293" t="str">
            <v>Tulare County Office of Education</v>
          </cell>
          <cell r="G293">
            <v>37</v>
          </cell>
          <cell r="I293">
            <v>3835</v>
          </cell>
        </row>
        <row r="294">
          <cell r="A294" t="str">
            <v>54721160000000</v>
          </cell>
          <cell r="B294" t="str">
            <v>Sequoia Union Elementary</v>
          </cell>
          <cell r="D294" t="str">
            <v>Member</v>
          </cell>
          <cell r="E294" t="str">
            <v>54105460000000</v>
          </cell>
          <cell r="F294" t="str">
            <v>Tulare County Office of Education</v>
          </cell>
          <cell r="G294">
            <v>17</v>
          </cell>
          <cell r="I294">
            <v>1762</v>
          </cell>
        </row>
        <row r="295">
          <cell r="A295" t="str">
            <v>54721400000000</v>
          </cell>
          <cell r="B295" t="str">
            <v>Stone Corral Elementary</v>
          </cell>
          <cell r="D295" t="str">
            <v>Member</v>
          </cell>
          <cell r="E295" t="str">
            <v>54105460000000</v>
          </cell>
          <cell r="F295" t="str">
            <v>Tulare County Office of Education</v>
          </cell>
          <cell r="G295">
            <v>98</v>
          </cell>
          <cell r="I295">
            <v>10158</v>
          </cell>
        </row>
        <row r="296">
          <cell r="A296" t="str">
            <v>55105530000000</v>
          </cell>
          <cell r="B296" t="str">
            <v>Tuolumne County Superintendent of Schools</v>
          </cell>
          <cell r="D296" t="str">
            <v>Lead</v>
          </cell>
          <cell r="E296" t="str">
            <v>55105530000000</v>
          </cell>
          <cell r="F296" t="str">
            <v>Tuolumne County Superintendent of Schools</v>
          </cell>
          <cell r="G296">
            <v>2</v>
          </cell>
          <cell r="H296">
            <v>121</v>
          </cell>
          <cell r="I296">
            <v>207</v>
          </cell>
          <cell r="J296">
            <v>12541</v>
          </cell>
        </row>
        <row r="297">
          <cell r="A297" t="str">
            <v>55723480000000</v>
          </cell>
          <cell r="B297" t="str">
            <v>Columbia Union</v>
          </cell>
          <cell r="D297" t="str">
            <v>Member</v>
          </cell>
          <cell r="E297" t="str">
            <v>55105530000000</v>
          </cell>
          <cell r="F297" t="str">
            <v>Tuolumne County Superintendent of Schools</v>
          </cell>
          <cell r="G297">
            <v>9</v>
          </cell>
          <cell r="I297">
            <v>933</v>
          </cell>
        </row>
        <row r="298">
          <cell r="A298" t="str">
            <v>55723550000000</v>
          </cell>
          <cell r="B298" t="str">
            <v>Curtis Creek Elementary</v>
          </cell>
          <cell r="D298" t="str">
            <v>Member</v>
          </cell>
          <cell r="E298" t="str">
            <v>55105530000000</v>
          </cell>
          <cell r="F298" t="str">
            <v>Tuolumne County Superintendent of Schools</v>
          </cell>
          <cell r="G298">
            <v>12</v>
          </cell>
          <cell r="I298">
            <v>1244</v>
          </cell>
        </row>
        <row r="299">
          <cell r="A299" t="str">
            <v>55723630000000</v>
          </cell>
          <cell r="B299" t="str">
            <v>Jamestown Elementary</v>
          </cell>
          <cell r="D299" t="str">
            <v>Member</v>
          </cell>
          <cell r="E299" t="str">
            <v>55105530000000</v>
          </cell>
          <cell r="F299" t="str">
            <v>Tuolumne County Superintendent of Schools</v>
          </cell>
          <cell r="G299">
            <v>33</v>
          </cell>
          <cell r="I299">
            <v>3420</v>
          </cell>
        </row>
        <row r="300">
          <cell r="A300" t="str">
            <v>55723710000000</v>
          </cell>
          <cell r="B300" t="str">
            <v>Sonora Elementary</v>
          </cell>
          <cell r="D300" t="str">
            <v>Member</v>
          </cell>
          <cell r="E300" t="str">
            <v>55105530000000</v>
          </cell>
          <cell r="F300" t="str">
            <v>Tuolumne County Superintendent of Schools</v>
          </cell>
          <cell r="G300">
            <v>39</v>
          </cell>
          <cell r="I300">
            <v>4042</v>
          </cell>
        </row>
        <row r="301">
          <cell r="A301" t="str">
            <v>55723890000000</v>
          </cell>
          <cell r="B301" t="str">
            <v>Sonora Union High</v>
          </cell>
          <cell r="D301" t="str">
            <v>Member</v>
          </cell>
          <cell r="E301" t="str">
            <v>55105530000000</v>
          </cell>
          <cell r="F301" t="str">
            <v>Tuolumne County Superintendent of Schools</v>
          </cell>
          <cell r="G301">
            <v>9</v>
          </cell>
          <cell r="I301">
            <v>933</v>
          </cell>
        </row>
        <row r="302">
          <cell r="A302" t="str">
            <v>55723970000000</v>
          </cell>
          <cell r="B302" t="str">
            <v>Soulsbyville Elementary</v>
          </cell>
          <cell r="D302" t="str">
            <v>Member</v>
          </cell>
          <cell r="E302" t="str">
            <v>55105530000000</v>
          </cell>
          <cell r="F302" t="str">
            <v>Tuolumne County Superintendent of Schools</v>
          </cell>
          <cell r="G302">
            <v>8</v>
          </cell>
          <cell r="I302">
            <v>829</v>
          </cell>
        </row>
        <row r="303">
          <cell r="A303" t="str">
            <v>55724210000000</v>
          </cell>
          <cell r="B303" t="str">
            <v>Twain Harte</v>
          </cell>
          <cell r="D303" t="str">
            <v>Member</v>
          </cell>
          <cell r="E303" t="str">
            <v>55105530000000</v>
          </cell>
          <cell r="F303" t="str">
            <v>Tuolumne County Superintendent of Schools</v>
          </cell>
          <cell r="G303">
            <v>2</v>
          </cell>
          <cell r="I303">
            <v>207</v>
          </cell>
        </row>
        <row r="304">
          <cell r="A304" t="str">
            <v>55751840000000</v>
          </cell>
          <cell r="B304" t="str">
            <v>Big Oak Flat-Groveland Unified</v>
          </cell>
          <cell r="D304" t="str">
            <v>Member</v>
          </cell>
          <cell r="E304" t="str">
            <v>55105530000000</v>
          </cell>
          <cell r="F304" t="str">
            <v>Tuolumne County Superintendent of Schools</v>
          </cell>
          <cell r="G304">
            <v>7</v>
          </cell>
          <cell r="I304">
            <v>726</v>
          </cell>
        </row>
        <row r="305">
          <cell r="A305" t="str">
            <v>58105870000000</v>
          </cell>
          <cell r="B305" t="str">
            <v>Yuba County Office of Education</v>
          </cell>
          <cell r="D305" t="str">
            <v>Lead</v>
          </cell>
          <cell r="E305" t="str">
            <v>58105870000000</v>
          </cell>
          <cell r="F305" t="str">
            <v>Yuba County Office of Education</v>
          </cell>
          <cell r="G305">
            <v>35</v>
          </cell>
          <cell r="H305">
            <v>286</v>
          </cell>
          <cell r="I305">
            <v>3628</v>
          </cell>
          <cell r="J305">
            <v>29644</v>
          </cell>
        </row>
        <row r="306">
          <cell r="A306" t="str">
            <v>57105790000000</v>
          </cell>
          <cell r="B306" t="str">
            <v>Yolo County Office of Education</v>
          </cell>
          <cell r="D306" t="str">
            <v>Member</v>
          </cell>
          <cell r="E306" t="str">
            <v>58105870000000</v>
          </cell>
          <cell r="F306" t="str">
            <v>Yuba County Office of Education</v>
          </cell>
          <cell r="G306">
            <v>80</v>
          </cell>
          <cell r="I306">
            <v>8292</v>
          </cell>
        </row>
        <row r="307">
          <cell r="A307" t="str">
            <v>58727440000000</v>
          </cell>
          <cell r="B307" t="str">
            <v>Plumas Lake Elementary</v>
          </cell>
          <cell r="D307" t="str">
            <v>Member</v>
          </cell>
          <cell r="E307" t="str">
            <v>58105870000000</v>
          </cell>
          <cell r="F307" t="str">
            <v>Yuba County Office of Education</v>
          </cell>
          <cell r="G307">
            <v>84</v>
          </cell>
          <cell r="I307">
            <v>8707</v>
          </cell>
        </row>
        <row r="308">
          <cell r="A308" t="str">
            <v>58727510000000</v>
          </cell>
          <cell r="B308" t="str">
            <v>Wheatland</v>
          </cell>
          <cell r="D308" t="str">
            <v>Member</v>
          </cell>
          <cell r="E308" t="str">
            <v>58105870000000</v>
          </cell>
          <cell r="F308" t="str">
            <v>Yuba County Office of Education</v>
          </cell>
          <cell r="G308">
            <v>71</v>
          </cell>
          <cell r="I308">
            <v>7359</v>
          </cell>
        </row>
        <row r="309">
          <cell r="A309" t="str">
            <v>58727690000000</v>
          </cell>
          <cell r="B309" t="str">
            <v>Wheatland Union High</v>
          </cell>
          <cell r="D309" t="str">
            <v>Member</v>
          </cell>
          <cell r="E309" t="str">
            <v>58105870000000</v>
          </cell>
          <cell r="F309" t="str">
            <v>Yuba County Office of Education</v>
          </cell>
          <cell r="G309">
            <v>16</v>
          </cell>
          <cell r="I309">
            <v>1658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20Day PL Floor"/>
      <sheetName val="18-19 Excess Tax"/>
      <sheetName val="17-18 P2 SD Trans"/>
      <sheetName val="17-18 P2 SDLR"/>
      <sheetName val="17-18 P2 SD UPP"/>
      <sheetName val="DC ChAdv Survey"/>
      <sheetName val="20Day NewCh"/>
      <sheetName val="18-19 UpdateChLEA"/>
      <sheetName val="18-19 SWCtyLEA"/>
      <sheetName val="AdminPENSECCharter"/>
      <sheetName val="18-19NewOP20Day_Calcs"/>
    </sheetNames>
    <sheetDataSet>
      <sheetData sheetId="0" refreshError="1"/>
      <sheetData sheetId="1"/>
      <sheetData sheetId="2" refreshError="1"/>
      <sheetData sheetId="3">
        <row r="6">
          <cell r="AI6" t="str">
            <v/>
          </cell>
          <cell r="AJ6" t="e">
            <v>#N/A</v>
          </cell>
          <cell r="AK6" t="e">
            <v>#N/A</v>
          </cell>
          <cell r="AL6" t="e">
            <v>#N/A</v>
          </cell>
          <cell r="AM6" t="e">
            <v>#N/A</v>
          </cell>
          <cell r="AN6" t="e">
            <v>#N/A</v>
          </cell>
          <cell r="AO6" t="e">
            <v>#N/A</v>
          </cell>
          <cell r="AP6" t="e">
            <v>#N/A</v>
          </cell>
          <cell r="AQ6" t="e">
            <v>#N/A</v>
          </cell>
          <cell r="AR6" t="e">
            <v>#N/A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 t="e">
            <v>#N/A</v>
          </cell>
          <cell r="AY6" t="e">
            <v>#N/A</v>
          </cell>
          <cell r="AZ6" t="e">
            <v>#N/A</v>
          </cell>
          <cell r="BA6" t="e">
            <v>#N/A</v>
          </cell>
          <cell r="BB6" t="e">
            <v>#N/A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/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 t="e">
            <v>#N/A</v>
          </cell>
          <cell r="AP7" t="e">
            <v>#N/A</v>
          </cell>
          <cell r="AQ7" t="e">
            <v>#N/A</v>
          </cell>
          <cell r="AR7" t="e">
            <v>#N/A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 t="e">
            <v>#N/A</v>
          </cell>
          <cell r="AY7" t="e">
            <v>#N/A</v>
          </cell>
          <cell r="AZ7" t="e">
            <v>#N/A</v>
          </cell>
          <cell r="BA7" t="e">
            <v>#N/A</v>
          </cell>
          <cell r="BB7" t="e">
            <v>#N/A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/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 t="e">
            <v>#N/A</v>
          </cell>
          <cell r="AP8" t="e">
            <v>#N/A</v>
          </cell>
          <cell r="AQ8" t="e">
            <v>#N/A</v>
          </cell>
          <cell r="AR8" t="e">
            <v>#N/A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 t="e">
            <v>#N/A</v>
          </cell>
          <cell r="AY8" t="e">
            <v>#N/A</v>
          </cell>
          <cell r="AZ8" t="e">
            <v>#N/A</v>
          </cell>
          <cell r="BA8" t="e">
            <v>#N/A</v>
          </cell>
          <cell r="BB8" t="e">
            <v>#N/A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/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 t="e">
            <v>#N/A</v>
          </cell>
          <cell r="AP9" t="e">
            <v>#N/A</v>
          </cell>
          <cell r="AQ9" t="e">
            <v>#N/A</v>
          </cell>
          <cell r="AR9" t="e">
            <v>#N/A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 t="e">
            <v>#N/A</v>
          </cell>
          <cell r="AY9" t="e">
            <v>#N/A</v>
          </cell>
          <cell r="AZ9" t="e">
            <v>#N/A</v>
          </cell>
          <cell r="BA9" t="e">
            <v>#N/A</v>
          </cell>
          <cell r="BB9" t="e">
            <v>#N/A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/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 t="e">
            <v>#N/A</v>
          </cell>
          <cell r="AP10" t="e">
            <v>#N/A</v>
          </cell>
          <cell r="AQ10" t="e">
            <v>#N/A</v>
          </cell>
          <cell r="AR10" t="e">
            <v>#N/A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 t="e">
            <v>#N/A</v>
          </cell>
          <cell r="AY10" t="e">
            <v>#N/A</v>
          </cell>
          <cell r="AZ10" t="e">
            <v>#N/A</v>
          </cell>
          <cell r="BA10" t="e">
            <v>#N/A</v>
          </cell>
          <cell r="BB10" t="e">
            <v>#N/A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/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 t="e">
            <v>#N/A</v>
          </cell>
          <cell r="AP11" t="e">
            <v>#N/A</v>
          </cell>
          <cell r="AQ11" t="e">
            <v>#N/A</v>
          </cell>
          <cell r="AR11" t="e">
            <v>#N/A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 t="e">
            <v>#N/A</v>
          </cell>
          <cell r="AY11" t="e">
            <v>#N/A</v>
          </cell>
          <cell r="AZ11" t="e">
            <v>#N/A</v>
          </cell>
          <cell r="BA11" t="e">
            <v>#N/A</v>
          </cell>
          <cell r="BB11" t="e">
            <v>#N/A</v>
          </cell>
          <cell r="BC11" t="str">
            <v xml:space="preserve"> </v>
          </cell>
          <cell r="BD11" t="e">
            <v>#N/A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/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 t="e">
            <v>#N/A</v>
          </cell>
          <cell r="AP12" t="e">
            <v>#N/A</v>
          </cell>
          <cell r="AQ12" t="e">
            <v>#N/A</v>
          </cell>
          <cell r="AR12" t="e">
            <v>#N/A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 t="e">
            <v>#N/A</v>
          </cell>
          <cell r="AY12" t="e">
            <v>#N/A</v>
          </cell>
          <cell r="AZ12" t="e">
            <v>#N/A</v>
          </cell>
          <cell r="BA12" t="e">
            <v>#N/A</v>
          </cell>
          <cell r="BB12" t="e">
            <v>#N/A</v>
          </cell>
          <cell r="BC12" t="str">
            <v xml:space="preserve"> </v>
          </cell>
          <cell r="BD12" t="e">
            <v>#N/A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/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 t="e">
            <v>#N/A</v>
          </cell>
          <cell r="AP13" t="e">
            <v>#N/A</v>
          </cell>
          <cell r="AQ13" t="e">
            <v>#N/A</v>
          </cell>
          <cell r="AR13" t="e">
            <v>#N/A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 t="e">
            <v>#N/A</v>
          </cell>
          <cell r="AY13" t="e">
            <v>#N/A</v>
          </cell>
          <cell r="AZ13" t="e">
            <v>#N/A</v>
          </cell>
          <cell r="BA13" t="e">
            <v>#N/A</v>
          </cell>
          <cell r="BB13" t="e">
            <v>#N/A</v>
          </cell>
          <cell r="BC13" t="str">
            <v xml:space="preserve"> </v>
          </cell>
          <cell r="BD13" t="e">
            <v>#N/A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/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str">
            <v xml:space="preserve"> </v>
          </cell>
          <cell r="BD14" t="e">
            <v>#N/A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/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str">
            <v xml:space="preserve"> </v>
          </cell>
          <cell r="BD15" t="e">
            <v>#N/A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/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str">
            <v xml:space="preserve"> </v>
          </cell>
          <cell r="BD16" t="e">
            <v>#N/A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/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str">
            <v xml:space="preserve"> </v>
          </cell>
          <cell r="BD17" t="e">
            <v>#N/A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/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str">
            <v xml:space="preserve"> </v>
          </cell>
          <cell r="BD18" t="e">
            <v>#N/A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/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str">
            <v xml:space="preserve"> </v>
          </cell>
          <cell r="BD19" t="e">
            <v>#N/A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/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 t="e">
            <v>#N/A</v>
          </cell>
          <cell r="AP20" t="e">
            <v>#N/A</v>
          </cell>
          <cell r="AQ20" t="e">
            <v>#N/A</v>
          </cell>
          <cell r="AR20" t="e">
            <v>#N/A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 t="e">
            <v>#N/A</v>
          </cell>
          <cell r="AY20" t="e">
            <v>#N/A</v>
          </cell>
          <cell r="AZ20" t="e">
            <v>#N/A</v>
          </cell>
          <cell r="BA20" t="e">
            <v>#N/A</v>
          </cell>
          <cell r="BB20" t="e">
            <v>#N/A</v>
          </cell>
          <cell r="BC20" t="str">
            <v xml:space="preserve"> </v>
          </cell>
          <cell r="BD20" t="e">
            <v>#N/A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/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 t="e">
            <v>#N/A</v>
          </cell>
          <cell r="AP21" t="e">
            <v>#N/A</v>
          </cell>
          <cell r="AQ21" t="e">
            <v>#N/A</v>
          </cell>
          <cell r="AR21" t="e">
            <v>#N/A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 t="e">
            <v>#N/A</v>
          </cell>
          <cell r="AY21" t="e">
            <v>#N/A</v>
          </cell>
          <cell r="AZ21" t="e">
            <v>#N/A</v>
          </cell>
          <cell r="BA21" t="e">
            <v>#N/A</v>
          </cell>
          <cell r="BB21" t="e">
            <v>#N/A</v>
          </cell>
          <cell r="BC21" t="str">
            <v xml:space="preserve"> </v>
          </cell>
          <cell r="BD21" t="e">
            <v>#N/A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/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 t="e">
            <v>#N/A</v>
          </cell>
          <cell r="AP22" t="e">
            <v>#N/A</v>
          </cell>
          <cell r="AQ22" t="e">
            <v>#N/A</v>
          </cell>
          <cell r="AR22" t="e">
            <v>#N/A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 t="e">
            <v>#N/A</v>
          </cell>
          <cell r="AY22" t="e">
            <v>#N/A</v>
          </cell>
          <cell r="AZ22" t="e">
            <v>#N/A</v>
          </cell>
          <cell r="BA22" t="e">
            <v>#N/A</v>
          </cell>
          <cell r="BB22" t="e">
            <v>#N/A</v>
          </cell>
          <cell r="BC22" t="str">
            <v xml:space="preserve"> </v>
          </cell>
          <cell r="BD22" t="e">
            <v>#N/A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/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 t="e">
            <v>#N/A</v>
          </cell>
          <cell r="AP23" t="e">
            <v>#N/A</v>
          </cell>
          <cell r="AQ23" t="e">
            <v>#N/A</v>
          </cell>
          <cell r="AR23" t="e">
            <v>#N/A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 t="e">
            <v>#N/A</v>
          </cell>
          <cell r="AY23" t="e">
            <v>#N/A</v>
          </cell>
          <cell r="AZ23" t="e">
            <v>#N/A</v>
          </cell>
          <cell r="BA23" t="e">
            <v>#N/A</v>
          </cell>
          <cell r="BB23" t="e">
            <v>#N/A</v>
          </cell>
          <cell r="BC23" t="str">
            <v xml:space="preserve"> </v>
          </cell>
          <cell r="BD23" t="e">
            <v>#N/A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/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 t="e">
            <v>#N/A</v>
          </cell>
          <cell r="AP24" t="e">
            <v>#N/A</v>
          </cell>
          <cell r="AQ24" t="e">
            <v>#N/A</v>
          </cell>
          <cell r="AR24" t="e">
            <v>#N/A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 t="e">
            <v>#N/A</v>
          </cell>
          <cell r="AY24" t="e">
            <v>#N/A</v>
          </cell>
          <cell r="AZ24" t="e">
            <v>#N/A</v>
          </cell>
          <cell r="BA24" t="e">
            <v>#N/A</v>
          </cell>
          <cell r="BB24" t="e">
            <v>#N/A</v>
          </cell>
          <cell r="BC24" t="str">
            <v xml:space="preserve"> </v>
          </cell>
          <cell r="BD24" t="e">
            <v>#N/A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/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 t="e">
            <v>#N/A</v>
          </cell>
          <cell r="AP25" t="e">
            <v>#N/A</v>
          </cell>
          <cell r="AQ25" t="e">
            <v>#N/A</v>
          </cell>
          <cell r="AR25" t="e">
            <v>#N/A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 t="e">
            <v>#N/A</v>
          </cell>
          <cell r="AY25" t="e">
            <v>#N/A</v>
          </cell>
          <cell r="AZ25" t="e">
            <v>#N/A</v>
          </cell>
          <cell r="BA25" t="e">
            <v>#N/A</v>
          </cell>
          <cell r="BB25" t="e">
            <v>#N/A</v>
          </cell>
          <cell r="BC25" t="str">
            <v xml:space="preserve"> </v>
          </cell>
          <cell r="BD25" t="e">
            <v>#N/A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/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 t="e">
            <v>#N/A</v>
          </cell>
          <cell r="AP26" t="e">
            <v>#N/A</v>
          </cell>
          <cell r="AQ26" t="e">
            <v>#N/A</v>
          </cell>
          <cell r="AR26" t="e">
            <v>#N/A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 t="e">
            <v>#N/A</v>
          </cell>
          <cell r="AY26" t="e">
            <v>#N/A</v>
          </cell>
          <cell r="AZ26" t="e">
            <v>#N/A</v>
          </cell>
          <cell r="BA26" t="e">
            <v>#N/A</v>
          </cell>
          <cell r="BB26" t="e">
            <v>#N/A</v>
          </cell>
          <cell r="BC26" t="str">
            <v xml:space="preserve"> </v>
          </cell>
          <cell r="BD26" t="e">
            <v>#N/A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/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 t="e">
            <v>#N/A</v>
          </cell>
          <cell r="AP27" t="e">
            <v>#N/A</v>
          </cell>
          <cell r="AQ27" t="e">
            <v>#N/A</v>
          </cell>
          <cell r="AR27" t="e">
            <v>#N/A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 t="e">
            <v>#N/A</v>
          </cell>
          <cell r="AY27" t="e">
            <v>#N/A</v>
          </cell>
          <cell r="AZ27" t="e">
            <v>#N/A</v>
          </cell>
          <cell r="BA27" t="e">
            <v>#N/A</v>
          </cell>
          <cell r="BB27" t="e">
            <v>#N/A</v>
          </cell>
          <cell r="BC27" t="str">
            <v xml:space="preserve"> </v>
          </cell>
          <cell r="BD27" t="e">
            <v>#N/A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/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 t="e">
            <v>#N/A</v>
          </cell>
          <cell r="AP28" t="e">
            <v>#N/A</v>
          </cell>
          <cell r="AQ28" t="e">
            <v>#N/A</v>
          </cell>
          <cell r="AR28" t="e">
            <v>#N/A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 t="e">
            <v>#N/A</v>
          </cell>
          <cell r="AY28" t="e">
            <v>#N/A</v>
          </cell>
          <cell r="AZ28" t="e">
            <v>#N/A</v>
          </cell>
          <cell r="BA28" t="e">
            <v>#N/A</v>
          </cell>
          <cell r="BB28" t="e">
            <v>#N/A</v>
          </cell>
          <cell r="BC28" t="str">
            <v xml:space="preserve"> </v>
          </cell>
          <cell r="BD28" t="e">
            <v>#N/A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/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 t="e">
            <v>#N/A</v>
          </cell>
          <cell r="AP29" t="e">
            <v>#N/A</v>
          </cell>
          <cell r="AQ29" t="e">
            <v>#N/A</v>
          </cell>
          <cell r="AR29" t="e">
            <v>#N/A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 t="e">
            <v>#N/A</v>
          </cell>
          <cell r="AY29" t="e">
            <v>#N/A</v>
          </cell>
          <cell r="AZ29" t="e">
            <v>#N/A</v>
          </cell>
          <cell r="BA29" t="e">
            <v>#N/A</v>
          </cell>
          <cell r="BB29" t="e">
            <v>#N/A</v>
          </cell>
          <cell r="BC29" t="str">
            <v xml:space="preserve"> </v>
          </cell>
          <cell r="BD29" t="e">
            <v>#N/A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/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 t="e">
            <v>#N/A</v>
          </cell>
          <cell r="AP30" t="e">
            <v>#N/A</v>
          </cell>
          <cell r="AQ30" t="e">
            <v>#N/A</v>
          </cell>
          <cell r="AR30" t="e">
            <v>#N/A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 t="e">
            <v>#N/A</v>
          </cell>
          <cell r="AY30" t="e">
            <v>#N/A</v>
          </cell>
          <cell r="AZ30" t="e">
            <v>#N/A</v>
          </cell>
          <cell r="BA30" t="e">
            <v>#N/A</v>
          </cell>
          <cell r="BB30" t="e">
            <v>#N/A</v>
          </cell>
          <cell r="BC30" t="str">
            <v xml:space="preserve"> </v>
          </cell>
          <cell r="BD30" t="e">
            <v>#N/A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/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 t="e">
            <v>#N/A</v>
          </cell>
          <cell r="AP31" t="e">
            <v>#N/A</v>
          </cell>
          <cell r="AQ31" t="e">
            <v>#N/A</v>
          </cell>
          <cell r="AR31" t="e">
            <v>#N/A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 t="e">
            <v>#N/A</v>
          </cell>
          <cell r="AY31" t="e">
            <v>#N/A</v>
          </cell>
          <cell r="AZ31" t="e">
            <v>#N/A</v>
          </cell>
          <cell r="BA31" t="e">
            <v>#N/A</v>
          </cell>
          <cell r="BB31" t="e">
            <v>#N/A</v>
          </cell>
          <cell r="BC31" t="str">
            <v xml:space="preserve"> </v>
          </cell>
          <cell r="BD31" t="e">
            <v>#N/A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/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 t="e">
            <v>#N/A</v>
          </cell>
          <cell r="AP32" t="e">
            <v>#N/A</v>
          </cell>
          <cell r="AQ32" t="e">
            <v>#N/A</v>
          </cell>
          <cell r="AR32" t="e">
            <v>#N/A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 t="e">
            <v>#N/A</v>
          </cell>
          <cell r="AY32" t="e">
            <v>#N/A</v>
          </cell>
          <cell r="AZ32" t="e">
            <v>#N/A</v>
          </cell>
          <cell r="BA32" t="e">
            <v>#N/A</v>
          </cell>
          <cell r="BB32" t="e">
            <v>#N/A</v>
          </cell>
          <cell r="BC32" t="str">
            <v xml:space="preserve"> </v>
          </cell>
          <cell r="BD32" t="e">
            <v>#N/A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/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 t="e">
            <v>#N/A</v>
          </cell>
          <cell r="AP33" t="e">
            <v>#N/A</v>
          </cell>
          <cell r="AQ33" t="e">
            <v>#N/A</v>
          </cell>
          <cell r="AR33" t="e">
            <v>#N/A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 t="e">
            <v>#N/A</v>
          </cell>
          <cell r="AY33" t="e">
            <v>#N/A</v>
          </cell>
          <cell r="AZ33" t="e">
            <v>#N/A</v>
          </cell>
          <cell r="BA33" t="e">
            <v>#N/A</v>
          </cell>
          <cell r="BB33" t="e">
            <v>#N/A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/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 t="e">
            <v>#N/A</v>
          </cell>
          <cell r="AP34" t="e">
            <v>#N/A</v>
          </cell>
          <cell r="AQ34" t="e">
            <v>#N/A</v>
          </cell>
          <cell r="AR34" t="e">
            <v>#N/A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 t="e">
            <v>#N/A</v>
          </cell>
          <cell r="AY34" t="e">
            <v>#N/A</v>
          </cell>
          <cell r="AZ34" t="e">
            <v>#N/A</v>
          </cell>
          <cell r="BA34" t="e">
            <v>#N/A</v>
          </cell>
          <cell r="BB34" t="e">
            <v>#N/A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/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 t="e">
            <v>#N/A</v>
          </cell>
          <cell r="AP35" t="e">
            <v>#N/A</v>
          </cell>
          <cell r="AQ35" t="e">
            <v>#N/A</v>
          </cell>
          <cell r="AR35" t="e">
            <v>#N/A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 t="e">
            <v>#N/A</v>
          </cell>
          <cell r="AY35" t="e">
            <v>#N/A</v>
          </cell>
          <cell r="AZ35" t="e">
            <v>#N/A</v>
          </cell>
          <cell r="BA35" t="e">
            <v>#N/A</v>
          </cell>
          <cell r="BB35" t="e">
            <v>#N/A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/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 t="e">
            <v>#N/A</v>
          </cell>
          <cell r="AP36" t="e">
            <v>#N/A</v>
          </cell>
          <cell r="AQ36" t="e">
            <v>#N/A</v>
          </cell>
          <cell r="AR36" t="e">
            <v>#N/A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 t="e">
            <v>#N/A</v>
          </cell>
          <cell r="AY36" t="e">
            <v>#N/A</v>
          </cell>
          <cell r="AZ36" t="e">
            <v>#N/A</v>
          </cell>
          <cell r="BA36" t="e">
            <v>#N/A</v>
          </cell>
          <cell r="BB36" t="e">
            <v>#N/A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/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 t="e">
            <v>#N/A</v>
          </cell>
          <cell r="AP37" t="e">
            <v>#N/A</v>
          </cell>
          <cell r="AQ37" t="e">
            <v>#N/A</v>
          </cell>
          <cell r="AR37" t="e">
            <v>#N/A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 t="e">
            <v>#N/A</v>
          </cell>
          <cell r="AY37" t="e">
            <v>#N/A</v>
          </cell>
          <cell r="AZ37" t="e">
            <v>#N/A</v>
          </cell>
          <cell r="BA37" t="e">
            <v>#N/A</v>
          </cell>
          <cell r="BB37" t="e">
            <v>#N/A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/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 t="e">
            <v>#N/A</v>
          </cell>
          <cell r="AP38" t="e">
            <v>#N/A</v>
          </cell>
          <cell r="AQ38" t="e">
            <v>#N/A</v>
          </cell>
          <cell r="AR38" t="e">
            <v>#N/A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 t="e">
            <v>#N/A</v>
          </cell>
          <cell r="AY38" t="e">
            <v>#N/A</v>
          </cell>
          <cell r="AZ38" t="e">
            <v>#N/A</v>
          </cell>
          <cell r="BA38" t="e">
            <v>#N/A</v>
          </cell>
          <cell r="BB38" t="e">
            <v>#N/A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/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 t="e">
            <v>#N/A</v>
          </cell>
          <cell r="AP39" t="e">
            <v>#N/A</v>
          </cell>
          <cell r="AQ39" t="e">
            <v>#N/A</v>
          </cell>
          <cell r="AR39" t="e">
            <v>#N/A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 t="e">
            <v>#N/A</v>
          </cell>
          <cell r="AY39" t="e">
            <v>#N/A</v>
          </cell>
          <cell r="AZ39" t="e">
            <v>#N/A</v>
          </cell>
          <cell r="BA39" t="e">
            <v>#N/A</v>
          </cell>
          <cell r="BB39" t="e">
            <v>#N/A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/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 t="e">
            <v>#N/A</v>
          </cell>
          <cell r="AP40" t="e">
            <v>#N/A</v>
          </cell>
          <cell r="AQ40" t="e">
            <v>#N/A</v>
          </cell>
          <cell r="AR40" t="e">
            <v>#N/A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 t="e">
            <v>#N/A</v>
          </cell>
          <cell r="AY40" t="e">
            <v>#N/A</v>
          </cell>
          <cell r="AZ40" t="e">
            <v>#N/A</v>
          </cell>
          <cell r="BA40" t="e">
            <v>#N/A</v>
          </cell>
          <cell r="BB40" t="e">
            <v>#N/A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/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 t="e">
            <v>#N/A</v>
          </cell>
          <cell r="AP41" t="e">
            <v>#N/A</v>
          </cell>
          <cell r="AQ41" t="e">
            <v>#N/A</v>
          </cell>
          <cell r="AR41" t="e">
            <v>#N/A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 t="e">
            <v>#N/A</v>
          </cell>
          <cell r="AY41" t="e">
            <v>#N/A</v>
          </cell>
          <cell r="AZ41" t="e">
            <v>#N/A</v>
          </cell>
          <cell r="BA41" t="e">
            <v>#N/A</v>
          </cell>
          <cell r="BB41" t="e">
            <v>#N/A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/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 t="e">
            <v>#N/A</v>
          </cell>
          <cell r="AP42" t="e">
            <v>#N/A</v>
          </cell>
          <cell r="AQ42" t="e">
            <v>#N/A</v>
          </cell>
          <cell r="AR42" t="e">
            <v>#N/A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 t="e">
            <v>#N/A</v>
          </cell>
          <cell r="AY42" t="e">
            <v>#N/A</v>
          </cell>
          <cell r="AZ42" t="e">
            <v>#N/A</v>
          </cell>
          <cell r="BA42" t="e">
            <v>#N/A</v>
          </cell>
          <cell r="BB42" t="e">
            <v>#N/A</v>
          </cell>
          <cell r="BC42" t="str">
            <v xml:space="preserve"> </v>
          </cell>
          <cell r="BD42" t="e">
            <v>#N/A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/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 t="e">
            <v>#N/A</v>
          </cell>
          <cell r="AP43" t="e">
            <v>#N/A</v>
          </cell>
          <cell r="AQ43" t="e">
            <v>#N/A</v>
          </cell>
          <cell r="AR43" t="e">
            <v>#N/A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 t="e">
            <v>#N/A</v>
          </cell>
          <cell r="AY43" t="e">
            <v>#N/A</v>
          </cell>
          <cell r="AZ43" t="e">
            <v>#N/A</v>
          </cell>
          <cell r="BA43" t="e">
            <v>#N/A</v>
          </cell>
          <cell r="BB43" t="e">
            <v>#N/A</v>
          </cell>
          <cell r="BC43" t="str">
            <v xml:space="preserve"> </v>
          </cell>
          <cell r="BD43" t="e">
            <v>#N/A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/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 t="e">
            <v>#N/A</v>
          </cell>
          <cell r="AP44" t="e">
            <v>#N/A</v>
          </cell>
          <cell r="AQ44" t="e">
            <v>#N/A</v>
          </cell>
          <cell r="AR44" t="e">
            <v>#N/A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 t="e">
            <v>#N/A</v>
          </cell>
          <cell r="AY44" t="e">
            <v>#N/A</v>
          </cell>
          <cell r="AZ44" t="e">
            <v>#N/A</v>
          </cell>
          <cell r="BA44" t="e">
            <v>#N/A</v>
          </cell>
          <cell r="BB44" t="e">
            <v>#N/A</v>
          </cell>
          <cell r="BC44" t="str">
            <v xml:space="preserve"> </v>
          </cell>
          <cell r="BD44" t="e">
            <v>#N/A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/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 t="e">
            <v>#N/A</v>
          </cell>
          <cell r="AP45" t="e">
            <v>#N/A</v>
          </cell>
          <cell r="AQ45" t="e">
            <v>#N/A</v>
          </cell>
          <cell r="AR45" t="e">
            <v>#N/A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 t="e">
            <v>#N/A</v>
          </cell>
          <cell r="AY45" t="e">
            <v>#N/A</v>
          </cell>
          <cell r="AZ45" t="e">
            <v>#N/A</v>
          </cell>
          <cell r="BA45" t="e">
            <v>#N/A</v>
          </cell>
          <cell r="BB45" t="e">
            <v>#N/A</v>
          </cell>
          <cell r="BC45" t="str">
            <v xml:space="preserve"> </v>
          </cell>
          <cell r="BD45" t="e">
            <v>#N/A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/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 t="e">
            <v>#N/A</v>
          </cell>
          <cell r="AP46" t="e">
            <v>#N/A</v>
          </cell>
          <cell r="AQ46" t="e">
            <v>#N/A</v>
          </cell>
          <cell r="AR46" t="e">
            <v>#N/A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 t="e">
            <v>#N/A</v>
          </cell>
          <cell r="AY46" t="e">
            <v>#N/A</v>
          </cell>
          <cell r="AZ46" t="e">
            <v>#N/A</v>
          </cell>
          <cell r="BA46" t="e">
            <v>#N/A</v>
          </cell>
          <cell r="BB46" t="e">
            <v>#N/A</v>
          </cell>
          <cell r="BC46" t="str">
            <v xml:space="preserve"> </v>
          </cell>
          <cell r="BD46" t="e">
            <v>#N/A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/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 t="e">
            <v>#N/A</v>
          </cell>
          <cell r="AP47" t="e">
            <v>#N/A</v>
          </cell>
          <cell r="AQ47" t="e">
            <v>#N/A</v>
          </cell>
          <cell r="AR47" t="e">
            <v>#N/A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 t="e">
            <v>#N/A</v>
          </cell>
          <cell r="AY47" t="e">
            <v>#N/A</v>
          </cell>
          <cell r="AZ47" t="e">
            <v>#N/A</v>
          </cell>
          <cell r="BA47" t="e">
            <v>#N/A</v>
          </cell>
          <cell r="BB47" t="e">
            <v>#N/A</v>
          </cell>
          <cell r="BC47" t="str">
            <v xml:space="preserve"> </v>
          </cell>
          <cell r="BD47" t="e">
            <v>#N/A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/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 t="e">
            <v>#N/A</v>
          </cell>
          <cell r="AP48" t="e">
            <v>#N/A</v>
          </cell>
          <cell r="AQ48" t="e">
            <v>#N/A</v>
          </cell>
          <cell r="AR48" t="e">
            <v>#N/A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 t="e">
            <v>#N/A</v>
          </cell>
          <cell r="AY48" t="e">
            <v>#N/A</v>
          </cell>
          <cell r="AZ48" t="e">
            <v>#N/A</v>
          </cell>
          <cell r="BA48" t="e">
            <v>#N/A</v>
          </cell>
          <cell r="BB48" t="e">
            <v>#N/A</v>
          </cell>
          <cell r="BC48" t="str">
            <v xml:space="preserve"> </v>
          </cell>
          <cell r="BD48" t="e">
            <v>#N/A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/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 t="e">
            <v>#N/A</v>
          </cell>
          <cell r="AP49" t="e">
            <v>#N/A</v>
          </cell>
          <cell r="AQ49" t="e">
            <v>#N/A</v>
          </cell>
          <cell r="AR49" t="e">
            <v>#N/A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 t="e">
            <v>#N/A</v>
          </cell>
          <cell r="AY49" t="e">
            <v>#N/A</v>
          </cell>
          <cell r="AZ49" t="e">
            <v>#N/A</v>
          </cell>
          <cell r="BA49" t="e">
            <v>#N/A</v>
          </cell>
          <cell r="BB49" t="e">
            <v>#N/A</v>
          </cell>
          <cell r="BC49" t="str">
            <v xml:space="preserve"> </v>
          </cell>
          <cell r="BD49" t="e">
            <v>#N/A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/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 t="e">
            <v>#N/A</v>
          </cell>
          <cell r="AP50" t="e">
            <v>#N/A</v>
          </cell>
          <cell r="AQ50" t="e">
            <v>#N/A</v>
          </cell>
          <cell r="AR50" t="e">
            <v>#N/A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 t="e">
            <v>#N/A</v>
          </cell>
          <cell r="AY50" t="e">
            <v>#N/A</v>
          </cell>
          <cell r="AZ50" t="e">
            <v>#N/A</v>
          </cell>
          <cell r="BA50" t="e">
            <v>#N/A</v>
          </cell>
          <cell r="BB50" t="e">
            <v>#N/A</v>
          </cell>
          <cell r="BC50" t="str">
            <v xml:space="preserve"> </v>
          </cell>
          <cell r="BD50" t="e">
            <v>#N/A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/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 t="e">
            <v>#N/A</v>
          </cell>
          <cell r="AP51" t="e">
            <v>#N/A</v>
          </cell>
          <cell r="AQ51" t="e">
            <v>#N/A</v>
          </cell>
          <cell r="AR51" t="e">
            <v>#N/A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 t="e">
            <v>#N/A</v>
          </cell>
          <cell r="AY51" t="e">
            <v>#N/A</v>
          </cell>
          <cell r="AZ51" t="e">
            <v>#N/A</v>
          </cell>
          <cell r="BA51" t="e">
            <v>#N/A</v>
          </cell>
          <cell r="BB51" t="e">
            <v>#N/A</v>
          </cell>
          <cell r="BC51" t="str">
            <v xml:space="preserve"> </v>
          </cell>
          <cell r="BD51" t="e">
            <v>#N/A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/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 t="e">
            <v>#N/A</v>
          </cell>
          <cell r="AP52" t="e">
            <v>#N/A</v>
          </cell>
          <cell r="AQ52" t="e">
            <v>#N/A</v>
          </cell>
          <cell r="AR52" t="e">
            <v>#N/A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 t="e">
            <v>#N/A</v>
          </cell>
          <cell r="AY52" t="e">
            <v>#N/A</v>
          </cell>
          <cell r="AZ52" t="e">
            <v>#N/A</v>
          </cell>
          <cell r="BA52" t="e">
            <v>#N/A</v>
          </cell>
          <cell r="BB52" t="e">
            <v>#N/A</v>
          </cell>
          <cell r="BC52" t="str">
            <v xml:space="preserve"> </v>
          </cell>
          <cell r="BD52" t="e">
            <v>#N/A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/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 t="e">
            <v>#N/A</v>
          </cell>
          <cell r="AP53" t="e">
            <v>#N/A</v>
          </cell>
          <cell r="AQ53" t="e">
            <v>#N/A</v>
          </cell>
          <cell r="AR53" t="e">
            <v>#N/A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 t="e">
            <v>#N/A</v>
          </cell>
          <cell r="AY53" t="e">
            <v>#N/A</v>
          </cell>
          <cell r="AZ53" t="e">
            <v>#N/A</v>
          </cell>
          <cell r="BA53" t="e">
            <v>#N/A</v>
          </cell>
          <cell r="BB53" t="e">
            <v>#N/A</v>
          </cell>
          <cell r="BC53" t="str">
            <v xml:space="preserve"> </v>
          </cell>
          <cell r="BD53" t="e">
            <v>#N/A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/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 t="e">
            <v>#N/A</v>
          </cell>
          <cell r="AP54" t="e">
            <v>#N/A</v>
          </cell>
          <cell r="AQ54" t="e">
            <v>#N/A</v>
          </cell>
          <cell r="AR54" t="e">
            <v>#N/A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 t="e">
            <v>#N/A</v>
          </cell>
          <cell r="AY54" t="e">
            <v>#N/A</v>
          </cell>
          <cell r="AZ54" t="e">
            <v>#N/A</v>
          </cell>
          <cell r="BA54" t="e">
            <v>#N/A</v>
          </cell>
          <cell r="BB54" t="e">
            <v>#N/A</v>
          </cell>
          <cell r="BC54" t="str">
            <v xml:space="preserve"> </v>
          </cell>
          <cell r="BD54" t="e">
            <v>#N/A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/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 t="e">
            <v>#N/A</v>
          </cell>
          <cell r="AP55" t="e">
            <v>#N/A</v>
          </cell>
          <cell r="AQ55" t="e">
            <v>#N/A</v>
          </cell>
          <cell r="AR55" t="e">
            <v>#N/A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 t="e">
            <v>#N/A</v>
          </cell>
          <cell r="AY55" t="e">
            <v>#N/A</v>
          </cell>
          <cell r="AZ55" t="e">
            <v>#N/A</v>
          </cell>
          <cell r="BA55" t="e">
            <v>#N/A</v>
          </cell>
          <cell r="BB55" t="e">
            <v>#N/A</v>
          </cell>
          <cell r="BC55" t="str">
            <v xml:space="preserve"> </v>
          </cell>
          <cell r="BD55" t="e">
            <v>#N/A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/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 t="e">
            <v>#N/A</v>
          </cell>
          <cell r="AP56" t="e">
            <v>#N/A</v>
          </cell>
          <cell r="AQ56" t="e">
            <v>#N/A</v>
          </cell>
          <cell r="AR56" t="e">
            <v>#N/A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 t="e">
            <v>#N/A</v>
          </cell>
          <cell r="AY56" t="e">
            <v>#N/A</v>
          </cell>
          <cell r="AZ56" t="e">
            <v>#N/A</v>
          </cell>
          <cell r="BA56" t="e">
            <v>#N/A</v>
          </cell>
          <cell r="BB56" t="e">
            <v>#N/A</v>
          </cell>
          <cell r="BC56" t="str">
            <v xml:space="preserve"> </v>
          </cell>
          <cell r="BD56" t="e">
            <v>#N/A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/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 t="e">
            <v>#N/A</v>
          </cell>
          <cell r="AP57" t="e">
            <v>#N/A</v>
          </cell>
          <cell r="AQ57" t="e">
            <v>#N/A</v>
          </cell>
          <cell r="AR57" t="e">
            <v>#N/A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 t="e">
            <v>#N/A</v>
          </cell>
          <cell r="AY57" t="e">
            <v>#N/A</v>
          </cell>
          <cell r="AZ57" t="e">
            <v>#N/A</v>
          </cell>
          <cell r="BA57" t="e">
            <v>#N/A</v>
          </cell>
          <cell r="BB57" t="e">
            <v>#N/A</v>
          </cell>
          <cell r="BC57" t="str">
            <v xml:space="preserve"> </v>
          </cell>
          <cell r="BD57" t="e">
            <v>#N/A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/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 t="e">
            <v>#N/A</v>
          </cell>
          <cell r="AP58" t="e">
            <v>#N/A</v>
          </cell>
          <cell r="AQ58" t="e">
            <v>#N/A</v>
          </cell>
          <cell r="AR58" t="e">
            <v>#N/A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 t="e">
            <v>#N/A</v>
          </cell>
          <cell r="AY58" t="e">
            <v>#N/A</v>
          </cell>
          <cell r="AZ58" t="e">
            <v>#N/A</v>
          </cell>
          <cell r="BA58" t="e">
            <v>#N/A</v>
          </cell>
          <cell r="BB58" t="e">
            <v>#N/A</v>
          </cell>
          <cell r="BC58" t="str">
            <v xml:space="preserve"> </v>
          </cell>
          <cell r="BD58" t="e">
            <v>#N/A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/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 t="e">
            <v>#N/A</v>
          </cell>
          <cell r="AP59" t="e">
            <v>#N/A</v>
          </cell>
          <cell r="AQ59" t="e">
            <v>#N/A</v>
          </cell>
          <cell r="AR59" t="e">
            <v>#N/A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 t="e">
            <v>#N/A</v>
          </cell>
          <cell r="AY59" t="e">
            <v>#N/A</v>
          </cell>
          <cell r="AZ59" t="e">
            <v>#N/A</v>
          </cell>
          <cell r="BA59" t="e">
            <v>#N/A</v>
          </cell>
          <cell r="BB59" t="e">
            <v>#N/A</v>
          </cell>
          <cell r="BC59" t="str">
            <v xml:space="preserve"> </v>
          </cell>
          <cell r="BD59" t="e">
            <v>#N/A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/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 t="e">
            <v>#N/A</v>
          </cell>
          <cell r="AP60" t="e">
            <v>#N/A</v>
          </cell>
          <cell r="AQ60" t="e">
            <v>#N/A</v>
          </cell>
          <cell r="AR60" t="e">
            <v>#N/A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 t="e">
            <v>#N/A</v>
          </cell>
          <cell r="AY60" t="e">
            <v>#N/A</v>
          </cell>
          <cell r="AZ60" t="e">
            <v>#N/A</v>
          </cell>
          <cell r="BA60" t="e">
            <v>#N/A</v>
          </cell>
          <cell r="BB60" t="e">
            <v>#N/A</v>
          </cell>
          <cell r="BC60" t="str">
            <v xml:space="preserve"> </v>
          </cell>
          <cell r="BD60" t="e">
            <v>#N/A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/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 t="e">
            <v>#N/A</v>
          </cell>
          <cell r="AP61" t="e">
            <v>#N/A</v>
          </cell>
          <cell r="AQ61" t="e">
            <v>#N/A</v>
          </cell>
          <cell r="AR61" t="e">
            <v>#N/A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 t="e">
            <v>#N/A</v>
          </cell>
          <cell r="AY61" t="e">
            <v>#N/A</v>
          </cell>
          <cell r="AZ61" t="e">
            <v>#N/A</v>
          </cell>
          <cell r="BA61" t="e">
            <v>#N/A</v>
          </cell>
          <cell r="BB61" t="e">
            <v>#N/A</v>
          </cell>
          <cell r="BC61" t="str">
            <v xml:space="preserve"> </v>
          </cell>
          <cell r="BD61" t="e">
            <v>#N/A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/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 t="e">
            <v>#N/A</v>
          </cell>
          <cell r="AP62" t="e">
            <v>#N/A</v>
          </cell>
          <cell r="AQ62" t="e">
            <v>#N/A</v>
          </cell>
          <cell r="AR62" t="e">
            <v>#N/A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 t="e">
            <v>#N/A</v>
          </cell>
          <cell r="AY62" t="e">
            <v>#N/A</v>
          </cell>
          <cell r="AZ62" t="e">
            <v>#N/A</v>
          </cell>
          <cell r="BA62" t="e">
            <v>#N/A</v>
          </cell>
          <cell r="BB62" t="e">
            <v>#N/A</v>
          </cell>
          <cell r="BC62" t="str">
            <v xml:space="preserve"> </v>
          </cell>
          <cell r="BD62" t="e">
            <v>#N/A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/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 t="e">
            <v>#N/A</v>
          </cell>
          <cell r="AP63" t="e">
            <v>#N/A</v>
          </cell>
          <cell r="AQ63" t="e">
            <v>#N/A</v>
          </cell>
          <cell r="AR63" t="e">
            <v>#N/A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 t="e">
            <v>#N/A</v>
          </cell>
          <cell r="AY63" t="e">
            <v>#N/A</v>
          </cell>
          <cell r="AZ63" t="e">
            <v>#N/A</v>
          </cell>
          <cell r="BA63" t="e">
            <v>#N/A</v>
          </cell>
          <cell r="BB63" t="e">
            <v>#N/A</v>
          </cell>
          <cell r="BC63" t="str">
            <v xml:space="preserve"> </v>
          </cell>
          <cell r="BD63" t="e">
            <v>#N/A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/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 t="e">
            <v>#N/A</v>
          </cell>
          <cell r="AP64" t="e">
            <v>#N/A</v>
          </cell>
          <cell r="AQ64" t="e">
            <v>#N/A</v>
          </cell>
          <cell r="AR64" t="e">
            <v>#N/A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 t="e">
            <v>#N/A</v>
          </cell>
          <cell r="AY64" t="e">
            <v>#N/A</v>
          </cell>
          <cell r="AZ64" t="e">
            <v>#N/A</v>
          </cell>
          <cell r="BA64" t="e">
            <v>#N/A</v>
          </cell>
          <cell r="BB64" t="e">
            <v>#N/A</v>
          </cell>
          <cell r="BC64" t="str">
            <v xml:space="preserve"> </v>
          </cell>
          <cell r="BD64" t="e">
            <v>#N/A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/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 t="e">
            <v>#N/A</v>
          </cell>
          <cell r="AP65" t="e">
            <v>#N/A</v>
          </cell>
          <cell r="AQ65" t="e">
            <v>#N/A</v>
          </cell>
          <cell r="AR65" t="e">
            <v>#N/A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 t="e">
            <v>#N/A</v>
          </cell>
          <cell r="AY65" t="e">
            <v>#N/A</v>
          </cell>
          <cell r="AZ65" t="e">
            <v>#N/A</v>
          </cell>
          <cell r="BA65" t="e">
            <v>#N/A</v>
          </cell>
          <cell r="BB65" t="e">
            <v>#N/A</v>
          </cell>
          <cell r="BC65" t="str">
            <v xml:space="preserve"> </v>
          </cell>
          <cell r="BD65" t="e">
            <v>#N/A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/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 t="e">
            <v>#N/A</v>
          </cell>
          <cell r="AP66" t="e">
            <v>#N/A</v>
          </cell>
          <cell r="AQ66" t="e">
            <v>#N/A</v>
          </cell>
          <cell r="AR66" t="e">
            <v>#N/A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 t="e">
            <v>#N/A</v>
          </cell>
          <cell r="AY66" t="e">
            <v>#N/A</v>
          </cell>
          <cell r="AZ66" t="e">
            <v>#N/A</v>
          </cell>
          <cell r="BA66" t="e">
            <v>#N/A</v>
          </cell>
          <cell r="BB66" t="e">
            <v>#N/A</v>
          </cell>
          <cell r="BC66" t="str">
            <v xml:space="preserve"> </v>
          </cell>
          <cell r="BD66" t="e">
            <v>#N/A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/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 t="e">
            <v>#N/A</v>
          </cell>
          <cell r="AP67" t="e">
            <v>#N/A</v>
          </cell>
          <cell r="AQ67" t="e">
            <v>#N/A</v>
          </cell>
          <cell r="AR67" t="e">
            <v>#N/A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 t="e">
            <v>#N/A</v>
          </cell>
          <cell r="AY67" t="e">
            <v>#N/A</v>
          </cell>
          <cell r="AZ67" t="e">
            <v>#N/A</v>
          </cell>
          <cell r="BA67" t="e">
            <v>#N/A</v>
          </cell>
          <cell r="BB67" t="e">
            <v>#N/A</v>
          </cell>
          <cell r="BC67" t="str">
            <v xml:space="preserve"> </v>
          </cell>
          <cell r="BD67" t="e">
            <v>#N/A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/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 t="e">
            <v>#N/A</v>
          </cell>
          <cell r="AP68" t="e">
            <v>#N/A</v>
          </cell>
          <cell r="AQ68" t="e">
            <v>#N/A</v>
          </cell>
          <cell r="AR68" t="e">
            <v>#N/A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 t="e">
            <v>#N/A</v>
          </cell>
          <cell r="AY68" t="e">
            <v>#N/A</v>
          </cell>
          <cell r="AZ68" t="e">
            <v>#N/A</v>
          </cell>
          <cell r="BA68" t="e">
            <v>#N/A</v>
          </cell>
          <cell r="BB68" t="e">
            <v>#N/A</v>
          </cell>
          <cell r="BC68" t="str">
            <v xml:space="preserve"> </v>
          </cell>
          <cell r="BD68" t="e">
            <v>#N/A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/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 t="e">
            <v>#N/A</v>
          </cell>
          <cell r="AP69" t="e">
            <v>#N/A</v>
          </cell>
          <cell r="AQ69" t="e">
            <v>#N/A</v>
          </cell>
          <cell r="AR69" t="e">
            <v>#N/A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 t="e">
            <v>#N/A</v>
          </cell>
          <cell r="AY69" t="e">
            <v>#N/A</v>
          </cell>
          <cell r="AZ69" t="e">
            <v>#N/A</v>
          </cell>
          <cell r="BA69" t="e">
            <v>#N/A</v>
          </cell>
          <cell r="BB69" t="e">
            <v>#N/A</v>
          </cell>
          <cell r="BC69" t="str">
            <v xml:space="preserve"> </v>
          </cell>
          <cell r="BD69" t="e">
            <v>#N/A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/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 t="e">
            <v>#N/A</v>
          </cell>
          <cell r="AP70" t="e">
            <v>#N/A</v>
          </cell>
          <cell r="AQ70" t="e">
            <v>#N/A</v>
          </cell>
          <cell r="AR70" t="e">
            <v>#N/A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 t="e">
            <v>#N/A</v>
          </cell>
          <cell r="AY70" t="e">
            <v>#N/A</v>
          </cell>
          <cell r="AZ70" t="e">
            <v>#N/A</v>
          </cell>
          <cell r="BA70" t="e">
            <v>#N/A</v>
          </cell>
          <cell r="BB70" t="e">
            <v>#N/A</v>
          </cell>
          <cell r="BC70" t="str">
            <v xml:space="preserve"> </v>
          </cell>
          <cell r="BD70" t="e">
            <v>#N/A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/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 t="e">
            <v>#N/A</v>
          </cell>
          <cell r="AP71" t="e">
            <v>#N/A</v>
          </cell>
          <cell r="AQ71" t="e">
            <v>#N/A</v>
          </cell>
          <cell r="AR71" t="e">
            <v>#N/A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 t="e">
            <v>#N/A</v>
          </cell>
          <cell r="AY71" t="e">
            <v>#N/A</v>
          </cell>
          <cell r="AZ71" t="e">
            <v>#N/A</v>
          </cell>
          <cell r="BA71" t="e">
            <v>#N/A</v>
          </cell>
          <cell r="BB71" t="e">
            <v>#N/A</v>
          </cell>
          <cell r="BC71" t="str">
            <v xml:space="preserve"> </v>
          </cell>
          <cell r="BD71" t="e">
            <v>#N/A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/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 t="e">
            <v>#N/A</v>
          </cell>
          <cell r="AP72" t="e">
            <v>#N/A</v>
          </cell>
          <cell r="AQ72" t="e">
            <v>#N/A</v>
          </cell>
          <cell r="AR72" t="e">
            <v>#N/A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 t="e">
            <v>#N/A</v>
          </cell>
          <cell r="AY72" t="e">
            <v>#N/A</v>
          </cell>
          <cell r="AZ72" t="e">
            <v>#N/A</v>
          </cell>
          <cell r="BA72" t="e">
            <v>#N/A</v>
          </cell>
          <cell r="BB72" t="e">
            <v>#N/A</v>
          </cell>
          <cell r="BC72" t="str">
            <v xml:space="preserve"> </v>
          </cell>
          <cell r="BD72" t="e">
            <v>#N/A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/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 t="e">
            <v>#N/A</v>
          </cell>
          <cell r="AP73" t="e">
            <v>#N/A</v>
          </cell>
          <cell r="AQ73" t="e">
            <v>#N/A</v>
          </cell>
          <cell r="AR73" t="e">
            <v>#N/A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 t="e">
            <v>#N/A</v>
          </cell>
          <cell r="AY73" t="e">
            <v>#N/A</v>
          </cell>
          <cell r="AZ73" t="e">
            <v>#N/A</v>
          </cell>
          <cell r="BA73" t="e">
            <v>#N/A</v>
          </cell>
          <cell r="BB73" t="e">
            <v>#N/A</v>
          </cell>
          <cell r="BC73" t="str">
            <v xml:space="preserve"> </v>
          </cell>
          <cell r="BD73" t="e">
            <v>#N/A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/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 t="e">
            <v>#N/A</v>
          </cell>
          <cell r="AP74" t="e">
            <v>#N/A</v>
          </cell>
          <cell r="AQ74" t="e">
            <v>#N/A</v>
          </cell>
          <cell r="AR74" t="e">
            <v>#N/A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 t="e">
            <v>#N/A</v>
          </cell>
          <cell r="AY74" t="e">
            <v>#N/A</v>
          </cell>
          <cell r="AZ74" t="e">
            <v>#N/A</v>
          </cell>
          <cell r="BA74" t="e">
            <v>#N/A</v>
          </cell>
          <cell r="BB74" t="e">
            <v>#N/A</v>
          </cell>
          <cell r="BC74" t="str">
            <v xml:space="preserve"> </v>
          </cell>
          <cell r="BD74" t="e">
            <v>#N/A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/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 t="e">
            <v>#N/A</v>
          </cell>
          <cell r="AP75" t="e">
            <v>#N/A</v>
          </cell>
          <cell r="AQ75" t="e">
            <v>#N/A</v>
          </cell>
          <cell r="AR75" t="e">
            <v>#N/A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 t="e">
            <v>#N/A</v>
          </cell>
          <cell r="AY75" t="e">
            <v>#N/A</v>
          </cell>
          <cell r="AZ75" t="e">
            <v>#N/A</v>
          </cell>
          <cell r="BA75" t="e">
            <v>#N/A</v>
          </cell>
          <cell r="BB75" t="e">
            <v>#N/A</v>
          </cell>
          <cell r="BC75" t="str">
            <v xml:space="preserve"> </v>
          </cell>
          <cell r="BD75" t="e">
            <v>#N/A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/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 t="e">
            <v>#N/A</v>
          </cell>
          <cell r="AP76" t="e">
            <v>#N/A</v>
          </cell>
          <cell r="AQ76" t="e">
            <v>#N/A</v>
          </cell>
          <cell r="AR76" t="e">
            <v>#N/A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 t="e">
            <v>#N/A</v>
          </cell>
          <cell r="AY76" t="e">
            <v>#N/A</v>
          </cell>
          <cell r="AZ76" t="e">
            <v>#N/A</v>
          </cell>
          <cell r="BA76" t="e">
            <v>#N/A</v>
          </cell>
          <cell r="BB76" t="e">
            <v>#N/A</v>
          </cell>
          <cell r="BC76" t="str">
            <v xml:space="preserve"> </v>
          </cell>
          <cell r="BD76" t="e">
            <v>#N/A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/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 t="e">
            <v>#N/A</v>
          </cell>
          <cell r="AP77" t="e">
            <v>#N/A</v>
          </cell>
          <cell r="AQ77" t="e">
            <v>#N/A</v>
          </cell>
          <cell r="AR77" t="e">
            <v>#N/A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 t="e">
            <v>#N/A</v>
          </cell>
          <cell r="AY77" t="e">
            <v>#N/A</v>
          </cell>
          <cell r="AZ77" t="e">
            <v>#N/A</v>
          </cell>
          <cell r="BA77" t="e">
            <v>#N/A</v>
          </cell>
          <cell r="BB77" t="e">
            <v>#N/A</v>
          </cell>
          <cell r="BC77" t="str">
            <v xml:space="preserve"> </v>
          </cell>
          <cell r="BD77" t="e">
            <v>#N/A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/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 t="e">
            <v>#N/A</v>
          </cell>
          <cell r="AP78" t="e">
            <v>#N/A</v>
          </cell>
          <cell r="AQ78" t="e">
            <v>#N/A</v>
          </cell>
          <cell r="AR78" t="e">
            <v>#N/A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 t="e">
            <v>#N/A</v>
          </cell>
          <cell r="AY78" t="e">
            <v>#N/A</v>
          </cell>
          <cell r="AZ78" t="e">
            <v>#N/A</v>
          </cell>
          <cell r="BA78" t="e">
            <v>#N/A</v>
          </cell>
          <cell r="BB78" t="e">
            <v>#N/A</v>
          </cell>
          <cell r="BC78" t="str">
            <v xml:space="preserve"> </v>
          </cell>
          <cell r="BD78" t="e">
            <v>#N/A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/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 t="e">
            <v>#N/A</v>
          </cell>
          <cell r="AP79" t="e">
            <v>#N/A</v>
          </cell>
          <cell r="AQ79" t="e">
            <v>#N/A</v>
          </cell>
          <cell r="AR79" t="e">
            <v>#N/A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 t="e">
            <v>#N/A</v>
          </cell>
          <cell r="AY79" t="e">
            <v>#N/A</v>
          </cell>
          <cell r="AZ79" t="e">
            <v>#N/A</v>
          </cell>
          <cell r="BA79" t="e">
            <v>#N/A</v>
          </cell>
          <cell r="BB79" t="e">
            <v>#N/A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/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 t="e">
            <v>#N/A</v>
          </cell>
          <cell r="AP80" t="e">
            <v>#N/A</v>
          </cell>
          <cell r="AQ80" t="e">
            <v>#N/A</v>
          </cell>
          <cell r="AR80" t="e">
            <v>#N/A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 t="e">
            <v>#N/A</v>
          </cell>
          <cell r="AY80" t="e">
            <v>#N/A</v>
          </cell>
          <cell r="AZ80" t="e">
            <v>#N/A</v>
          </cell>
          <cell r="BA80" t="e">
            <v>#N/A</v>
          </cell>
          <cell r="BB80" t="e">
            <v>#N/A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/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 t="e">
            <v>#N/A</v>
          </cell>
          <cell r="AP81" t="e">
            <v>#N/A</v>
          </cell>
          <cell r="AQ81" t="e">
            <v>#N/A</v>
          </cell>
          <cell r="AR81" t="e">
            <v>#N/A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 t="e">
            <v>#N/A</v>
          </cell>
          <cell r="AY81" t="e">
            <v>#N/A</v>
          </cell>
          <cell r="AZ81" t="e">
            <v>#N/A</v>
          </cell>
          <cell r="BA81" t="e">
            <v>#N/A</v>
          </cell>
          <cell r="BB81" t="e">
            <v>#N/A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/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 t="e">
            <v>#N/A</v>
          </cell>
          <cell r="AP82" t="e">
            <v>#N/A</v>
          </cell>
          <cell r="AQ82" t="e">
            <v>#N/A</v>
          </cell>
          <cell r="AR82" t="e">
            <v>#N/A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 t="e">
            <v>#N/A</v>
          </cell>
          <cell r="AY82" t="e">
            <v>#N/A</v>
          </cell>
          <cell r="AZ82" t="e">
            <v>#N/A</v>
          </cell>
          <cell r="BA82" t="e">
            <v>#N/A</v>
          </cell>
          <cell r="BB82" t="e">
            <v>#N/A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/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 t="e">
            <v>#N/A</v>
          </cell>
          <cell r="AP83" t="e">
            <v>#N/A</v>
          </cell>
          <cell r="AQ83" t="e">
            <v>#N/A</v>
          </cell>
          <cell r="AR83" t="e">
            <v>#N/A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 t="e">
            <v>#N/A</v>
          </cell>
          <cell r="AY83" t="e">
            <v>#N/A</v>
          </cell>
          <cell r="AZ83" t="e">
            <v>#N/A</v>
          </cell>
          <cell r="BA83" t="e">
            <v>#N/A</v>
          </cell>
          <cell r="BB83" t="e">
            <v>#N/A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/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 t="e">
            <v>#N/A</v>
          </cell>
          <cell r="AP84" t="e">
            <v>#N/A</v>
          </cell>
          <cell r="AQ84" t="e">
            <v>#N/A</v>
          </cell>
          <cell r="AR84" t="e">
            <v>#N/A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 t="e">
            <v>#N/A</v>
          </cell>
          <cell r="AY84" t="e">
            <v>#N/A</v>
          </cell>
          <cell r="AZ84" t="e">
            <v>#N/A</v>
          </cell>
          <cell r="BA84" t="e">
            <v>#N/A</v>
          </cell>
          <cell r="BB84" t="e">
            <v>#N/A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/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 t="e">
            <v>#N/A</v>
          </cell>
          <cell r="AP85" t="e">
            <v>#N/A</v>
          </cell>
          <cell r="AQ85" t="e">
            <v>#N/A</v>
          </cell>
          <cell r="AR85" t="e">
            <v>#N/A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 t="e">
            <v>#N/A</v>
          </cell>
          <cell r="AY85" t="e">
            <v>#N/A</v>
          </cell>
          <cell r="AZ85" t="e">
            <v>#N/A</v>
          </cell>
          <cell r="BA85" t="e">
            <v>#N/A</v>
          </cell>
          <cell r="BB85" t="e">
            <v>#N/A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/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 t="e">
            <v>#N/A</v>
          </cell>
          <cell r="AP86" t="e">
            <v>#N/A</v>
          </cell>
          <cell r="AQ86" t="e">
            <v>#N/A</v>
          </cell>
          <cell r="AR86" t="e">
            <v>#N/A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 t="e">
            <v>#N/A</v>
          </cell>
          <cell r="AY86" t="e">
            <v>#N/A</v>
          </cell>
          <cell r="AZ86" t="e">
            <v>#N/A</v>
          </cell>
          <cell r="BA86" t="e">
            <v>#N/A</v>
          </cell>
          <cell r="BB86" t="e">
            <v>#N/A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/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 t="e">
            <v>#N/A</v>
          </cell>
          <cell r="AP87" t="e">
            <v>#N/A</v>
          </cell>
          <cell r="AQ87" t="e">
            <v>#N/A</v>
          </cell>
          <cell r="AR87" t="e">
            <v>#N/A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 t="e">
            <v>#N/A</v>
          </cell>
          <cell r="AY87" t="e">
            <v>#N/A</v>
          </cell>
          <cell r="AZ87" t="e">
            <v>#N/A</v>
          </cell>
          <cell r="BA87" t="e">
            <v>#N/A</v>
          </cell>
          <cell r="BB87" t="e">
            <v>#N/A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/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 t="e">
            <v>#N/A</v>
          </cell>
          <cell r="AP88" t="e">
            <v>#N/A</v>
          </cell>
          <cell r="AQ88" t="e">
            <v>#N/A</v>
          </cell>
          <cell r="AR88" t="e">
            <v>#N/A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 t="e">
            <v>#N/A</v>
          </cell>
          <cell r="AY88" t="e">
            <v>#N/A</v>
          </cell>
          <cell r="AZ88" t="e">
            <v>#N/A</v>
          </cell>
          <cell r="BA88" t="e">
            <v>#N/A</v>
          </cell>
          <cell r="BB88" t="e">
            <v>#N/A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/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 t="e">
            <v>#N/A</v>
          </cell>
          <cell r="AP89" t="e">
            <v>#N/A</v>
          </cell>
          <cell r="AQ89" t="e">
            <v>#N/A</v>
          </cell>
          <cell r="AR89" t="e">
            <v>#N/A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 t="e">
            <v>#N/A</v>
          </cell>
          <cell r="AY89" t="e">
            <v>#N/A</v>
          </cell>
          <cell r="AZ89" t="e">
            <v>#N/A</v>
          </cell>
          <cell r="BA89" t="e">
            <v>#N/A</v>
          </cell>
          <cell r="BB89" t="e">
            <v>#N/A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/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 t="e">
            <v>#N/A</v>
          </cell>
          <cell r="AP90" t="e">
            <v>#N/A</v>
          </cell>
          <cell r="AQ90" t="e">
            <v>#N/A</v>
          </cell>
          <cell r="AR90" t="e">
            <v>#N/A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 t="e">
            <v>#N/A</v>
          </cell>
          <cell r="AY90" t="e">
            <v>#N/A</v>
          </cell>
          <cell r="AZ90" t="e">
            <v>#N/A</v>
          </cell>
          <cell r="BA90" t="e">
            <v>#N/A</v>
          </cell>
          <cell r="BB90" t="e">
            <v>#N/A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/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 t="e">
            <v>#N/A</v>
          </cell>
          <cell r="AP91" t="e">
            <v>#N/A</v>
          </cell>
          <cell r="AQ91" t="e">
            <v>#N/A</v>
          </cell>
          <cell r="AR91" t="e">
            <v>#N/A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 t="e">
            <v>#N/A</v>
          </cell>
          <cell r="AY91" t="e">
            <v>#N/A</v>
          </cell>
          <cell r="AZ91" t="e">
            <v>#N/A</v>
          </cell>
          <cell r="BA91" t="e">
            <v>#N/A</v>
          </cell>
          <cell r="BB91" t="e">
            <v>#N/A</v>
          </cell>
          <cell r="BC91" t="str">
            <v xml:space="preserve"> </v>
          </cell>
          <cell r="BD91" t="e">
            <v>#N/A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/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 t="e">
            <v>#N/A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str">
            <v xml:space="preserve"> </v>
          </cell>
          <cell r="BD92" t="e">
            <v>#N/A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/>
          </cell>
          <cell r="AJ93" t="e">
            <v>#N/A</v>
          </cell>
          <cell r="AK93" t="e">
            <v>#N/A</v>
          </cell>
          <cell r="AL93" t="e">
            <v>#N/A</v>
          </cell>
          <cell r="AM93" t="e">
            <v>#N/A</v>
          </cell>
          <cell r="AN93" t="e">
            <v>#N/A</v>
          </cell>
          <cell r="AO93" t="e">
            <v>#N/A</v>
          </cell>
          <cell r="AP93" t="e">
            <v>#N/A</v>
          </cell>
          <cell r="AQ93" t="e">
            <v>#N/A</v>
          </cell>
          <cell r="AR93" t="e">
            <v>#N/A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 t="e">
            <v>#N/A</v>
          </cell>
          <cell r="AY93" t="e">
            <v>#N/A</v>
          </cell>
          <cell r="AZ93" t="e">
            <v>#N/A</v>
          </cell>
          <cell r="BA93" t="e">
            <v>#N/A</v>
          </cell>
          <cell r="BB93" t="e">
            <v>#N/A</v>
          </cell>
          <cell r="BC93" t="str">
            <v xml:space="preserve"> </v>
          </cell>
          <cell r="BD93" t="e">
            <v>#N/A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/>
          </cell>
          <cell r="AJ94" t="e">
            <v>#N/A</v>
          </cell>
          <cell r="AK94" t="e">
            <v>#N/A</v>
          </cell>
          <cell r="AL94" t="e">
            <v>#N/A</v>
          </cell>
          <cell r="AM94" t="e">
            <v>#N/A</v>
          </cell>
          <cell r="AN94" t="e">
            <v>#N/A</v>
          </cell>
          <cell r="AO94" t="e">
            <v>#N/A</v>
          </cell>
          <cell r="AP94" t="e">
            <v>#N/A</v>
          </cell>
          <cell r="AQ94" t="e">
            <v>#N/A</v>
          </cell>
          <cell r="AR94" t="e">
            <v>#N/A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 t="e">
            <v>#N/A</v>
          </cell>
          <cell r="AY94" t="e">
            <v>#N/A</v>
          </cell>
          <cell r="AZ94" t="e">
            <v>#N/A</v>
          </cell>
          <cell r="BA94" t="e">
            <v>#N/A</v>
          </cell>
          <cell r="BB94" t="e">
            <v>#N/A</v>
          </cell>
          <cell r="BC94" t="str">
            <v xml:space="preserve"> </v>
          </cell>
          <cell r="BD94" t="e">
            <v>#N/A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/>
          </cell>
          <cell r="AJ95" t="e">
            <v>#N/A</v>
          </cell>
          <cell r="AK95" t="e">
            <v>#N/A</v>
          </cell>
          <cell r="AL95" t="e">
            <v>#N/A</v>
          </cell>
          <cell r="AM95" t="e">
            <v>#N/A</v>
          </cell>
          <cell r="AN95" t="e">
            <v>#N/A</v>
          </cell>
          <cell r="AO95" t="e">
            <v>#N/A</v>
          </cell>
          <cell r="AP95" t="e">
            <v>#N/A</v>
          </cell>
          <cell r="AQ95" t="e">
            <v>#N/A</v>
          </cell>
          <cell r="AR95" t="e">
            <v>#N/A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 t="e">
            <v>#N/A</v>
          </cell>
          <cell r="AY95" t="e">
            <v>#N/A</v>
          </cell>
          <cell r="AZ95" t="e">
            <v>#N/A</v>
          </cell>
          <cell r="BA95" t="e">
            <v>#N/A</v>
          </cell>
          <cell r="BB95" t="e">
            <v>#N/A</v>
          </cell>
          <cell r="BC95" t="str">
            <v xml:space="preserve"> </v>
          </cell>
          <cell r="BD95" t="e">
            <v>#N/A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AI96" t="str">
            <v/>
          </cell>
          <cell r="AJ96" t="e">
            <v>#N/A</v>
          </cell>
          <cell r="AK96" t="e">
            <v>#N/A</v>
          </cell>
          <cell r="AL96" t="e">
            <v>#N/A</v>
          </cell>
          <cell r="AM96" t="e">
            <v>#N/A</v>
          </cell>
          <cell r="AN96" t="e">
            <v>#N/A</v>
          </cell>
          <cell r="AO96" t="e">
            <v>#N/A</v>
          </cell>
          <cell r="AP96" t="e">
            <v>#N/A</v>
          </cell>
          <cell r="AQ96" t="e">
            <v>#N/A</v>
          </cell>
          <cell r="AR96" t="e">
            <v>#N/A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 t="e">
            <v>#N/A</v>
          </cell>
          <cell r="AY96" t="e">
            <v>#N/A</v>
          </cell>
          <cell r="AZ96" t="e">
            <v>#N/A</v>
          </cell>
          <cell r="BA96" t="e">
            <v>#N/A</v>
          </cell>
          <cell r="BB96" t="e">
            <v>#N/A</v>
          </cell>
          <cell r="BC96" t="str">
            <v xml:space="preserve"> </v>
          </cell>
          <cell r="BD96" t="e">
            <v>#N/A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AI97" t="str">
            <v/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 t="e">
            <v>#N/A</v>
          </cell>
          <cell r="AP97" t="e">
            <v>#N/A</v>
          </cell>
          <cell r="AQ97" t="e">
            <v>#N/A</v>
          </cell>
          <cell r="AR97" t="e">
            <v>#N/A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 t="e">
            <v>#N/A</v>
          </cell>
          <cell r="AY97" t="e">
            <v>#N/A</v>
          </cell>
          <cell r="AZ97" t="e">
            <v>#N/A</v>
          </cell>
          <cell r="BA97" t="e">
            <v>#N/A</v>
          </cell>
          <cell r="BB97" t="e">
            <v>#N/A</v>
          </cell>
          <cell r="BC97" t="str">
            <v xml:space="preserve"> </v>
          </cell>
          <cell r="BD97" t="e">
            <v>#N/A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AI98" t="str">
            <v/>
          </cell>
          <cell r="AJ98" t="e">
            <v>#N/A</v>
          </cell>
          <cell r="AK98" t="e">
            <v>#N/A</v>
          </cell>
          <cell r="AL98" t="e">
            <v>#N/A</v>
          </cell>
          <cell r="AM98" t="e">
            <v>#N/A</v>
          </cell>
          <cell r="AN98" t="e">
            <v>#N/A</v>
          </cell>
          <cell r="AO98" t="e">
            <v>#N/A</v>
          </cell>
          <cell r="AP98" t="e">
            <v>#N/A</v>
          </cell>
          <cell r="AQ98" t="e">
            <v>#N/A</v>
          </cell>
          <cell r="AR98" t="e">
            <v>#N/A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 t="e">
            <v>#N/A</v>
          </cell>
          <cell r="AY98" t="e">
            <v>#N/A</v>
          </cell>
          <cell r="AZ98" t="e">
            <v>#N/A</v>
          </cell>
          <cell r="BA98" t="e">
            <v>#N/A</v>
          </cell>
          <cell r="BB98" t="e">
            <v>#N/A</v>
          </cell>
          <cell r="BC98" t="str">
            <v xml:space="preserve"> </v>
          </cell>
          <cell r="BD98" t="e">
            <v>#N/A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AI99" t="str">
            <v/>
          </cell>
          <cell r="AJ99" t="e">
            <v>#N/A</v>
          </cell>
          <cell r="AK99" t="e">
            <v>#N/A</v>
          </cell>
          <cell r="AL99" t="e">
            <v>#N/A</v>
          </cell>
          <cell r="AM99" t="e">
            <v>#N/A</v>
          </cell>
          <cell r="AN99" t="e">
            <v>#N/A</v>
          </cell>
          <cell r="AO99" t="e">
            <v>#N/A</v>
          </cell>
          <cell r="AP99" t="e">
            <v>#N/A</v>
          </cell>
          <cell r="AQ99" t="e">
            <v>#N/A</v>
          </cell>
          <cell r="AR99" t="e">
            <v>#N/A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 t="e">
            <v>#N/A</v>
          </cell>
          <cell r="AY99" t="e">
            <v>#N/A</v>
          </cell>
          <cell r="AZ99" t="e">
            <v>#N/A</v>
          </cell>
          <cell r="BA99" t="e">
            <v>#N/A</v>
          </cell>
          <cell r="BB99" t="e">
            <v>#N/A</v>
          </cell>
          <cell r="BC99" t="str">
            <v xml:space="preserve"> </v>
          </cell>
          <cell r="BD99" t="e">
            <v>#N/A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</row>
        <row r="100">
          <cell r="AI100" t="str">
            <v/>
          </cell>
          <cell r="AJ100" t="e">
            <v>#N/A</v>
          </cell>
          <cell r="AK100" t="e">
            <v>#N/A</v>
          </cell>
          <cell r="AL100" t="e">
            <v>#N/A</v>
          </cell>
          <cell r="AM100" t="e">
            <v>#N/A</v>
          </cell>
          <cell r="AN100" t="e">
            <v>#N/A</v>
          </cell>
          <cell r="AO100" t="e">
            <v>#N/A</v>
          </cell>
          <cell r="AP100" t="e">
            <v>#N/A</v>
          </cell>
          <cell r="AQ100" t="e">
            <v>#N/A</v>
          </cell>
          <cell r="AR100" t="e">
            <v>#N/A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 t="e">
            <v>#N/A</v>
          </cell>
          <cell r="AY100" t="e">
            <v>#N/A</v>
          </cell>
          <cell r="AZ100" t="e">
            <v>#N/A</v>
          </cell>
          <cell r="BA100" t="e">
            <v>#N/A</v>
          </cell>
          <cell r="BB100" t="e">
            <v>#N/A</v>
          </cell>
          <cell r="BC100" t="str">
            <v xml:space="preserve"> </v>
          </cell>
          <cell r="BD100" t="e">
            <v>#N/A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</row>
        <row r="101">
          <cell r="AI101" t="str">
            <v/>
          </cell>
          <cell r="AJ101" t="e">
            <v>#N/A</v>
          </cell>
          <cell r="AK101" t="e">
            <v>#N/A</v>
          </cell>
          <cell r="AL101" t="e">
            <v>#N/A</v>
          </cell>
          <cell r="AM101" t="e">
            <v>#N/A</v>
          </cell>
          <cell r="AN101" t="e">
            <v>#N/A</v>
          </cell>
          <cell r="AO101" t="e">
            <v>#N/A</v>
          </cell>
          <cell r="AP101" t="e">
            <v>#N/A</v>
          </cell>
          <cell r="AQ101" t="e">
            <v>#N/A</v>
          </cell>
          <cell r="AR101" t="e">
            <v>#N/A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 t="e">
            <v>#N/A</v>
          </cell>
          <cell r="AY101" t="e">
            <v>#N/A</v>
          </cell>
          <cell r="AZ101" t="e">
            <v>#N/A</v>
          </cell>
          <cell r="BA101" t="e">
            <v>#N/A</v>
          </cell>
          <cell r="BB101" t="e">
            <v>#N/A</v>
          </cell>
          <cell r="BC101" t="str">
            <v xml:space="preserve"> </v>
          </cell>
          <cell r="BD101" t="e">
            <v>#N/A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</row>
        <row r="102">
          <cell r="AI102" t="str">
            <v/>
          </cell>
          <cell r="AJ102" t="e">
            <v>#N/A</v>
          </cell>
          <cell r="AK102" t="e">
            <v>#N/A</v>
          </cell>
          <cell r="AL102" t="e">
            <v>#N/A</v>
          </cell>
          <cell r="AM102" t="e">
            <v>#N/A</v>
          </cell>
          <cell r="AN102" t="e">
            <v>#N/A</v>
          </cell>
          <cell r="AO102" t="e">
            <v>#N/A</v>
          </cell>
          <cell r="AP102" t="e">
            <v>#N/A</v>
          </cell>
          <cell r="AQ102" t="e">
            <v>#N/A</v>
          </cell>
          <cell r="AR102" t="e">
            <v>#N/A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 t="e">
            <v>#N/A</v>
          </cell>
          <cell r="AY102" t="e">
            <v>#N/A</v>
          </cell>
          <cell r="AZ102" t="e">
            <v>#N/A</v>
          </cell>
          <cell r="BA102" t="e">
            <v>#N/A</v>
          </cell>
          <cell r="BB102" t="e">
            <v>#N/A</v>
          </cell>
          <cell r="BC102" t="str">
            <v xml:space="preserve"> </v>
          </cell>
          <cell r="BD102" t="e">
            <v>#N/A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AI103" t="str">
            <v/>
          </cell>
          <cell r="AJ103" t="e">
            <v>#N/A</v>
          </cell>
          <cell r="AK103" t="e">
            <v>#N/A</v>
          </cell>
          <cell r="AL103" t="e">
            <v>#N/A</v>
          </cell>
          <cell r="AM103" t="e">
            <v>#N/A</v>
          </cell>
          <cell r="AN103" t="e">
            <v>#N/A</v>
          </cell>
          <cell r="AO103" t="e">
            <v>#N/A</v>
          </cell>
          <cell r="AP103" t="e">
            <v>#N/A</v>
          </cell>
          <cell r="AQ103" t="e">
            <v>#N/A</v>
          </cell>
          <cell r="AR103" t="e">
            <v>#N/A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 t="e">
            <v>#N/A</v>
          </cell>
          <cell r="AY103" t="e">
            <v>#N/A</v>
          </cell>
          <cell r="AZ103" t="e">
            <v>#N/A</v>
          </cell>
          <cell r="BA103" t="e">
            <v>#N/A</v>
          </cell>
          <cell r="BB103" t="e">
            <v>#N/A</v>
          </cell>
          <cell r="BC103" t="str">
            <v xml:space="preserve"> </v>
          </cell>
          <cell r="BD103" t="e">
            <v>#N/A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AI104" t="str">
            <v/>
          </cell>
          <cell r="AJ104" t="e">
            <v>#N/A</v>
          </cell>
          <cell r="AK104" t="e">
            <v>#N/A</v>
          </cell>
          <cell r="AL104" t="e">
            <v>#N/A</v>
          </cell>
          <cell r="AM104" t="e">
            <v>#N/A</v>
          </cell>
          <cell r="AN104" t="e">
            <v>#N/A</v>
          </cell>
          <cell r="AO104" t="e">
            <v>#N/A</v>
          </cell>
          <cell r="AP104" t="e">
            <v>#N/A</v>
          </cell>
          <cell r="AQ104" t="e">
            <v>#N/A</v>
          </cell>
          <cell r="AR104" t="e">
            <v>#N/A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 t="e">
            <v>#N/A</v>
          </cell>
          <cell r="AY104" t="e">
            <v>#N/A</v>
          </cell>
          <cell r="AZ104" t="e">
            <v>#N/A</v>
          </cell>
          <cell r="BA104" t="e">
            <v>#N/A</v>
          </cell>
          <cell r="BB104" t="e">
            <v>#N/A</v>
          </cell>
          <cell r="BC104" t="str">
            <v xml:space="preserve"> </v>
          </cell>
          <cell r="BD104" t="e">
            <v>#N/A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AI105" t="str">
            <v/>
          </cell>
          <cell r="AJ105" t="e">
            <v>#N/A</v>
          </cell>
          <cell r="AK105" t="e">
            <v>#N/A</v>
          </cell>
          <cell r="AL105" t="e">
            <v>#N/A</v>
          </cell>
          <cell r="AM105" t="e">
            <v>#N/A</v>
          </cell>
          <cell r="AN105" t="e">
            <v>#N/A</v>
          </cell>
          <cell r="AO105" t="e">
            <v>#N/A</v>
          </cell>
          <cell r="AP105" t="e">
            <v>#N/A</v>
          </cell>
          <cell r="AQ105" t="e">
            <v>#N/A</v>
          </cell>
          <cell r="AR105" t="e">
            <v>#N/A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 t="e">
            <v>#N/A</v>
          </cell>
          <cell r="AY105" t="e">
            <v>#N/A</v>
          </cell>
          <cell r="AZ105" t="e">
            <v>#N/A</v>
          </cell>
          <cell r="BA105" t="e">
            <v>#N/A</v>
          </cell>
          <cell r="BB105" t="e">
            <v>#N/A</v>
          </cell>
          <cell r="BC105" t="str">
            <v xml:space="preserve"> </v>
          </cell>
          <cell r="BD105" t="e">
            <v>#N/A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AI106" t="str">
            <v/>
          </cell>
          <cell r="AJ106" t="e">
            <v>#N/A</v>
          </cell>
          <cell r="AK106" t="e">
            <v>#N/A</v>
          </cell>
          <cell r="AL106" t="e">
            <v>#N/A</v>
          </cell>
          <cell r="AM106" t="e">
            <v>#N/A</v>
          </cell>
          <cell r="AN106" t="e">
            <v>#N/A</v>
          </cell>
          <cell r="AO106" t="e">
            <v>#N/A</v>
          </cell>
          <cell r="AP106" t="e">
            <v>#N/A</v>
          </cell>
          <cell r="AQ106" t="e">
            <v>#N/A</v>
          </cell>
          <cell r="AR106" t="e">
            <v>#N/A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 t="e">
            <v>#N/A</v>
          </cell>
          <cell r="AY106" t="e">
            <v>#N/A</v>
          </cell>
          <cell r="AZ106" t="e">
            <v>#N/A</v>
          </cell>
          <cell r="BA106" t="e">
            <v>#N/A</v>
          </cell>
          <cell r="BB106" t="e">
            <v>#N/A</v>
          </cell>
          <cell r="BC106" t="str">
            <v xml:space="preserve"> </v>
          </cell>
          <cell r="BD106" t="e">
            <v>#N/A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AI107" t="str">
            <v/>
          </cell>
          <cell r="AJ107" t="e">
            <v>#N/A</v>
          </cell>
          <cell r="AK107" t="e">
            <v>#N/A</v>
          </cell>
          <cell r="AL107" t="e">
            <v>#N/A</v>
          </cell>
          <cell r="AM107" t="e">
            <v>#N/A</v>
          </cell>
          <cell r="AN107" t="e">
            <v>#N/A</v>
          </cell>
          <cell r="AO107" t="e">
            <v>#N/A</v>
          </cell>
          <cell r="AP107" t="e">
            <v>#N/A</v>
          </cell>
          <cell r="AQ107" t="e">
            <v>#N/A</v>
          </cell>
          <cell r="AR107" t="e">
            <v>#N/A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 t="e">
            <v>#N/A</v>
          </cell>
          <cell r="AY107" t="e">
            <v>#N/A</v>
          </cell>
          <cell r="AZ107" t="e">
            <v>#N/A</v>
          </cell>
          <cell r="BA107" t="e">
            <v>#N/A</v>
          </cell>
          <cell r="BB107" t="e">
            <v>#N/A</v>
          </cell>
          <cell r="BC107" t="str">
            <v xml:space="preserve"> </v>
          </cell>
          <cell r="BD107" t="e">
            <v>#N/A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</row>
        <row r="108">
          <cell r="AI108" t="str">
            <v/>
          </cell>
          <cell r="AJ108" t="e">
            <v>#N/A</v>
          </cell>
          <cell r="AK108" t="e">
            <v>#N/A</v>
          </cell>
          <cell r="AL108" t="e">
            <v>#N/A</v>
          </cell>
          <cell r="AM108" t="e">
            <v>#N/A</v>
          </cell>
          <cell r="AN108" t="e">
            <v>#N/A</v>
          </cell>
          <cell r="AO108" t="e">
            <v>#N/A</v>
          </cell>
          <cell r="AP108" t="e">
            <v>#N/A</v>
          </cell>
          <cell r="AQ108" t="e">
            <v>#N/A</v>
          </cell>
          <cell r="AR108" t="e">
            <v>#N/A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 t="e">
            <v>#N/A</v>
          </cell>
          <cell r="AY108" t="e">
            <v>#N/A</v>
          </cell>
          <cell r="AZ108" t="e">
            <v>#N/A</v>
          </cell>
          <cell r="BA108" t="e">
            <v>#N/A</v>
          </cell>
          <cell r="BB108" t="e">
            <v>#N/A</v>
          </cell>
          <cell r="BC108" t="str">
            <v xml:space="preserve"> </v>
          </cell>
          <cell r="BD108" t="e">
            <v>#N/A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</row>
        <row r="109">
          <cell r="AI109" t="str">
            <v/>
          </cell>
          <cell r="AJ109" t="e">
            <v>#N/A</v>
          </cell>
          <cell r="AK109" t="e">
            <v>#N/A</v>
          </cell>
          <cell r="AL109" t="e">
            <v>#N/A</v>
          </cell>
          <cell r="AM109" t="e">
            <v>#N/A</v>
          </cell>
          <cell r="AN109" t="e">
            <v>#N/A</v>
          </cell>
          <cell r="AO109" t="e">
            <v>#N/A</v>
          </cell>
          <cell r="AP109" t="e">
            <v>#N/A</v>
          </cell>
          <cell r="AQ109" t="e">
            <v>#N/A</v>
          </cell>
          <cell r="AR109" t="e">
            <v>#N/A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 t="e">
            <v>#N/A</v>
          </cell>
          <cell r="AY109" t="e">
            <v>#N/A</v>
          </cell>
          <cell r="AZ109" t="e">
            <v>#N/A</v>
          </cell>
          <cell r="BA109" t="e">
            <v>#N/A</v>
          </cell>
          <cell r="BB109" t="e">
            <v>#N/A</v>
          </cell>
          <cell r="BC109" t="str">
            <v xml:space="preserve"> </v>
          </cell>
          <cell r="BD109" t="e">
            <v>#N/A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</row>
        <row r="110">
          <cell r="AI110" t="str">
            <v/>
          </cell>
          <cell r="AJ110" t="e">
            <v>#N/A</v>
          </cell>
          <cell r="AK110" t="e">
            <v>#N/A</v>
          </cell>
          <cell r="AL110" t="e">
            <v>#N/A</v>
          </cell>
          <cell r="AM110" t="e">
            <v>#N/A</v>
          </cell>
          <cell r="AN110" t="e">
            <v>#N/A</v>
          </cell>
          <cell r="AO110" t="e">
            <v>#N/A</v>
          </cell>
          <cell r="AP110" t="e">
            <v>#N/A</v>
          </cell>
          <cell r="AQ110" t="e">
            <v>#N/A</v>
          </cell>
          <cell r="AR110" t="e">
            <v>#N/A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 t="e">
            <v>#N/A</v>
          </cell>
          <cell r="AY110" t="e">
            <v>#N/A</v>
          </cell>
          <cell r="AZ110" t="e">
            <v>#N/A</v>
          </cell>
          <cell r="BA110" t="e">
            <v>#N/A</v>
          </cell>
          <cell r="BB110" t="e">
            <v>#N/A</v>
          </cell>
          <cell r="BC110" t="str">
            <v xml:space="preserve"> </v>
          </cell>
          <cell r="BD110" t="e">
            <v>#N/A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AI111" t="str">
            <v/>
          </cell>
          <cell r="AJ111" t="e">
            <v>#N/A</v>
          </cell>
          <cell r="AK111" t="e">
            <v>#N/A</v>
          </cell>
          <cell r="AL111" t="e">
            <v>#N/A</v>
          </cell>
          <cell r="AM111" t="e">
            <v>#N/A</v>
          </cell>
          <cell r="AN111" t="e">
            <v>#N/A</v>
          </cell>
          <cell r="AO111" t="e">
            <v>#N/A</v>
          </cell>
          <cell r="AP111" t="e">
            <v>#N/A</v>
          </cell>
          <cell r="AQ111" t="e">
            <v>#N/A</v>
          </cell>
          <cell r="AR111" t="e">
            <v>#N/A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 t="e">
            <v>#N/A</v>
          </cell>
          <cell r="AY111" t="e">
            <v>#N/A</v>
          </cell>
          <cell r="AZ111" t="e">
            <v>#N/A</v>
          </cell>
          <cell r="BA111" t="e">
            <v>#N/A</v>
          </cell>
          <cell r="BB111" t="e">
            <v>#N/A</v>
          </cell>
          <cell r="BC111" t="str">
            <v xml:space="preserve"> </v>
          </cell>
          <cell r="BD111" t="e">
            <v>#N/A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</row>
      </sheetData>
      <sheetData sheetId="4" refreshError="1"/>
      <sheetData sheetId="5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 t="e">
            <v>#N/A</v>
          </cell>
          <cell r="I7" t="e">
            <v>#N/A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  <cell r="AF7" t="e">
            <v>#N/A</v>
          </cell>
          <cell r="AG7">
            <v>0.2</v>
          </cell>
          <cell r="AH7" t="e">
            <v>#N/A</v>
          </cell>
          <cell r="AI7" t="e">
            <v>#N/A</v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>
            <v>0.5</v>
          </cell>
          <cell r="AP7" t="e">
            <v>#N/A</v>
          </cell>
          <cell r="AQ7" t="e">
            <v>#N/A</v>
          </cell>
          <cell r="AR7" t="e">
            <v>#N/A</v>
          </cell>
          <cell r="AS7" t="e">
            <v>#N/A</v>
          </cell>
          <cell r="AT7" t="e">
            <v>#N/A</v>
          </cell>
          <cell r="AU7" t="e">
            <v>#N/A</v>
          </cell>
          <cell r="AV7" t="e">
            <v>#N/A</v>
          </cell>
          <cell r="AW7" t="e">
            <v>#N/A</v>
          </cell>
          <cell r="AX7">
            <v>10245.219999999999</v>
          </cell>
          <cell r="AY7">
            <v>0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 t="e">
            <v>#N/A</v>
          </cell>
          <cell r="I8" t="e">
            <v>#N/A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 t="e">
            <v>#N/A</v>
          </cell>
          <cell r="AD8" t="e">
            <v>#N/A</v>
          </cell>
          <cell r="AE8" t="e">
            <v>#N/A</v>
          </cell>
          <cell r="AF8" t="e">
            <v>#N/A</v>
          </cell>
          <cell r="AG8">
            <v>0.2</v>
          </cell>
          <cell r="AH8" t="e">
            <v>#N/A</v>
          </cell>
          <cell r="AI8" t="e">
            <v>#N/A</v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>
            <v>0.5</v>
          </cell>
          <cell r="AP8" t="e">
            <v>#N/A</v>
          </cell>
          <cell r="AQ8" t="e">
            <v>#N/A</v>
          </cell>
          <cell r="AR8" t="e">
            <v>#N/A</v>
          </cell>
          <cell r="AS8" t="e">
            <v>#N/A</v>
          </cell>
          <cell r="AT8" t="e">
            <v>#N/A</v>
          </cell>
          <cell r="AU8" t="e">
            <v>#N/A</v>
          </cell>
          <cell r="AV8" t="e">
            <v>#N/A</v>
          </cell>
          <cell r="AW8" t="e">
            <v>#N/A</v>
          </cell>
          <cell r="AX8">
            <v>9433.86</v>
          </cell>
          <cell r="AY8">
            <v>0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 t="e">
            <v>#N/A</v>
          </cell>
          <cell r="I9" t="e">
            <v>#N/A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 t="e">
            <v>#N/A</v>
          </cell>
          <cell r="X9" t="e">
            <v>#N/A</v>
          </cell>
          <cell r="Y9" t="e">
            <v>#N/A</v>
          </cell>
          <cell r="Z9" t="e">
            <v>#N/A</v>
          </cell>
          <cell r="AA9" t="e">
            <v>#N/A</v>
          </cell>
          <cell r="AB9" t="e">
            <v>#N/A</v>
          </cell>
          <cell r="AC9" t="e">
            <v>#N/A</v>
          </cell>
          <cell r="AD9" t="e">
            <v>#N/A</v>
          </cell>
          <cell r="AE9" t="e">
            <v>#N/A</v>
          </cell>
          <cell r="AF9" t="e">
            <v>#N/A</v>
          </cell>
          <cell r="AG9">
            <v>0.2</v>
          </cell>
          <cell r="AH9" t="e">
            <v>#N/A</v>
          </cell>
          <cell r="AI9" t="e">
            <v>#N/A</v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>
            <v>0.5</v>
          </cell>
          <cell r="AP9" t="e">
            <v>#N/A</v>
          </cell>
          <cell r="AQ9" t="e">
            <v>#N/A</v>
          </cell>
          <cell r="AR9" t="e">
            <v>#N/A</v>
          </cell>
          <cell r="AS9" t="e">
            <v>#N/A</v>
          </cell>
          <cell r="AT9" t="e">
            <v>#N/A</v>
          </cell>
          <cell r="AU9" t="e">
            <v>#N/A</v>
          </cell>
          <cell r="AV9" t="e">
            <v>#N/A</v>
          </cell>
          <cell r="AW9" t="e">
            <v>#N/A</v>
          </cell>
          <cell r="AX9">
            <v>8633.6200000000008</v>
          </cell>
          <cell r="AY9">
            <v>0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 t="e">
            <v>#N/A</v>
          </cell>
          <cell r="I10" t="e">
            <v>#N/A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 t="e">
            <v>#N/A</v>
          </cell>
          <cell r="X10" t="e">
            <v>#N/A</v>
          </cell>
          <cell r="Y10" t="e">
            <v>#N/A</v>
          </cell>
          <cell r="Z10" t="e">
            <v>#N/A</v>
          </cell>
          <cell r="AA10" t="e">
            <v>#N/A</v>
          </cell>
          <cell r="AB10" t="e">
            <v>#N/A</v>
          </cell>
          <cell r="AC10" t="e">
            <v>#N/A</v>
          </cell>
          <cell r="AD10" t="e">
            <v>#N/A</v>
          </cell>
          <cell r="AE10" t="e">
            <v>#N/A</v>
          </cell>
          <cell r="AF10" t="e">
            <v>#N/A</v>
          </cell>
          <cell r="AG10">
            <v>0.2</v>
          </cell>
          <cell r="AH10" t="e">
            <v>#N/A</v>
          </cell>
          <cell r="AI10" t="e">
            <v>#N/A</v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>
            <v>0.5</v>
          </cell>
          <cell r="AP10" t="e">
            <v>#N/A</v>
          </cell>
          <cell r="AQ10" t="e">
            <v>#N/A</v>
          </cell>
          <cell r="AR10" t="e">
            <v>#N/A</v>
          </cell>
          <cell r="AS10" t="e">
            <v>#N/A</v>
          </cell>
          <cell r="AT10" t="e">
            <v>#N/A</v>
          </cell>
          <cell r="AU10" t="e">
            <v>#N/A</v>
          </cell>
          <cell r="AV10" t="e">
            <v>#N/A</v>
          </cell>
          <cell r="AW10" t="e">
            <v>#N/A</v>
          </cell>
          <cell r="AX10">
            <v>9819.36</v>
          </cell>
          <cell r="AY10">
            <v>0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 t="e">
            <v>#N/A</v>
          </cell>
          <cell r="I11" t="e">
            <v>#N/A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 t="e">
            <v>#N/A</v>
          </cell>
          <cell r="X11" t="e">
            <v>#N/A</v>
          </cell>
          <cell r="Y11" t="e">
            <v>#N/A</v>
          </cell>
          <cell r="Z11" t="e">
            <v>#N/A</v>
          </cell>
          <cell r="AA11" t="e">
            <v>#N/A</v>
          </cell>
          <cell r="AB11" t="e">
            <v>#N/A</v>
          </cell>
          <cell r="AC11" t="e">
            <v>#N/A</v>
          </cell>
          <cell r="AD11" t="e">
            <v>#N/A</v>
          </cell>
          <cell r="AE11" t="e">
            <v>#N/A</v>
          </cell>
          <cell r="AF11" t="e">
            <v>#N/A</v>
          </cell>
          <cell r="AG11">
            <v>0.2</v>
          </cell>
          <cell r="AH11" t="e">
            <v>#N/A</v>
          </cell>
          <cell r="AI11" t="e">
            <v>#N/A</v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>
            <v>0.5</v>
          </cell>
          <cell r="AP11" t="e">
            <v>#N/A</v>
          </cell>
          <cell r="AQ11" t="e">
            <v>#N/A</v>
          </cell>
          <cell r="AR11" t="e">
            <v>#N/A</v>
          </cell>
          <cell r="AS11" t="e">
            <v>#N/A</v>
          </cell>
          <cell r="AT11" t="e">
            <v>#N/A</v>
          </cell>
          <cell r="AU11" t="e">
            <v>#N/A</v>
          </cell>
          <cell r="AV11" t="e">
            <v>#N/A</v>
          </cell>
          <cell r="AW11" t="e">
            <v>#N/A</v>
          </cell>
          <cell r="AX11">
            <v>9595.64</v>
          </cell>
          <cell r="AY11">
            <v>0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 t="e">
            <v>#N/A</v>
          </cell>
          <cell r="I12" t="e">
            <v>#N/A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 t="e">
            <v>#N/A</v>
          </cell>
          <cell r="X12" t="e">
            <v>#N/A</v>
          </cell>
          <cell r="Y12" t="e">
            <v>#N/A</v>
          </cell>
          <cell r="Z12" t="e">
            <v>#N/A</v>
          </cell>
          <cell r="AA12" t="e">
            <v>#N/A</v>
          </cell>
          <cell r="AB12" t="e">
            <v>#N/A</v>
          </cell>
          <cell r="AC12" t="e">
            <v>#N/A</v>
          </cell>
          <cell r="AD12" t="e">
            <v>#N/A</v>
          </cell>
          <cell r="AE12" t="e">
            <v>#N/A</v>
          </cell>
          <cell r="AF12" t="e">
            <v>#N/A</v>
          </cell>
          <cell r="AG12">
            <v>0.2</v>
          </cell>
          <cell r="AH12" t="e">
            <v>#N/A</v>
          </cell>
          <cell r="AI12" t="e">
            <v>#N/A</v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>
            <v>0.5</v>
          </cell>
          <cell r="AP12" t="e">
            <v>#N/A</v>
          </cell>
          <cell r="AQ12" t="e">
            <v>#N/A</v>
          </cell>
          <cell r="AR12" t="e">
            <v>#N/A</v>
          </cell>
          <cell r="AS12" t="e">
            <v>#N/A</v>
          </cell>
          <cell r="AT12" t="e">
            <v>#N/A</v>
          </cell>
          <cell r="AU12" t="e">
            <v>#N/A</v>
          </cell>
          <cell r="AV12" t="e">
            <v>#N/A</v>
          </cell>
          <cell r="AW12" t="e">
            <v>#N/A</v>
          </cell>
          <cell r="AX12">
            <v>9819.36</v>
          </cell>
          <cell r="AY12">
            <v>0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 t="e">
            <v>#N/A</v>
          </cell>
          <cell r="I13" t="e">
            <v>#N/A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 t="e">
            <v>#N/A</v>
          </cell>
          <cell r="X13" t="e">
            <v>#N/A</v>
          </cell>
          <cell r="Y13" t="e">
            <v>#N/A</v>
          </cell>
          <cell r="Z13" t="e">
            <v>#N/A</v>
          </cell>
          <cell r="AA13" t="e">
            <v>#N/A</v>
          </cell>
          <cell r="AB13" t="e">
            <v>#N/A</v>
          </cell>
          <cell r="AC13" t="e">
            <v>#N/A</v>
          </cell>
          <cell r="AD13" t="e">
            <v>#N/A</v>
          </cell>
          <cell r="AE13" t="e">
            <v>#N/A</v>
          </cell>
          <cell r="AF13" t="e">
            <v>#N/A</v>
          </cell>
          <cell r="AG13">
            <v>0.2</v>
          </cell>
          <cell r="AH13" t="e">
            <v>#N/A</v>
          </cell>
          <cell r="AI13" t="e">
            <v>#N/A</v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>
            <v>0.5</v>
          </cell>
          <cell r="AP13" t="e">
            <v>#N/A</v>
          </cell>
          <cell r="AQ13" t="e">
            <v>#N/A</v>
          </cell>
          <cell r="AR13" t="e">
            <v>#N/A</v>
          </cell>
          <cell r="AS13" t="e">
            <v>#N/A</v>
          </cell>
          <cell r="AT13" t="e">
            <v>#N/A</v>
          </cell>
          <cell r="AU13" t="e">
            <v>#N/A</v>
          </cell>
          <cell r="AV13" t="e">
            <v>#N/A</v>
          </cell>
          <cell r="AW13" t="e">
            <v>#N/A</v>
          </cell>
          <cell r="AX13">
            <v>19589.05</v>
          </cell>
          <cell r="AY13">
            <v>0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 t="e">
            <v>#N/A</v>
          </cell>
          <cell r="I14" t="e">
            <v>#N/A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>
            <v>0.2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0.5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 t="e">
            <v>#N/A</v>
          </cell>
          <cell r="AU14" t="e">
            <v>#N/A</v>
          </cell>
          <cell r="AV14" t="e">
            <v>#N/A</v>
          </cell>
          <cell r="AW14" t="e">
            <v>#N/A</v>
          </cell>
          <cell r="AX14">
            <v>9075.58</v>
          </cell>
          <cell r="AY14">
            <v>0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 t="e">
            <v>#N/A</v>
          </cell>
          <cell r="I15" t="e">
            <v>#N/A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 t="e">
            <v>#N/A</v>
          </cell>
          <cell r="X15" t="e">
            <v>#N/A</v>
          </cell>
          <cell r="Y15" t="e">
            <v>#N/A</v>
          </cell>
          <cell r="Z15" t="e">
            <v>#N/A</v>
          </cell>
          <cell r="AA15" t="e">
            <v>#N/A</v>
          </cell>
          <cell r="AB15" t="e">
            <v>#N/A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>
            <v>0.2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>
            <v>0.5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 t="e">
            <v>#N/A</v>
          </cell>
          <cell r="AU15" t="e">
            <v>#N/A</v>
          </cell>
          <cell r="AV15" t="e">
            <v>#N/A</v>
          </cell>
          <cell r="AW15" t="e">
            <v>#N/A</v>
          </cell>
          <cell r="AX15">
            <v>11869.39</v>
          </cell>
          <cell r="AY15">
            <v>0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 t="e">
            <v>#N/A</v>
          </cell>
          <cell r="I16" t="e">
            <v>#N/A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 t="e">
            <v>#N/A</v>
          </cell>
          <cell r="X16" t="e">
            <v>#N/A</v>
          </cell>
          <cell r="Y16" t="e">
            <v>#N/A</v>
          </cell>
          <cell r="Z16" t="e">
            <v>#N/A</v>
          </cell>
          <cell r="AA16" t="e">
            <v>#N/A</v>
          </cell>
          <cell r="AB16" t="e">
            <v>#N/A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>
            <v>0.2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>
            <v>0.5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 t="e">
            <v>#N/A</v>
          </cell>
          <cell r="AU16" t="e">
            <v>#N/A</v>
          </cell>
          <cell r="AV16" t="e">
            <v>#N/A</v>
          </cell>
          <cell r="AW16" t="e">
            <v>#N/A</v>
          </cell>
          <cell r="AX16">
            <v>10054.85</v>
          </cell>
          <cell r="AY16">
            <v>0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 t="e">
            <v>#N/A</v>
          </cell>
          <cell r="I17" t="e">
            <v>#N/A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 t="e">
            <v>#N/A</v>
          </cell>
          <cell r="X17" t="e">
            <v>#N/A</v>
          </cell>
          <cell r="Y17" t="e">
            <v>#N/A</v>
          </cell>
          <cell r="Z17" t="e">
            <v>#N/A</v>
          </cell>
          <cell r="AA17" t="e">
            <v>#N/A</v>
          </cell>
          <cell r="AB17" t="e">
            <v>#N/A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>
            <v>0.2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>
            <v>0.5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 t="e">
            <v>#N/A</v>
          </cell>
          <cell r="AU17" t="e">
            <v>#N/A</v>
          </cell>
          <cell r="AV17" t="e">
            <v>#N/A</v>
          </cell>
          <cell r="AW17" t="e">
            <v>#N/A</v>
          </cell>
          <cell r="AX17">
            <v>10937.06</v>
          </cell>
          <cell r="AY17">
            <v>0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 t="e">
            <v>#N/A</v>
          </cell>
          <cell r="I18" t="e">
            <v>#N/A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 t="e">
            <v>#N/A</v>
          </cell>
          <cell r="X18" t="e">
            <v>#N/A</v>
          </cell>
          <cell r="Y18" t="e">
            <v>#N/A</v>
          </cell>
          <cell r="Z18" t="e">
            <v>#N/A</v>
          </cell>
          <cell r="AA18" t="e">
            <v>#N/A</v>
          </cell>
          <cell r="AB18" t="e">
            <v>#N/A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>
            <v>0.2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>
            <v>0.5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 t="e">
            <v>#N/A</v>
          </cell>
          <cell r="AU18" t="e">
            <v>#N/A</v>
          </cell>
          <cell r="AV18" t="e">
            <v>#N/A</v>
          </cell>
          <cell r="AW18" t="e">
            <v>#N/A</v>
          </cell>
          <cell r="AX18">
            <v>11470.32</v>
          </cell>
          <cell r="AY18">
            <v>0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 t="e">
            <v>#N/A</v>
          </cell>
          <cell r="I19" t="e">
            <v>#N/A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 t="e">
            <v>#N/A</v>
          </cell>
          <cell r="X19" t="e">
            <v>#N/A</v>
          </cell>
          <cell r="Y19" t="e">
            <v>#N/A</v>
          </cell>
          <cell r="Z19" t="e">
            <v>#N/A</v>
          </cell>
          <cell r="AA19" t="e">
            <v>#N/A</v>
          </cell>
          <cell r="AB19" t="e">
            <v>#N/A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>
            <v>0.2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>
            <v>0.5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 t="e">
            <v>#N/A</v>
          </cell>
          <cell r="AU19" t="e">
            <v>#N/A</v>
          </cell>
          <cell r="AV19" t="e">
            <v>#N/A</v>
          </cell>
          <cell r="AW19" t="e">
            <v>#N/A</v>
          </cell>
          <cell r="AX19">
            <v>11470.32</v>
          </cell>
          <cell r="AY19">
            <v>0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 t="e">
            <v>#N/A</v>
          </cell>
          <cell r="I20" t="e">
            <v>#N/A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 t="e">
            <v>#N/A</v>
          </cell>
          <cell r="X20" t="e">
            <v>#N/A</v>
          </cell>
          <cell r="Y20" t="e">
            <v>#N/A</v>
          </cell>
          <cell r="Z20" t="e">
            <v>#N/A</v>
          </cell>
          <cell r="AA20" t="e">
            <v>#N/A</v>
          </cell>
          <cell r="AB20" t="e">
            <v>#N/A</v>
          </cell>
          <cell r="AC20" t="e">
            <v>#N/A</v>
          </cell>
          <cell r="AD20" t="e">
            <v>#N/A</v>
          </cell>
          <cell r="AE20" t="e">
            <v>#N/A</v>
          </cell>
          <cell r="AF20" t="e">
            <v>#N/A</v>
          </cell>
          <cell r="AG20">
            <v>0.2</v>
          </cell>
          <cell r="AH20" t="e">
            <v>#N/A</v>
          </cell>
          <cell r="AI20" t="e">
            <v>#N/A</v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>
            <v>0.5</v>
          </cell>
          <cell r="AP20" t="e">
            <v>#N/A</v>
          </cell>
          <cell r="AQ20" t="e">
            <v>#N/A</v>
          </cell>
          <cell r="AR20" t="e">
            <v>#N/A</v>
          </cell>
          <cell r="AS20" t="e">
            <v>#N/A</v>
          </cell>
          <cell r="AT20" t="e">
            <v>#N/A</v>
          </cell>
          <cell r="AU20" t="e">
            <v>#N/A</v>
          </cell>
          <cell r="AV20" t="e">
            <v>#N/A</v>
          </cell>
          <cell r="AW20" t="e">
            <v>#N/A</v>
          </cell>
          <cell r="AX20">
            <v>11470.32</v>
          </cell>
          <cell r="AY20">
            <v>0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 t="e">
            <v>#N/A</v>
          </cell>
          <cell r="I21" t="e">
            <v>#N/A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  <cell r="AD21" t="e">
            <v>#N/A</v>
          </cell>
          <cell r="AE21" t="e">
            <v>#N/A</v>
          </cell>
          <cell r="AF21" t="e">
            <v>#N/A</v>
          </cell>
          <cell r="AG21">
            <v>0.2</v>
          </cell>
          <cell r="AH21" t="e">
            <v>#N/A</v>
          </cell>
          <cell r="AI21" t="e">
            <v>#N/A</v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>
            <v>0.5</v>
          </cell>
          <cell r="AP21" t="e">
            <v>#N/A</v>
          </cell>
          <cell r="AQ21" t="e">
            <v>#N/A</v>
          </cell>
          <cell r="AR21" t="e">
            <v>#N/A</v>
          </cell>
          <cell r="AS21" t="e">
            <v>#N/A</v>
          </cell>
          <cell r="AT21" t="e">
            <v>#N/A</v>
          </cell>
          <cell r="AU21" t="e">
            <v>#N/A</v>
          </cell>
          <cell r="AV21" t="e">
            <v>#N/A</v>
          </cell>
          <cell r="AW21" t="e">
            <v>#N/A</v>
          </cell>
          <cell r="AX21">
            <v>11470.32</v>
          </cell>
          <cell r="AY21">
            <v>0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 t="e">
            <v>#N/A</v>
          </cell>
          <cell r="I22" t="e">
            <v>#N/A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 t="e">
            <v>#N/A</v>
          </cell>
          <cell r="X22" t="e">
            <v>#N/A</v>
          </cell>
          <cell r="Y22" t="e">
            <v>#N/A</v>
          </cell>
          <cell r="Z22" t="e">
            <v>#N/A</v>
          </cell>
          <cell r="AA22" t="e">
            <v>#N/A</v>
          </cell>
          <cell r="AB22" t="e">
            <v>#N/A</v>
          </cell>
          <cell r="AC22" t="e">
            <v>#N/A</v>
          </cell>
          <cell r="AD22" t="e">
            <v>#N/A</v>
          </cell>
          <cell r="AE22" t="e">
            <v>#N/A</v>
          </cell>
          <cell r="AF22" t="e">
            <v>#N/A</v>
          </cell>
          <cell r="AG22">
            <v>0.2</v>
          </cell>
          <cell r="AH22" t="e">
            <v>#N/A</v>
          </cell>
          <cell r="AI22" t="e">
            <v>#N/A</v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>
            <v>0.5</v>
          </cell>
          <cell r="AP22" t="e">
            <v>#N/A</v>
          </cell>
          <cell r="AQ22" t="e">
            <v>#N/A</v>
          </cell>
          <cell r="AR22" t="e">
            <v>#N/A</v>
          </cell>
          <cell r="AS22" t="e">
            <v>#N/A</v>
          </cell>
          <cell r="AT22" t="e">
            <v>#N/A</v>
          </cell>
          <cell r="AU22" t="e">
            <v>#N/A</v>
          </cell>
          <cell r="AV22" t="e">
            <v>#N/A</v>
          </cell>
          <cell r="AW22" t="e">
            <v>#N/A</v>
          </cell>
          <cell r="AX22">
            <v>11470.32</v>
          </cell>
          <cell r="AY22">
            <v>0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 t="e">
            <v>#N/A</v>
          </cell>
          <cell r="I23" t="e">
            <v>#N/A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 t="e">
            <v>#N/A</v>
          </cell>
          <cell r="X23" t="e">
            <v>#N/A</v>
          </cell>
          <cell r="Y23" t="e">
            <v>#N/A</v>
          </cell>
          <cell r="Z23" t="e">
            <v>#N/A</v>
          </cell>
          <cell r="AA23" t="e">
            <v>#N/A</v>
          </cell>
          <cell r="AB23" t="e">
            <v>#N/A</v>
          </cell>
          <cell r="AC23" t="e">
            <v>#N/A</v>
          </cell>
          <cell r="AD23" t="e">
            <v>#N/A</v>
          </cell>
          <cell r="AE23" t="e">
            <v>#N/A</v>
          </cell>
          <cell r="AF23" t="e">
            <v>#N/A</v>
          </cell>
          <cell r="AG23">
            <v>0.2</v>
          </cell>
          <cell r="AH23" t="e">
            <v>#N/A</v>
          </cell>
          <cell r="AI23" t="e">
            <v>#N/A</v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>
            <v>0.5</v>
          </cell>
          <cell r="AP23" t="e">
            <v>#N/A</v>
          </cell>
          <cell r="AQ23" t="e">
            <v>#N/A</v>
          </cell>
          <cell r="AR23" t="e">
            <v>#N/A</v>
          </cell>
          <cell r="AS23" t="e">
            <v>#N/A</v>
          </cell>
          <cell r="AT23" t="e">
            <v>#N/A</v>
          </cell>
          <cell r="AU23" t="e">
            <v>#N/A</v>
          </cell>
          <cell r="AV23" t="e">
            <v>#N/A</v>
          </cell>
          <cell r="AW23" t="e">
            <v>#N/A</v>
          </cell>
          <cell r="AX23">
            <v>11470.32</v>
          </cell>
          <cell r="AY23">
            <v>0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 t="e">
            <v>#N/A</v>
          </cell>
          <cell r="I24" t="e">
            <v>#N/A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  <cell r="AF24" t="e">
            <v>#N/A</v>
          </cell>
          <cell r="AG24">
            <v>0.2</v>
          </cell>
          <cell r="AH24" t="e">
            <v>#N/A</v>
          </cell>
          <cell r="AI24" t="e">
            <v>#N/A</v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>
            <v>0.5</v>
          </cell>
          <cell r="AP24" t="e">
            <v>#N/A</v>
          </cell>
          <cell r="AQ24" t="e">
            <v>#N/A</v>
          </cell>
          <cell r="AR24" t="e">
            <v>#N/A</v>
          </cell>
          <cell r="AS24" t="e">
            <v>#N/A</v>
          </cell>
          <cell r="AT24" t="e">
            <v>#N/A</v>
          </cell>
          <cell r="AU24" t="e">
            <v>#N/A</v>
          </cell>
          <cell r="AV24" t="e">
            <v>#N/A</v>
          </cell>
          <cell r="AW24" t="e">
            <v>#N/A</v>
          </cell>
          <cell r="AX24">
            <v>11470.32</v>
          </cell>
          <cell r="AY24">
            <v>0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 t="e">
            <v>#N/A</v>
          </cell>
          <cell r="I25" t="e">
            <v>#N/A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  <cell r="AF25" t="e">
            <v>#N/A</v>
          </cell>
          <cell r="AG25">
            <v>0.2</v>
          </cell>
          <cell r="AH25" t="e">
            <v>#N/A</v>
          </cell>
          <cell r="AI25" t="e">
            <v>#N/A</v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>
            <v>0.5</v>
          </cell>
          <cell r="AP25" t="e">
            <v>#N/A</v>
          </cell>
          <cell r="AQ25" t="e">
            <v>#N/A</v>
          </cell>
          <cell r="AR25" t="e">
            <v>#N/A</v>
          </cell>
          <cell r="AS25" t="e">
            <v>#N/A</v>
          </cell>
          <cell r="AT25" t="e">
            <v>#N/A</v>
          </cell>
          <cell r="AU25" t="e">
            <v>#N/A</v>
          </cell>
          <cell r="AV25" t="e">
            <v>#N/A</v>
          </cell>
          <cell r="AW25" t="e">
            <v>#N/A</v>
          </cell>
          <cell r="AX25">
            <v>11470.32</v>
          </cell>
          <cell r="AY25">
            <v>0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 t="e">
            <v>#N/A</v>
          </cell>
          <cell r="I26" t="e">
            <v>#N/A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  <cell r="AD26" t="e">
            <v>#N/A</v>
          </cell>
          <cell r="AE26" t="e">
            <v>#N/A</v>
          </cell>
          <cell r="AF26" t="e">
            <v>#N/A</v>
          </cell>
          <cell r="AG26">
            <v>0.2</v>
          </cell>
          <cell r="AH26" t="e">
            <v>#N/A</v>
          </cell>
          <cell r="AI26" t="e">
            <v>#N/A</v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>
            <v>0.5</v>
          </cell>
          <cell r="AP26" t="e">
            <v>#N/A</v>
          </cell>
          <cell r="AQ26" t="e">
            <v>#N/A</v>
          </cell>
          <cell r="AR26" t="e">
            <v>#N/A</v>
          </cell>
          <cell r="AS26" t="e">
            <v>#N/A</v>
          </cell>
          <cell r="AT26" t="e">
            <v>#N/A</v>
          </cell>
          <cell r="AU26" t="e">
            <v>#N/A</v>
          </cell>
          <cell r="AV26" t="e">
            <v>#N/A</v>
          </cell>
          <cell r="AW26" t="e">
            <v>#N/A</v>
          </cell>
          <cell r="AX26">
            <v>11470.32</v>
          </cell>
          <cell r="AY26">
            <v>0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 t="e">
            <v>#N/A</v>
          </cell>
          <cell r="I27" t="e">
            <v>#N/A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 t="e">
            <v>#N/A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  <cell r="AD27" t="e">
            <v>#N/A</v>
          </cell>
          <cell r="AE27" t="e">
            <v>#N/A</v>
          </cell>
          <cell r="AF27" t="e">
            <v>#N/A</v>
          </cell>
          <cell r="AG27">
            <v>0.2</v>
          </cell>
          <cell r="AH27" t="e">
            <v>#N/A</v>
          </cell>
          <cell r="AI27" t="e">
            <v>#N/A</v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>
            <v>0.5</v>
          </cell>
          <cell r="AP27" t="e">
            <v>#N/A</v>
          </cell>
          <cell r="AQ27" t="e">
            <v>#N/A</v>
          </cell>
          <cell r="AR27" t="e">
            <v>#N/A</v>
          </cell>
          <cell r="AS27" t="e">
            <v>#N/A</v>
          </cell>
          <cell r="AT27" t="e">
            <v>#N/A</v>
          </cell>
          <cell r="AU27" t="e">
            <v>#N/A</v>
          </cell>
          <cell r="AV27" t="e">
            <v>#N/A</v>
          </cell>
          <cell r="AW27" t="e">
            <v>#N/A</v>
          </cell>
          <cell r="AX27">
            <v>9546.5400000000009</v>
          </cell>
          <cell r="AY27">
            <v>0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 t="e">
            <v>#N/A</v>
          </cell>
          <cell r="I28" t="e">
            <v>#N/A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 t="e">
            <v>#N/A</v>
          </cell>
          <cell r="X28" t="e">
            <v>#N/A</v>
          </cell>
          <cell r="Y28" t="e">
            <v>#N/A</v>
          </cell>
          <cell r="Z28" t="e">
            <v>#N/A</v>
          </cell>
          <cell r="AA28" t="e">
            <v>#N/A</v>
          </cell>
          <cell r="AB28" t="e">
            <v>#N/A</v>
          </cell>
          <cell r="AC28" t="e">
            <v>#N/A</v>
          </cell>
          <cell r="AD28" t="e">
            <v>#N/A</v>
          </cell>
          <cell r="AE28" t="e">
            <v>#N/A</v>
          </cell>
          <cell r="AF28" t="e">
            <v>#N/A</v>
          </cell>
          <cell r="AG28">
            <v>0.2</v>
          </cell>
          <cell r="AH28" t="e">
            <v>#N/A</v>
          </cell>
          <cell r="AI28" t="e">
            <v>#N/A</v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>
            <v>0.5</v>
          </cell>
          <cell r="AP28" t="e">
            <v>#N/A</v>
          </cell>
          <cell r="AQ28" t="e">
            <v>#N/A</v>
          </cell>
          <cell r="AR28" t="e">
            <v>#N/A</v>
          </cell>
          <cell r="AS28" t="e">
            <v>#N/A</v>
          </cell>
          <cell r="AT28" t="e">
            <v>#N/A</v>
          </cell>
          <cell r="AU28" t="e">
            <v>#N/A</v>
          </cell>
          <cell r="AV28" t="e">
            <v>#N/A</v>
          </cell>
          <cell r="AW28" t="e">
            <v>#N/A</v>
          </cell>
          <cell r="AX28">
            <v>10729.1</v>
          </cell>
          <cell r="AY28">
            <v>0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 t="e">
            <v>#N/A</v>
          </cell>
          <cell r="I29" t="e">
            <v>#N/A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 t="e">
            <v>#N/A</v>
          </cell>
          <cell r="X29" t="e">
            <v>#N/A</v>
          </cell>
          <cell r="Y29" t="e">
            <v>#N/A</v>
          </cell>
          <cell r="Z29" t="e">
            <v>#N/A</v>
          </cell>
          <cell r="AA29" t="e">
            <v>#N/A</v>
          </cell>
          <cell r="AB29" t="e">
            <v>#N/A</v>
          </cell>
          <cell r="AC29" t="e">
            <v>#N/A</v>
          </cell>
          <cell r="AD29" t="e">
            <v>#N/A</v>
          </cell>
          <cell r="AE29" t="e">
            <v>#N/A</v>
          </cell>
          <cell r="AF29" t="e">
            <v>#N/A</v>
          </cell>
          <cell r="AG29">
            <v>0.2</v>
          </cell>
          <cell r="AH29" t="e">
            <v>#N/A</v>
          </cell>
          <cell r="AI29" t="e">
            <v>#N/A</v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>
            <v>0.5</v>
          </cell>
          <cell r="AP29" t="e">
            <v>#N/A</v>
          </cell>
          <cell r="AQ29" t="e">
            <v>#N/A</v>
          </cell>
          <cell r="AR29" t="e">
            <v>#N/A</v>
          </cell>
          <cell r="AS29" t="e">
            <v>#N/A</v>
          </cell>
          <cell r="AT29" t="e">
            <v>#N/A</v>
          </cell>
          <cell r="AU29" t="e">
            <v>#N/A</v>
          </cell>
          <cell r="AV29" t="e">
            <v>#N/A</v>
          </cell>
          <cell r="AW29" t="e">
            <v>#N/A</v>
          </cell>
          <cell r="AX29">
            <v>10729.1</v>
          </cell>
          <cell r="AY29">
            <v>0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 t="e">
            <v>#N/A</v>
          </cell>
          <cell r="I30" t="e">
            <v>#N/A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  <cell r="AF30" t="e">
            <v>#N/A</v>
          </cell>
          <cell r="AG30">
            <v>0.2</v>
          </cell>
          <cell r="AH30" t="e">
            <v>#N/A</v>
          </cell>
          <cell r="AI30" t="e">
            <v>#N/A</v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>
            <v>0.5</v>
          </cell>
          <cell r="AP30" t="e">
            <v>#N/A</v>
          </cell>
          <cell r="AQ30" t="e">
            <v>#N/A</v>
          </cell>
          <cell r="AR30" t="e">
            <v>#N/A</v>
          </cell>
          <cell r="AS30" t="e">
            <v>#N/A</v>
          </cell>
          <cell r="AT30" t="e">
            <v>#N/A</v>
          </cell>
          <cell r="AU30" t="e">
            <v>#N/A</v>
          </cell>
          <cell r="AV30" t="e">
            <v>#N/A</v>
          </cell>
          <cell r="AW30" t="e">
            <v>#N/A</v>
          </cell>
          <cell r="AX30">
            <v>10729.1</v>
          </cell>
          <cell r="AY30">
            <v>0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 t="e">
            <v>#N/A</v>
          </cell>
          <cell r="I31" t="e">
            <v>#N/A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 t="e">
            <v>#N/A</v>
          </cell>
          <cell r="X31" t="e">
            <v>#N/A</v>
          </cell>
          <cell r="Y31" t="e">
            <v>#N/A</v>
          </cell>
          <cell r="Z31" t="e">
            <v>#N/A</v>
          </cell>
          <cell r="AA31" t="e">
            <v>#N/A</v>
          </cell>
          <cell r="AB31" t="e">
            <v>#N/A</v>
          </cell>
          <cell r="AC31" t="e">
            <v>#N/A</v>
          </cell>
          <cell r="AD31" t="e">
            <v>#N/A</v>
          </cell>
          <cell r="AE31" t="e">
            <v>#N/A</v>
          </cell>
          <cell r="AF31" t="e">
            <v>#N/A</v>
          </cell>
          <cell r="AG31">
            <v>0.2</v>
          </cell>
          <cell r="AH31" t="e">
            <v>#N/A</v>
          </cell>
          <cell r="AI31" t="e">
            <v>#N/A</v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>
            <v>0.5</v>
          </cell>
          <cell r="AP31" t="e">
            <v>#N/A</v>
          </cell>
          <cell r="AQ31" t="e">
            <v>#N/A</v>
          </cell>
          <cell r="AR31" t="e">
            <v>#N/A</v>
          </cell>
          <cell r="AS31" t="e">
            <v>#N/A</v>
          </cell>
          <cell r="AT31" t="e">
            <v>#N/A</v>
          </cell>
          <cell r="AU31" t="e">
            <v>#N/A</v>
          </cell>
          <cell r="AV31" t="e">
            <v>#N/A</v>
          </cell>
          <cell r="AW31" t="e">
            <v>#N/A</v>
          </cell>
          <cell r="AX31">
            <v>10729.1</v>
          </cell>
          <cell r="AY31">
            <v>0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 t="e">
            <v>#N/A</v>
          </cell>
          <cell r="I32" t="e">
            <v>#N/A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 t="e">
            <v>#N/A</v>
          </cell>
          <cell r="X32" t="e">
            <v>#N/A</v>
          </cell>
          <cell r="Y32" t="e">
            <v>#N/A</v>
          </cell>
          <cell r="Z32" t="e">
            <v>#N/A</v>
          </cell>
          <cell r="AA32" t="e">
            <v>#N/A</v>
          </cell>
          <cell r="AB32" t="e">
            <v>#N/A</v>
          </cell>
          <cell r="AC32" t="e">
            <v>#N/A</v>
          </cell>
          <cell r="AD32" t="e">
            <v>#N/A</v>
          </cell>
          <cell r="AE32" t="e">
            <v>#N/A</v>
          </cell>
          <cell r="AF32" t="e">
            <v>#N/A</v>
          </cell>
          <cell r="AG32">
            <v>0.2</v>
          </cell>
          <cell r="AH32" t="e">
            <v>#N/A</v>
          </cell>
          <cell r="AI32" t="e">
            <v>#N/A</v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>
            <v>0.5</v>
          </cell>
          <cell r="AP32" t="e">
            <v>#N/A</v>
          </cell>
          <cell r="AQ32" t="e">
            <v>#N/A</v>
          </cell>
          <cell r="AR32" t="e">
            <v>#N/A</v>
          </cell>
          <cell r="AS32" t="e">
            <v>#N/A</v>
          </cell>
          <cell r="AT32" t="e">
            <v>#N/A</v>
          </cell>
          <cell r="AU32" t="e">
            <v>#N/A</v>
          </cell>
          <cell r="AV32" t="e">
            <v>#N/A</v>
          </cell>
          <cell r="AW32" t="e">
            <v>#N/A</v>
          </cell>
          <cell r="AX32">
            <v>9093.7999999999993</v>
          </cell>
          <cell r="AY32">
            <v>0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 t="e">
            <v>#N/A</v>
          </cell>
          <cell r="I33" t="e">
            <v>#N/A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  <cell r="AF33" t="e">
            <v>#N/A</v>
          </cell>
          <cell r="AG33">
            <v>0.2</v>
          </cell>
          <cell r="AH33" t="e">
            <v>#N/A</v>
          </cell>
          <cell r="AI33" t="e">
            <v>#N/A</v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>
            <v>0.5</v>
          </cell>
          <cell r="AP33" t="e">
            <v>#N/A</v>
          </cell>
          <cell r="AQ33" t="e">
            <v>#N/A</v>
          </cell>
          <cell r="AR33" t="e">
            <v>#N/A</v>
          </cell>
          <cell r="AS33" t="e">
            <v>#N/A</v>
          </cell>
          <cell r="AT33" t="e">
            <v>#N/A</v>
          </cell>
          <cell r="AU33" t="e">
            <v>#N/A</v>
          </cell>
          <cell r="AV33" t="e">
            <v>#N/A</v>
          </cell>
          <cell r="AW33" t="e">
            <v>#N/A</v>
          </cell>
          <cell r="AX33">
            <v>11019.36</v>
          </cell>
          <cell r="AY33">
            <v>0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 t="e">
            <v>#N/A</v>
          </cell>
          <cell r="I34" t="e">
            <v>#N/A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  <cell r="AF34" t="e">
            <v>#N/A</v>
          </cell>
          <cell r="AG34">
            <v>0.2</v>
          </cell>
          <cell r="AH34" t="e">
            <v>#N/A</v>
          </cell>
          <cell r="AI34" t="e">
            <v>#N/A</v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>
            <v>0.5</v>
          </cell>
          <cell r="AP34" t="e">
            <v>#N/A</v>
          </cell>
          <cell r="AQ34" t="e">
            <v>#N/A</v>
          </cell>
          <cell r="AR34" t="e">
            <v>#N/A</v>
          </cell>
          <cell r="AS34" t="e">
            <v>#N/A</v>
          </cell>
          <cell r="AT34" t="e">
            <v>#N/A</v>
          </cell>
          <cell r="AU34" t="e">
            <v>#N/A</v>
          </cell>
          <cell r="AV34" t="e">
            <v>#N/A</v>
          </cell>
          <cell r="AW34" t="e">
            <v>#N/A</v>
          </cell>
          <cell r="AX34">
            <v>9293.25</v>
          </cell>
          <cell r="AY34">
            <v>0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 t="e">
            <v>#N/A</v>
          </cell>
          <cell r="I35" t="e">
            <v>#N/A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 t="e">
            <v>#N/A</v>
          </cell>
          <cell r="X35" t="e">
            <v>#N/A</v>
          </cell>
          <cell r="Y35" t="e">
            <v>#N/A</v>
          </cell>
          <cell r="Z35" t="e">
            <v>#N/A</v>
          </cell>
          <cell r="AA35" t="e">
            <v>#N/A</v>
          </cell>
          <cell r="AB35" t="e">
            <v>#N/A</v>
          </cell>
          <cell r="AC35" t="e">
            <v>#N/A</v>
          </cell>
          <cell r="AD35" t="e">
            <v>#N/A</v>
          </cell>
          <cell r="AE35" t="e">
            <v>#N/A</v>
          </cell>
          <cell r="AF35" t="e">
            <v>#N/A</v>
          </cell>
          <cell r="AG35">
            <v>0.2</v>
          </cell>
          <cell r="AH35" t="e">
            <v>#N/A</v>
          </cell>
          <cell r="AI35" t="e">
            <v>#N/A</v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>
            <v>0.5</v>
          </cell>
          <cell r="AP35" t="e">
            <v>#N/A</v>
          </cell>
          <cell r="AQ35" t="e">
            <v>#N/A</v>
          </cell>
          <cell r="AR35" t="e">
            <v>#N/A</v>
          </cell>
          <cell r="AS35" t="e">
            <v>#N/A</v>
          </cell>
          <cell r="AT35" t="e">
            <v>#N/A</v>
          </cell>
          <cell r="AU35" t="e">
            <v>#N/A</v>
          </cell>
          <cell r="AV35" t="e">
            <v>#N/A</v>
          </cell>
          <cell r="AW35" t="e">
            <v>#N/A</v>
          </cell>
          <cell r="AX35">
            <v>10660.16</v>
          </cell>
          <cell r="AY35">
            <v>0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 t="e">
            <v>#N/A</v>
          </cell>
          <cell r="I36" t="e">
            <v>#N/A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  <cell r="AF36" t="e">
            <v>#N/A</v>
          </cell>
          <cell r="AG36">
            <v>0.2</v>
          </cell>
          <cell r="AH36" t="e">
            <v>#N/A</v>
          </cell>
          <cell r="AI36" t="e">
            <v>#N/A</v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>
            <v>0.5</v>
          </cell>
          <cell r="AP36" t="e">
            <v>#N/A</v>
          </cell>
          <cell r="AQ36" t="e">
            <v>#N/A</v>
          </cell>
          <cell r="AR36" t="e">
            <v>#N/A</v>
          </cell>
          <cell r="AS36" t="e">
            <v>#N/A</v>
          </cell>
          <cell r="AT36" t="e">
            <v>#N/A</v>
          </cell>
          <cell r="AU36" t="e">
            <v>#N/A</v>
          </cell>
          <cell r="AV36" t="e">
            <v>#N/A</v>
          </cell>
          <cell r="AW36" t="e">
            <v>#N/A</v>
          </cell>
          <cell r="AX36">
            <v>8780.2000000000007</v>
          </cell>
          <cell r="AY36">
            <v>0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 t="e">
            <v>#N/A</v>
          </cell>
          <cell r="I37" t="e">
            <v>#N/A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  <cell r="AD37" t="e">
            <v>#N/A</v>
          </cell>
          <cell r="AE37" t="e">
            <v>#N/A</v>
          </cell>
          <cell r="AF37" t="e">
            <v>#N/A</v>
          </cell>
          <cell r="AG37">
            <v>0.2</v>
          </cell>
          <cell r="AH37" t="e">
            <v>#N/A</v>
          </cell>
          <cell r="AI37" t="e">
            <v>#N/A</v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>
            <v>0.5</v>
          </cell>
          <cell r="AP37" t="e">
            <v>#N/A</v>
          </cell>
          <cell r="AQ37" t="e">
            <v>#N/A</v>
          </cell>
          <cell r="AR37" t="e">
            <v>#N/A</v>
          </cell>
          <cell r="AS37" t="e">
            <v>#N/A</v>
          </cell>
          <cell r="AT37" t="e">
            <v>#N/A</v>
          </cell>
          <cell r="AU37" t="e">
            <v>#N/A</v>
          </cell>
          <cell r="AV37" t="e">
            <v>#N/A</v>
          </cell>
          <cell r="AW37" t="e">
            <v>#N/A</v>
          </cell>
          <cell r="AX37">
            <v>10125.83</v>
          </cell>
          <cell r="AY37">
            <v>0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 t="e">
            <v>#N/A</v>
          </cell>
          <cell r="I38" t="e">
            <v>#N/A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  <cell r="AD38" t="e">
            <v>#N/A</v>
          </cell>
          <cell r="AE38" t="e">
            <v>#N/A</v>
          </cell>
          <cell r="AF38" t="e">
            <v>#N/A</v>
          </cell>
          <cell r="AG38">
            <v>0.2</v>
          </cell>
          <cell r="AH38" t="e">
            <v>#N/A</v>
          </cell>
          <cell r="AI38" t="e">
            <v>#N/A</v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>
            <v>0.5</v>
          </cell>
          <cell r="AP38" t="e">
            <v>#N/A</v>
          </cell>
          <cell r="AQ38" t="e">
            <v>#N/A</v>
          </cell>
          <cell r="AR38" t="e">
            <v>#N/A</v>
          </cell>
          <cell r="AS38" t="e">
            <v>#N/A</v>
          </cell>
          <cell r="AT38" t="e">
            <v>#N/A</v>
          </cell>
          <cell r="AU38" t="e">
            <v>#N/A</v>
          </cell>
          <cell r="AV38" t="e">
            <v>#N/A</v>
          </cell>
          <cell r="AW38" t="e">
            <v>#N/A</v>
          </cell>
          <cell r="AX38">
            <v>8698.89</v>
          </cell>
          <cell r="AY38">
            <v>0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 t="e">
            <v>#N/A</v>
          </cell>
          <cell r="I39" t="e">
            <v>#N/A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  <cell r="AD39" t="e">
            <v>#N/A</v>
          </cell>
          <cell r="AE39" t="e">
            <v>#N/A</v>
          </cell>
          <cell r="AF39" t="e">
            <v>#N/A</v>
          </cell>
          <cell r="AG39">
            <v>0.2</v>
          </cell>
          <cell r="AH39" t="e">
            <v>#N/A</v>
          </cell>
          <cell r="AI39" t="e">
            <v>#N/A</v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>
            <v>0.5</v>
          </cell>
          <cell r="AP39" t="e">
            <v>#N/A</v>
          </cell>
          <cell r="AQ39" t="e">
            <v>#N/A</v>
          </cell>
          <cell r="AR39" t="e">
            <v>#N/A</v>
          </cell>
          <cell r="AS39" t="e">
            <v>#N/A</v>
          </cell>
          <cell r="AT39" t="e">
            <v>#N/A</v>
          </cell>
          <cell r="AU39" t="e">
            <v>#N/A</v>
          </cell>
          <cell r="AV39" t="e">
            <v>#N/A</v>
          </cell>
          <cell r="AW39" t="e">
            <v>#N/A</v>
          </cell>
          <cell r="AX39">
            <v>9457.17</v>
          </cell>
          <cell r="AY39">
            <v>0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 t="e">
            <v>#N/A</v>
          </cell>
          <cell r="I40" t="e">
            <v>#N/A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  <cell r="AF40" t="e">
            <v>#N/A</v>
          </cell>
          <cell r="AG40">
            <v>0.2</v>
          </cell>
          <cell r="AH40" t="e">
            <v>#N/A</v>
          </cell>
          <cell r="AI40" t="e">
            <v>#N/A</v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>
            <v>0.5</v>
          </cell>
          <cell r="AP40" t="e">
            <v>#N/A</v>
          </cell>
          <cell r="AQ40" t="e">
            <v>#N/A</v>
          </cell>
          <cell r="AR40" t="e">
            <v>#N/A</v>
          </cell>
          <cell r="AS40" t="e">
            <v>#N/A</v>
          </cell>
          <cell r="AT40" t="e">
            <v>#N/A</v>
          </cell>
          <cell r="AU40" t="e">
            <v>#N/A</v>
          </cell>
          <cell r="AV40" t="e">
            <v>#N/A</v>
          </cell>
          <cell r="AW40" t="e">
            <v>#N/A</v>
          </cell>
          <cell r="AX40">
            <v>8147.59</v>
          </cell>
          <cell r="AY40">
            <v>0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 t="e">
            <v>#N/A</v>
          </cell>
          <cell r="I41" t="e">
            <v>#N/A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>
            <v>0.2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>
            <v>0.5</v>
          </cell>
          <cell r="AP41" t="e">
            <v>#N/A</v>
          </cell>
          <cell r="AQ41" t="e">
            <v>#N/A</v>
          </cell>
          <cell r="AR41" t="e">
            <v>#N/A</v>
          </cell>
          <cell r="AS41" t="e">
            <v>#N/A</v>
          </cell>
          <cell r="AT41" t="e">
            <v>#N/A</v>
          </cell>
          <cell r="AU41" t="e">
            <v>#N/A</v>
          </cell>
          <cell r="AV41" t="e">
            <v>#N/A</v>
          </cell>
          <cell r="AW41" t="e">
            <v>#N/A</v>
          </cell>
          <cell r="AX41">
            <v>8595</v>
          </cell>
          <cell r="AY41">
            <v>0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 t="e">
            <v>#N/A</v>
          </cell>
          <cell r="I42" t="e">
            <v>#N/A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  <cell r="AD42" t="e">
            <v>#N/A</v>
          </cell>
          <cell r="AE42" t="e">
            <v>#N/A</v>
          </cell>
          <cell r="AF42" t="e">
            <v>#N/A</v>
          </cell>
          <cell r="AG42">
            <v>0.2</v>
          </cell>
          <cell r="AH42" t="e">
            <v>#N/A</v>
          </cell>
          <cell r="AI42" t="e">
            <v>#N/A</v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>
            <v>0.5</v>
          </cell>
          <cell r="AP42" t="e">
            <v>#N/A</v>
          </cell>
          <cell r="AQ42" t="e">
            <v>#N/A</v>
          </cell>
          <cell r="AR42" t="e">
            <v>#N/A</v>
          </cell>
          <cell r="AS42" t="e">
            <v>#N/A</v>
          </cell>
          <cell r="AT42" t="e">
            <v>#N/A</v>
          </cell>
          <cell r="AU42" t="e">
            <v>#N/A</v>
          </cell>
          <cell r="AV42" t="e">
            <v>#N/A</v>
          </cell>
          <cell r="AW42" t="e">
            <v>#N/A</v>
          </cell>
          <cell r="AX42">
            <v>9304.2900000000009</v>
          </cell>
          <cell r="AY42">
            <v>0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 t="e">
            <v>#N/A</v>
          </cell>
          <cell r="I43" t="e">
            <v>#N/A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  <cell r="AD43" t="e">
            <v>#N/A</v>
          </cell>
          <cell r="AE43" t="e">
            <v>#N/A</v>
          </cell>
          <cell r="AF43" t="e">
            <v>#N/A</v>
          </cell>
          <cell r="AG43">
            <v>0.2</v>
          </cell>
          <cell r="AH43" t="e">
            <v>#N/A</v>
          </cell>
          <cell r="AI43" t="e">
            <v>#N/A</v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>
            <v>0.5</v>
          </cell>
          <cell r="AP43" t="e">
            <v>#N/A</v>
          </cell>
          <cell r="AQ43" t="e">
            <v>#N/A</v>
          </cell>
          <cell r="AR43" t="e">
            <v>#N/A</v>
          </cell>
          <cell r="AS43" t="e">
            <v>#N/A</v>
          </cell>
          <cell r="AT43" t="e">
            <v>#N/A</v>
          </cell>
          <cell r="AU43" t="e">
            <v>#N/A</v>
          </cell>
          <cell r="AV43" t="e">
            <v>#N/A</v>
          </cell>
          <cell r="AW43" t="e">
            <v>#N/A</v>
          </cell>
          <cell r="AX43">
            <v>8595</v>
          </cell>
          <cell r="AY43">
            <v>0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 t="e">
            <v>#N/A</v>
          </cell>
          <cell r="I44" t="e">
            <v>#N/A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  <cell r="AF44" t="e">
            <v>#N/A</v>
          </cell>
          <cell r="AG44">
            <v>0.2</v>
          </cell>
          <cell r="AH44" t="e">
            <v>#N/A</v>
          </cell>
          <cell r="AI44" t="e">
            <v>#N/A</v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>
            <v>0.5</v>
          </cell>
          <cell r="AP44" t="e">
            <v>#N/A</v>
          </cell>
          <cell r="AQ44" t="e">
            <v>#N/A</v>
          </cell>
          <cell r="AR44" t="e">
            <v>#N/A</v>
          </cell>
          <cell r="AS44" t="e">
            <v>#N/A</v>
          </cell>
          <cell r="AT44" t="e">
            <v>#N/A</v>
          </cell>
          <cell r="AU44" t="e">
            <v>#N/A</v>
          </cell>
          <cell r="AV44" t="e">
            <v>#N/A</v>
          </cell>
          <cell r="AW44" t="e">
            <v>#N/A</v>
          </cell>
          <cell r="AX44">
            <v>10211.34</v>
          </cell>
          <cell r="AY44">
            <v>0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 t="e">
            <v>#N/A</v>
          </cell>
          <cell r="I45" t="e">
            <v>#N/A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  <cell r="AF45" t="e">
            <v>#N/A</v>
          </cell>
          <cell r="AG45">
            <v>0.2</v>
          </cell>
          <cell r="AH45" t="e">
            <v>#N/A</v>
          </cell>
          <cell r="AI45" t="e">
            <v>#N/A</v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>
            <v>0.5</v>
          </cell>
          <cell r="AP45" t="e">
            <v>#N/A</v>
          </cell>
          <cell r="AQ45" t="e">
            <v>#N/A</v>
          </cell>
          <cell r="AR45" t="e">
            <v>#N/A</v>
          </cell>
          <cell r="AS45" t="e">
            <v>#N/A</v>
          </cell>
          <cell r="AT45" t="e">
            <v>#N/A</v>
          </cell>
          <cell r="AU45" t="e">
            <v>#N/A</v>
          </cell>
          <cell r="AV45" t="e">
            <v>#N/A</v>
          </cell>
          <cell r="AW45" t="e">
            <v>#N/A</v>
          </cell>
          <cell r="AX45">
            <v>8851.16</v>
          </cell>
          <cell r="AY45">
            <v>0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 t="e">
            <v>#N/A</v>
          </cell>
          <cell r="I46" t="e">
            <v>#N/A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 t="e">
            <v>#N/A</v>
          </cell>
          <cell r="X46" t="e">
            <v>#N/A</v>
          </cell>
          <cell r="Y46" t="e">
            <v>#N/A</v>
          </cell>
          <cell r="Z46" t="e">
            <v>#N/A</v>
          </cell>
          <cell r="AA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e">
            <v>#N/A</v>
          </cell>
          <cell r="AF46" t="e">
            <v>#N/A</v>
          </cell>
          <cell r="AG46">
            <v>0.2</v>
          </cell>
          <cell r="AH46" t="e">
            <v>#N/A</v>
          </cell>
          <cell r="AI46" t="e">
            <v>#N/A</v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>
            <v>0.5</v>
          </cell>
          <cell r="AP46" t="e">
            <v>#N/A</v>
          </cell>
          <cell r="AQ46" t="e">
            <v>#N/A</v>
          </cell>
          <cell r="AR46" t="e">
            <v>#N/A</v>
          </cell>
          <cell r="AS46" t="e">
            <v>#N/A</v>
          </cell>
          <cell r="AT46" t="e">
            <v>#N/A</v>
          </cell>
          <cell r="AU46" t="e">
            <v>#N/A</v>
          </cell>
          <cell r="AV46" t="e">
            <v>#N/A</v>
          </cell>
          <cell r="AW46" t="e">
            <v>#N/A</v>
          </cell>
          <cell r="AX46">
            <v>10256.31</v>
          </cell>
          <cell r="AY46">
            <v>0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 t="e">
            <v>#N/A</v>
          </cell>
          <cell r="I47" t="e">
            <v>#N/A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e">
            <v>#N/A</v>
          </cell>
          <cell r="AF47" t="e">
            <v>#N/A</v>
          </cell>
          <cell r="AG47">
            <v>0.2</v>
          </cell>
          <cell r="AH47" t="e">
            <v>#N/A</v>
          </cell>
          <cell r="AI47" t="e">
            <v>#N/A</v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>
            <v>0.5</v>
          </cell>
          <cell r="AP47" t="e">
            <v>#N/A</v>
          </cell>
          <cell r="AQ47" t="e">
            <v>#N/A</v>
          </cell>
          <cell r="AR47" t="e">
            <v>#N/A</v>
          </cell>
          <cell r="AS47" t="e">
            <v>#N/A</v>
          </cell>
          <cell r="AT47" t="e">
            <v>#N/A</v>
          </cell>
          <cell r="AU47" t="e">
            <v>#N/A</v>
          </cell>
          <cell r="AV47" t="e">
            <v>#N/A</v>
          </cell>
          <cell r="AW47" t="e">
            <v>#N/A</v>
          </cell>
          <cell r="AX47">
            <v>9621.43</v>
          </cell>
          <cell r="AY47">
            <v>0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 t="e">
            <v>#N/A</v>
          </cell>
          <cell r="I48" t="e">
            <v>#N/A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  <cell r="AD48" t="e">
            <v>#N/A</v>
          </cell>
          <cell r="AE48" t="e">
            <v>#N/A</v>
          </cell>
          <cell r="AF48" t="e">
            <v>#N/A</v>
          </cell>
          <cell r="AG48">
            <v>0.2</v>
          </cell>
          <cell r="AH48" t="e">
            <v>#N/A</v>
          </cell>
          <cell r="AI48" t="e">
            <v>#N/A</v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>
            <v>0.5</v>
          </cell>
          <cell r="AP48" t="e">
            <v>#N/A</v>
          </cell>
          <cell r="AQ48" t="e">
            <v>#N/A</v>
          </cell>
          <cell r="AR48" t="e">
            <v>#N/A</v>
          </cell>
          <cell r="AS48" t="e">
            <v>#N/A</v>
          </cell>
          <cell r="AT48" t="e">
            <v>#N/A</v>
          </cell>
          <cell r="AU48" t="e">
            <v>#N/A</v>
          </cell>
          <cell r="AV48" t="e">
            <v>#N/A</v>
          </cell>
          <cell r="AW48" t="e">
            <v>#N/A</v>
          </cell>
          <cell r="AX48">
            <v>9621.43</v>
          </cell>
          <cell r="AY48">
            <v>0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 t="e">
            <v>#N/A</v>
          </cell>
          <cell r="I49" t="e">
            <v>#N/A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 t="e">
            <v>#N/A</v>
          </cell>
          <cell r="X49" t="e">
            <v>#N/A</v>
          </cell>
          <cell r="Y49" t="e">
            <v>#N/A</v>
          </cell>
          <cell r="Z49" t="e">
            <v>#N/A</v>
          </cell>
          <cell r="AA49" t="e">
            <v>#N/A</v>
          </cell>
          <cell r="AB49" t="e">
            <v>#N/A</v>
          </cell>
          <cell r="AC49" t="e">
            <v>#N/A</v>
          </cell>
          <cell r="AD49" t="e">
            <v>#N/A</v>
          </cell>
          <cell r="AE49" t="e">
            <v>#N/A</v>
          </cell>
          <cell r="AF49" t="e">
            <v>#N/A</v>
          </cell>
          <cell r="AG49">
            <v>0.2</v>
          </cell>
          <cell r="AH49" t="e">
            <v>#N/A</v>
          </cell>
          <cell r="AI49" t="e">
            <v>#N/A</v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>
            <v>0.5</v>
          </cell>
          <cell r="AP49" t="e">
            <v>#N/A</v>
          </cell>
          <cell r="AQ49" t="e">
            <v>#N/A</v>
          </cell>
          <cell r="AR49" t="e">
            <v>#N/A</v>
          </cell>
          <cell r="AS49" t="e">
            <v>#N/A</v>
          </cell>
          <cell r="AT49" t="e">
            <v>#N/A</v>
          </cell>
          <cell r="AU49" t="e">
            <v>#N/A</v>
          </cell>
          <cell r="AV49" t="e">
            <v>#N/A</v>
          </cell>
          <cell r="AW49" t="e">
            <v>#N/A</v>
          </cell>
          <cell r="AX49">
            <v>10927.69</v>
          </cell>
          <cell r="AY49">
            <v>0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 t="e">
            <v>#N/A</v>
          </cell>
          <cell r="I50" t="e">
            <v>#N/A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  <cell r="AF50" t="e">
            <v>#N/A</v>
          </cell>
          <cell r="AG50">
            <v>0.2</v>
          </cell>
          <cell r="AH50" t="e">
            <v>#N/A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0.5</v>
          </cell>
          <cell r="AP50" t="e">
            <v>#N/A</v>
          </cell>
          <cell r="AQ50" t="e">
            <v>#N/A</v>
          </cell>
          <cell r="AR50" t="e">
            <v>#N/A</v>
          </cell>
          <cell r="AS50" t="e">
            <v>#N/A</v>
          </cell>
          <cell r="AT50" t="e">
            <v>#N/A</v>
          </cell>
          <cell r="AU50" t="e">
            <v>#N/A</v>
          </cell>
          <cell r="AV50" t="e">
            <v>#N/A</v>
          </cell>
          <cell r="AW50" t="e">
            <v>#N/A</v>
          </cell>
          <cell r="AX50">
            <v>8681.2800000000007</v>
          </cell>
          <cell r="AY50">
            <v>0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 t="e">
            <v>#N/A</v>
          </cell>
          <cell r="I51" t="e">
            <v>#N/A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 t="e">
            <v>#N/A</v>
          </cell>
          <cell r="X51" t="e">
            <v>#N/A</v>
          </cell>
          <cell r="Y51" t="e">
            <v>#N/A</v>
          </cell>
          <cell r="Z51" t="e">
            <v>#N/A</v>
          </cell>
          <cell r="AA51" t="e">
            <v>#N/A</v>
          </cell>
          <cell r="AB51" t="e">
            <v>#N/A</v>
          </cell>
          <cell r="AC51" t="e">
            <v>#N/A</v>
          </cell>
          <cell r="AD51" t="e">
            <v>#N/A</v>
          </cell>
          <cell r="AE51" t="e">
            <v>#N/A</v>
          </cell>
          <cell r="AF51" t="e">
            <v>#N/A</v>
          </cell>
          <cell r="AG51">
            <v>0.2</v>
          </cell>
          <cell r="AH51" t="e">
            <v>#N/A</v>
          </cell>
          <cell r="AI51" t="e">
            <v>#N/A</v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>
            <v>0.5</v>
          </cell>
          <cell r="AP51" t="e">
            <v>#N/A</v>
          </cell>
          <cell r="AQ51" t="e">
            <v>#N/A</v>
          </cell>
          <cell r="AR51" t="e">
            <v>#N/A</v>
          </cell>
          <cell r="AS51" t="e">
            <v>#N/A</v>
          </cell>
          <cell r="AT51" t="e">
            <v>#N/A</v>
          </cell>
          <cell r="AU51" t="e">
            <v>#N/A</v>
          </cell>
          <cell r="AV51" t="e">
            <v>#N/A</v>
          </cell>
          <cell r="AW51" t="e">
            <v>#N/A</v>
          </cell>
          <cell r="AX51">
            <v>10272.56</v>
          </cell>
          <cell r="AY51">
            <v>0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 t="e">
            <v>#N/A</v>
          </cell>
          <cell r="I52" t="e">
            <v>#N/A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  <cell r="AF52" t="e">
            <v>#N/A</v>
          </cell>
          <cell r="AG52">
            <v>0.2</v>
          </cell>
          <cell r="AH52" t="e">
            <v>#N/A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0.5</v>
          </cell>
          <cell r="AP52" t="e">
            <v>#N/A</v>
          </cell>
          <cell r="AQ52" t="e">
            <v>#N/A</v>
          </cell>
          <cell r="AR52" t="e">
            <v>#N/A</v>
          </cell>
          <cell r="AS52" t="e">
            <v>#N/A</v>
          </cell>
          <cell r="AT52" t="e">
            <v>#N/A</v>
          </cell>
          <cell r="AU52" t="e">
            <v>#N/A</v>
          </cell>
          <cell r="AV52" t="e">
            <v>#N/A</v>
          </cell>
          <cell r="AW52" t="e">
            <v>#N/A</v>
          </cell>
          <cell r="AX52">
            <v>10437.06</v>
          </cell>
          <cell r="AY52">
            <v>0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 t="e">
            <v>#N/A</v>
          </cell>
          <cell r="I53" t="e">
            <v>#N/A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  <cell r="AF53" t="e">
            <v>#N/A</v>
          </cell>
          <cell r="AG53">
            <v>0.2</v>
          </cell>
          <cell r="AH53" t="e">
            <v>#N/A</v>
          </cell>
          <cell r="AI53" t="e">
            <v>#N/A</v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>
            <v>0.5</v>
          </cell>
          <cell r="AP53" t="e">
            <v>#N/A</v>
          </cell>
          <cell r="AQ53" t="e">
            <v>#N/A</v>
          </cell>
          <cell r="AR53" t="e">
            <v>#N/A</v>
          </cell>
          <cell r="AS53" t="e">
            <v>#N/A</v>
          </cell>
          <cell r="AT53" t="e">
            <v>#N/A</v>
          </cell>
          <cell r="AU53" t="e">
            <v>#N/A</v>
          </cell>
          <cell r="AV53" t="e">
            <v>#N/A</v>
          </cell>
          <cell r="AW53" t="e">
            <v>#N/A</v>
          </cell>
          <cell r="AX53">
            <v>10155.31</v>
          </cell>
          <cell r="AY53">
            <v>0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 t="e">
            <v>#N/A</v>
          </cell>
          <cell r="I54" t="e">
            <v>#N/A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 t="e">
            <v>#N/A</v>
          </cell>
          <cell r="X54" t="e">
            <v>#N/A</v>
          </cell>
          <cell r="Y54" t="e">
            <v>#N/A</v>
          </cell>
          <cell r="Z54" t="e">
            <v>#N/A</v>
          </cell>
          <cell r="AA54" t="e">
            <v>#N/A</v>
          </cell>
          <cell r="AB54" t="e">
            <v>#N/A</v>
          </cell>
          <cell r="AC54" t="e">
            <v>#N/A</v>
          </cell>
          <cell r="AD54" t="e">
            <v>#N/A</v>
          </cell>
          <cell r="AE54" t="e">
            <v>#N/A</v>
          </cell>
          <cell r="AF54" t="e">
            <v>#N/A</v>
          </cell>
          <cell r="AG54">
            <v>0.2</v>
          </cell>
          <cell r="AH54" t="e">
            <v>#N/A</v>
          </cell>
          <cell r="AI54" t="e">
            <v>#N/A</v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>
            <v>0.5</v>
          </cell>
          <cell r="AP54" t="e">
            <v>#N/A</v>
          </cell>
          <cell r="AQ54" t="e">
            <v>#N/A</v>
          </cell>
          <cell r="AR54" t="e">
            <v>#N/A</v>
          </cell>
          <cell r="AS54" t="e">
            <v>#N/A</v>
          </cell>
          <cell r="AT54" t="e">
            <v>#N/A</v>
          </cell>
          <cell r="AU54" t="e">
            <v>#N/A</v>
          </cell>
          <cell r="AV54" t="e">
            <v>#N/A</v>
          </cell>
          <cell r="AW54" t="e">
            <v>#N/A</v>
          </cell>
          <cell r="AX54">
            <v>10927.69</v>
          </cell>
          <cell r="AY54">
            <v>0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 t="e">
            <v>#N/A</v>
          </cell>
          <cell r="I55" t="e">
            <v>#N/A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  <cell r="AF55" t="e">
            <v>#N/A</v>
          </cell>
          <cell r="AG55">
            <v>0.2</v>
          </cell>
          <cell r="AH55" t="e">
            <v>#N/A</v>
          </cell>
          <cell r="AI55" t="e">
            <v>#N/A</v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>
            <v>0.5</v>
          </cell>
          <cell r="AP55" t="e">
            <v>#N/A</v>
          </cell>
          <cell r="AQ55" t="e">
            <v>#N/A</v>
          </cell>
          <cell r="AR55" t="e">
            <v>#N/A</v>
          </cell>
          <cell r="AS55" t="e">
            <v>#N/A</v>
          </cell>
          <cell r="AT55" t="e">
            <v>#N/A</v>
          </cell>
          <cell r="AU55" t="e">
            <v>#N/A</v>
          </cell>
          <cell r="AV55" t="e">
            <v>#N/A</v>
          </cell>
          <cell r="AW55" t="e">
            <v>#N/A</v>
          </cell>
          <cell r="AX55">
            <v>10927.69</v>
          </cell>
          <cell r="AY55">
            <v>0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 t="e">
            <v>#N/A</v>
          </cell>
          <cell r="I56" t="e">
            <v>#N/A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 t="e">
            <v>#N/A</v>
          </cell>
          <cell r="X56" t="e">
            <v>#N/A</v>
          </cell>
          <cell r="Y56" t="e">
            <v>#N/A</v>
          </cell>
          <cell r="Z56" t="e">
            <v>#N/A</v>
          </cell>
          <cell r="AA56" t="e">
            <v>#N/A</v>
          </cell>
          <cell r="AB56" t="e">
            <v>#N/A</v>
          </cell>
          <cell r="AC56" t="e">
            <v>#N/A</v>
          </cell>
          <cell r="AD56" t="e">
            <v>#N/A</v>
          </cell>
          <cell r="AE56" t="e">
            <v>#N/A</v>
          </cell>
          <cell r="AF56" t="e">
            <v>#N/A</v>
          </cell>
          <cell r="AG56">
            <v>0.2</v>
          </cell>
          <cell r="AH56" t="e">
            <v>#N/A</v>
          </cell>
          <cell r="AI56" t="e">
            <v>#N/A</v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>
            <v>0.5</v>
          </cell>
          <cell r="AP56" t="e">
            <v>#N/A</v>
          </cell>
          <cell r="AQ56" t="e">
            <v>#N/A</v>
          </cell>
          <cell r="AR56" t="e">
            <v>#N/A</v>
          </cell>
          <cell r="AS56" t="e">
            <v>#N/A</v>
          </cell>
          <cell r="AT56" t="e">
            <v>#N/A</v>
          </cell>
          <cell r="AU56" t="e">
            <v>#N/A</v>
          </cell>
          <cell r="AV56" t="e">
            <v>#N/A</v>
          </cell>
          <cell r="AW56" t="e">
            <v>#N/A</v>
          </cell>
          <cell r="AX56">
            <v>10433.67</v>
          </cell>
          <cell r="AY56">
            <v>0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 t="e">
            <v>#N/A</v>
          </cell>
          <cell r="I57" t="e">
            <v>#N/A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  <cell r="AF57" t="e">
            <v>#N/A</v>
          </cell>
          <cell r="AG57">
            <v>0.2</v>
          </cell>
          <cell r="AH57" t="e">
            <v>#N/A</v>
          </cell>
          <cell r="AI57" t="e">
            <v>#N/A</v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>
            <v>0.5</v>
          </cell>
          <cell r="AP57" t="e">
            <v>#N/A</v>
          </cell>
          <cell r="AQ57" t="e">
            <v>#N/A</v>
          </cell>
          <cell r="AR57" t="e">
            <v>#N/A</v>
          </cell>
          <cell r="AS57" t="e">
            <v>#N/A</v>
          </cell>
          <cell r="AT57" t="e">
            <v>#N/A</v>
          </cell>
          <cell r="AU57" t="e">
            <v>#N/A</v>
          </cell>
          <cell r="AV57" t="e">
            <v>#N/A</v>
          </cell>
          <cell r="AW57" t="e">
            <v>#N/A</v>
          </cell>
          <cell r="AX57">
            <v>9976.75</v>
          </cell>
          <cell r="AY57">
            <v>0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 t="e">
            <v>#N/A</v>
          </cell>
          <cell r="I58" t="e">
            <v>#N/A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  <cell r="AF58" t="e">
            <v>#N/A</v>
          </cell>
          <cell r="AG58">
            <v>0.2</v>
          </cell>
          <cell r="AH58" t="e">
            <v>#N/A</v>
          </cell>
          <cell r="AI58" t="e">
            <v>#N/A</v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>
            <v>0.5</v>
          </cell>
          <cell r="AP58" t="e">
            <v>#N/A</v>
          </cell>
          <cell r="AQ58" t="e">
            <v>#N/A</v>
          </cell>
          <cell r="AR58" t="e">
            <v>#N/A</v>
          </cell>
          <cell r="AS58" t="e">
            <v>#N/A</v>
          </cell>
          <cell r="AT58" t="e">
            <v>#N/A</v>
          </cell>
          <cell r="AU58" t="e">
            <v>#N/A</v>
          </cell>
          <cell r="AV58" t="e">
            <v>#N/A</v>
          </cell>
          <cell r="AW58" t="e">
            <v>#N/A</v>
          </cell>
          <cell r="AX58">
            <v>10433.67</v>
          </cell>
          <cell r="AY58">
            <v>0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 t="e">
            <v>#N/A</v>
          </cell>
          <cell r="I59" t="e">
            <v>#N/A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 t="e">
            <v>#N/A</v>
          </cell>
          <cell r="X59" t="e">
            <v>#N/A</v>
          </cell>
          <cell r="Y59" t="e">
            <v>#N/A</v>
          </cell>
          <cell r="Z59" t="e">
            <v>#N/A</v>
          </cell>
          <cell r="AA59" t="e">
            <v>#N/A</v>
          </cell>
          <cell r="AB59" t="e">
            <v>#N/A</v>
          </cell>
          <cell r="AC59" t="e">
            <v>#N/A</v>
          </cell>
          <cell r="AD59" t="e">
            <v>#N/A</v>
          </cell>
          <cell r="AE59" t="e">
            <v>#N/A</v>
          </cell>
          <cell r="AF59" t="e">
            <v>#N/A</v>
          </cell>
          <cell r="AG59">
            <v>0.2</v>
          </cell>
          <cell r="AH59" t="e">
            <v>#N/A</v>
          </cell>
          <cell r="AI59" t="e">
            <v>#N/A</v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>
            <v>0.5</v>
          </cell>
          <cell r="AP59" t="e">
            <v>#N/A</v>
          </cell>
          <cell r="AQ59" t="e">
            <v>#N/A</v>
          </cell>
          <cell r="AR59" t="e">
            <v>#N/A</v>
          </cell>
          <cell r="AS59" t="e">
            <v>#N/A</v>
          </cell>
          <cell r="AT59" t="e">
            <v>#N/A</v>
          </cell>
          <cell r="AU59" t="e">
            <v>#N/A</v>
          </cell>
          <cell r="AV59" t="e">
            <v>#N/A</v>
          </cell>
          <cell r="AW59" t="e">
            <v>#N/A</v>
          </cell>
          <cell r="AX59">
            <v>10896.05</v>
          </cell>
          <cell r="AY59">
            <v>0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 t="e">
            <v>#N/A</v>
          </cell>
          <cell r="I60" t="e">
            <v>#N/A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  <cell r="AF60" t="e">
            <v>#N/A</v>
          </cell>
          <cell r="AG60">
            <v>0.2</v>
          </cell>
          <cell r="AH60" t="e">
            <v>#N/A</v>
          </cell>
          <cell r="AI60" t="e">
            <v>#N/A</v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>
            <v>0.5</v>
          </cell>
          <cell r="AP60" t="e">
            <v>#N/A</v>
          </cell>
          <cell r="AQ60" t="e">
            <v>#N/A</v>
          </cell>
          <cell r="AR60" t="e">
            <v>#N/A</v>
          </cell>
          <cell r="AS60" t="e">
            <v>#N/A</v>
          </cell>
          <cell r="AT60" t="e">
            <v>#N/A</v>
          </cell>
          <cell r="AU60" t="e">
            <v>#N/A</v>
          </cell>
          <cell r="AV60" t="e">
            <v>#N/A</v>
          </cell>
          <cell r="AW60" t="e">
            <v>#N/A</v>
          </cell>
          <cell r="AX60">
            <v>10896.05</v>
          </cell>
          <cell r="AY60">
            <v>0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 t="e">
            <v>#N/A</v>
          </cell>
          <cell r="I61" t="e">
            <v>#N/A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 t="e">
            <v>#N/A</v>
          </cell>
          <cell r="X61" t="e">
            <v>#N/A</v>
          </cell>
          <cell r="Y61" t="e">
            <v>#N/A</v>
          </cell>
          <cell r="Z61" t="e">
            <v>#N/A</v>
          </cell>
          <cell r="AA61" t="e">
            <v>#N/A</v>
          </cell>
          <cell r="AB61" t="e">
            <v>#N/A</v>
          </cell>
          <cell r="AC61" t="e">
            <v>#N/A</v>
          </cell>
          <cell r="AD61" t="e">
            <v>#N/A</v>
          </cell>
          <cell r="AE61" t="e">
            <v>#N/A</v>
          </cell>
          <cell r="AF61" t="e">
            <v>#N/A</v>
          </cell>
          <cell r="AG61">
            <v>0.2</v>
          </cell>
          <cell r="AH61" t="e">
            <v>#N/A</v>
          </cell>
          <cell r="AI61" t="e">
            <v>#N/A</v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>
            <v>0.5</v>
          </cell>
          <cell r="AP61" t="e">
            <v>#N/A</v>
          </cell>
          <cell r="AQ61" t="e">
            <v>#N/A</v>
          </cell>
          <cell r="AR61" t="e">
            <v>#N/A</v>
          </cell>
          <cell r="AS61" t="e">
            <v>#N/A</v>
          </cell>
          <cell r="AT61" t="e">
            <v>#N/A</v>
          </cell>
          <cell r="AU61" t="e">
            <v>#N/A</v>
          </cell>
          <cell r="AV61" t="e">
            <v>#N/A</v>
          </cell>
          <cell r="AW61" t="e">
            <v>#N/A</v>
          </cell>
          <cell r="AX61">
            <v>10986.83</v>
          </cell>
          <cell r="AY61">
            <v>0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 t="e">
            <v>#N/A</v>
          </cell>
          <cell r="I62" t="e">
            <v>#N/A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 t="e">
            <v>#N/A</v>
          </cell>
          <cell r="X62" t="e">
            <v>#N/A</v>
          </cell>
          <cell r="Y62" t="e">
            <v>#N/A</v>
          </cell>
          <cell r="Z62" t="e">
            <v>#N/A</v>
          </cell>
          <cell r="AA62" t="e">
            <v>#N/A</v>
          </cell>
          <cell r="AB62" t="e">
            <v>#N/A</v>
          </cell>
          <cell r="AC62" t="e">
            <v>#N/A</v>
          </cell>
          <cell r="AD62" t="e">
            <v>#N/A</v>
          </cell>
          <cell r="AE62" t="e">
            <v>#N/A</v>
          </cell>
          <cell r="AF62" t="e">
            <v>#N/A</v>
          </cell>
          <cell r="AG62">
            <v>0.2</v>
          </cell>
          <cell r="AH62" t="e">
            <v>#N/A</v>
          </cell>
          <cell r="AI62" t="e">
            <v>#N/A</v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>
            <v>0.5</v>
          </cell>
          <cell r="AP62" t="e">
            <v>#N/A</v>
          </cell>
          <cell r="AQ62" t="e">
            <v>#N/A</v>
          </cell>
          <cell r="AR62" t="e">
            <v>#N/A</v>
          </cell>
          <cell r="AS62" t="e">
            <v>#N/A</v>
          </cell>
          <cell r="AT62" t="e">
            <v>#N/A</v>
          </cell>
          <cell r="AU62" t="e">
            <v>#N/A</v>
          </cell>
          <cell r="AV62" t="e">
            <v>#N/A</v>
          </cell>
          <cell r="AW62" t="e">
            <v>#N/A</v>
          </cell>
          <cell r="AX62">
            <v>8970.27</v>
          </cell>
          <cell r="AY62">
            <v>0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 t="e">
            <v>#N/A</v>
          </cell>
          <cell r="I63" t="e">
            <v>#N/A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 t="e">
            <v>#N/A</v>
          </cell>
          <cell r="X63" t="e">
            <v>#N/A</v>
          </cell>
          <cell r="Y63" t="e">
            <v>#N/A</v>
          </cell>
          <cell r="Z63" t="e">
            <v>#N/A</v>
          </cell>
          <cell r="AA63" t="e">
            <v>#N/A</v>
          </cell>
          <cell r="AB63" t="e">
            <v>#N/A</v>
          </cell>
          <cell r="AC63" t="e">
            <v>#N/A</v>
          </cell>
          <cell r="AD63" t="e">
            <v>#N/A</v>
          </cell>
          <cell r="AE63" t="e">
            <v>#N/A</v>
          </cell>
          <cell r="AF63" t="e">
            <v>#N/A</v>
          </cell>
          <cell r="AG63">
            <v>0.2</v>
          </cell>
          <cell r="AH63" t="e">
            <v>#N/A</v>
          </cell>
          <cell r="AI63" t="e">
            <v>#N/A</v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>
            <v>0.5</v>
          </cell>
          <cell r="AP63" t="e">
            <v>#N/A</v>
          </cell>
          <cell r="AQ63" t="e">
            <v>#N/A</v>
          </cell>
          <cell r="AR63" t="e">
            <v>#N/A</v>
          </cell>
          <cell r="AS63" t="e">
            <v>#N/A</v>
          </cell>
          <cell r="AT63" t="e">
            <v>#N/A</v>
          </cell>
          <cell r="AU63" t="e">
            <v>#N/A</v>
          </cell>
          <cell r="AV63" t="e">
            <v>#N/A</v>
          </cell>
          <cell r="AW63" t="e">
            <v>#N/A</v>
          </cell>
          <cell r="AX63">
            <v>10986.83</v>
          </cell>
          <cell r="AY63">
            <v>0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 t="e">
            <v>#N/A</v>
          </cell>
          <cell r="I64" t="e">
            <v>#N/A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 t="e">
            <v>#N/A</v>
          </cell>
          <cell r="X64" t="e">
            <v>#N/A</v>
          </cell>
          <cell r="Y64" t="e">
            <v>#N/A</v>
          </cell>
          <cell r="Z64" t="e">
            <v>#N/A</v>
          </cell>
          <cell r="AA64" t="e">
            <v>#N/A</v>
          </cell>
          <cell r="AB64" t="e">
            <v>#N/A</v>
          </cell>
          <cell r="AC64" t="e">
            <v>#N/A</v>
          </cell>
          <cell r="AD64" t="e">
            <v>#N/A</v>
          </cell>
          <cell r="AE64" t="e">
            <v>#N/A</v>
          </cell>
          <cell r="AF64" t="e">
            <v>#N/A</v>
          </cell>
          <cell r="AG64">
            <v>0.2</v>
          </cell>
          <cell r="AH64" t="e">
            <v>#N/A</v>
          </cell>
          <cell r="AI64" t="e">
            <v>#N/A</v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>
            <v>0.5</v>
          </cell>
          <cell r="AP64" t="e">
            <v>#N/A</v>
          </cell>
          <cell r="AQ64" t="e">
            <v>#N/A</v>
          </cell>
          <cell r="AR64" t="e">
            <v>#N/A</v>
          </cell>
          <cell r="AS64" t="e">
            <v>#N/A</v>
          </cell>
          <cell r="AT64" t="e">
            <v>#N/A</v>
          </cell>
          <cell r="AU64" t="e">
            <v>#N/A</v>
          </cell>
          <cell r="AV64" t="e">
            <v>#N/A</v>
          </cell>
          <cell r="AW64" t="e">
            <v>#N/A</v>
          </cell>
          <cell r="AX64">
            <v>9532.2099999999991</v>
          </cell>
          <cell r="AY64">
            <v>0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 t="e">
            <v>#N/A</v>
          </cell>
          <cell r="I65" t="e">
            <v>#N/A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 t="e">
            <v>#N/A</v>
          </cell>
          <cell r="X65" t="e">
            <v>#N/A</v>
          </cell>
          <cell r="Y65" t="e">
            <v>#N/A</v>
          </cell>
          <cell r="Z65" t="e">
            <v>#N/A</v>
          </cell>
          <cell r="AA65" t="e">
            <v>#N/A</v>
          </cell>
          <cell r="AB65" t="e">
            <v>#N/A</v>
          </cell>
          <cell r="AC65" t="e">
            <v>#N/A</v>
          </cell>
          <cell r="AD65" t="e">
            <v>#N/A</v>
          </cell>
          <cell r="AE65" t="e">
            <v>#N/A</v>
          </cell>
          <cell r="AF65" t="e">
            <v>#N/A</v>
          </cell>
          <cell r="AG65">
            <v>0.2</v>
          </cell>
          <cell r="AH65" t="e">
            <v>#N/A</v>
          </cell>
          <cell r="AI65" t="e">
            <v>#N/A</v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>
            <v>0.5</v>
          </cell>
          <cell r="AP65" t="e">
            <v>#N/A</v>
          </cell>
          <cell r="AQ65" t="e">
            <v>#N/A</v>
          </cell>
          <cell r="AR65" t="e">
            <v>#N/A</v>
          </cell>
          <cell r="AS65" t="e">
            <v>#N/A</v>
          </cell>
          <cell r="AT65" t="e">
            <v>#N/A</v>
          </cell>
          <cell r="AU65" t="e">
            <v>#N/A</v>
          </cell>
          <cell r="AV65" t="e">
            <v>#N/A</v>
          </cell>
          <cell r="AW65" t="e">
            <v>#N/A</v>
          </cell>
          <cell r="AX65">
            <v>10584.83</v>
          </cell>
          <cell r="AY65">
            <v>0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 t="e">
            <v>#N/A</v>
          </cell>
          <cell r="I66" t="e">
            <v>#N/A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  <cell r="AF66" t="e">
            <v>#N/A</v>
          </cell>
          <cell r="AG66">
            <v>0.2</v>
          </cell>
          <cell r="AH66" t="e">
            <v>#N/A</v>
          </cell>
          <cell r="AI66" t="e">
            <v>#N/A</v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>
            <v>0.5</v>
          </cell>
          <cell r="AP66" t="e">
            <v>#N/A</v>
          </cell>
          <cell r="AQ66" t="e">
            <v>#N/A</v>
          </cell>
          <cell r="AR66" t="e">
            <v>#N/A</v>
          </cell>
          <cell r="AS66" t="e">
            <v>#N/A</v>
          </cell>
          <cell r="AT66" t="e">
            <v>#N/A</v>
          </cell>
          <cell r="AU66" t="e">
            <v>#N/A</v>
          </cell>
          <cell r="AV66" t="e">
            <v>#N/A</v>
          </cell>
          <cell r="AW66" t="e">
            <v>#N/A</v>
          </cell>
          <cell r="AX66">
            <v>9613.18</v>
          </cell>
          <cell r="AY66">
            <v>0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 t="e">
            <v>#N/A</v>
          </cell>
          <cell r="I67" t="e">
            <v>#N/A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  <cell r="AF67" t="e">
            <v>#N/A</v>
          </cell>
          <cell r="AG67">
            <v>0.2</v>
          </cell>
          <cell r="AH67" t="e">
            <v>#N/A</v>
          </cell>
          <cell r="AI67" t="e">
            <v>#N/A</v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>
            <v>0.5</v>
          </cell>
          <cell r="AP67" t="e">
            <v>#N/A</v>
          </cell>
          <cell r="AQ67" t="e">
            <v>#N/A</v>
          </cell>
          <cell r="AR67" t="e">
            <v>#N/A</v>
          </cell>
          <cell r="AS67" t="e">
            <v>#N/A</v>
          </cell>
          <cell r="AT67" t="e">
            <v>#N/A</v>
          </cell>
          <cell r="AU67" t="e">
            <v>#N/A</v>
          </cell>
          <cell r="AV67" t="e">
            <v>#N/A</v>
          </cell>
          <cell r="AW67" t="e">
            <v>#N/A</v>
          </cell>
          <cell r="AX67">
            <v>8584.89</v>
          </cell>
          <cell r="AY67">
            <v>0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 t="e">
            <v>#N/A</v>
          </cell>
          <cell r="I68" t="e">
            <v>#N/A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  <cell r="AF68" t="e">
            <v>#N/A</v>
          </cell>
          <cell r="AG68">
            <v>0.2</v>
          </cell>
          <cell r="AH68" t="e">
            <v>#N/A</v>
          </cell>
          <cell r="AI68" t="e">
            <v>#N/A</v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>
            <v>0.5</v>
          </cell>
          <cell r="AP68" t="e">
            <v>#N/A</v>
          </cell>
          <cell r="AQ68" t="e">
            <v>#N/A</v>
          </cell>
          <cell r="AR68" t="e">
            <v>#N/A</v>
          </cell>
          <cell r="AS68" t="e">
            <v>#N/A</v>
          </cell>
          <cell r="AT68" t="e">
            <v>#N/A</v>
          </cell>
          <cell r="AU68" t="e">
            <v>#N/A</v>
          </cell>
          <cell r="AV68" t="e">
            <v>#N/A</v>
          </cell>
          <cell r="AW68" t="e">
            <v>#N/A</v>
          </cell>
          <cell r="AX68">
            <v>10584.83</v>
          </cell>
          <cell r="AY68">
            <v>0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 t="e">
            <v>#N/A</v>
          </cell>
          <cell r="I69" t="e">
            <v>#N/A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 t="e">
            <v>#N/A</v>
          </cell>
          <cell r="X69" t="e">
            <v>#N/A</v>
          </cell>
          <cell r="Y69" t="e">
            <v>#N/A</v>
          </cell>
          <cell r="Z69" t="e">
            <v>#N/A</v>
          </cell>
          <cell r="AA69" t="e">
            <v>#N/A</v>
          </cell>
          <cell r="AB69" t="e">
            <v>#N/A</v>
          </cell>
          <cell r="AC69" t="e">
            <v>#N/A</v>
          </cell>
          <cell r="AD69" t="e">
            <v>#N/A</v>
          </cell>
          <cell r="AE69" t="e">
            <v>#N/A</v>
          </cell>
          <cell r="AF69" t="e">
            <v>#N/A</v>
          </cell>
          <cell r="AG69">
            <v>0.2</v>
          </cell>
          <cell r="AH69" t="e">
            <v>#N/A</v>
          </cell>
          <cell r="AI69" t="e">
            <v>#N/A</v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>
            <v>0.5</v>
          </cell>
          <cell r="AP69" t="e">
            <v>#N/A</v>
          </cell>
          <cell r="AQ69" t="e">
            <v>#N/A</v>
          </cell>
          <cell r="AR69" t="e">
            <v>#N/A</v>
          </cell>
          <cell r="AS69" t="e">
            <v>#N/A</v>
          </cell>
          <cell r="AT69" t="e">
            <v>#N/A</v>
          </cell>
          <cell r="AU69" t="e">
            <v>#N/A</v>
          </cell>
          <cell r="AV69" t="e">
            <v>#N/A</v>
          </cell>
          <cell r="AW69" t="e">
            <v>#N/A</v>
          </cell>
          <cell r="AX69">
            <v>9312.75</v>
          </cell>
          <cell r="AY69">
            <v>0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 t="e">
            <v>#N/A</v>
          </cell>
          <cell r="I70" t="e">
            <v>#N/A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 t="e">
            <v>#N/A</v>
          </cell>
          <cell r="X70" t="e">
            <v>#N/A</v>
          </cell>
          <cell r="Y70" t="e">
            <v>#N/A</v>
          </cell>
          <cell r="Z70" t="e">
            <v>#N/A</v>
          </cell>
          <cell r="AA70" t="e">
            <v>#N/A</v>
          </cell>
          <cell r="AB70" t="e">
            <v>#N/A</v>
          </cell>
          <cell r="AC70" t="e">
            <v>#N/A</v>
          </cell>
          <cell r="AD70" t="e">
            <v>#N/A</v>
          </cell>
          <cell r="AE70" t="e">
            <v>#N/A</v>
          </cell>
          <cell r="AF70" t="e">
            <v>#N/A</v>
          </cell>
          <cell r="AG70">
            <v>0.2</v>
          </cell>
          <cell r="AH70" t="e">
            <v>#N/A</v>
          </cell>
          <cell r="AI70" t="e">
            <v>#N/A</v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>
            <v>0.5</v>
          </cell>
          <cell r="AP70" t="e">
            <v>#N/A</v>
          </cell>
          <cell r="AQ70" t="e">
            <v>#N/A</v>
          </cell>
          <cell r="AR70" t="e">
            <v>#N/A</v>
          </cell>
          <cell r="AS70" t="e">
            <v>#N/A</v>
          </cell>
          <cell r="AT70" t="e">
            <v>#N/A</v>
          </cell>
          <cell r="AU70" t="e">
            <v>#N/A</v>
          </cell>
          <cell r="AV70" t="e">
            <v>#N/A</v>
          </cell>
          <cell r="AW70" t="e">
            <v>#N/A</v>
          </cell>
          <cell r="AX70">
            <v>8912.6200000000008</v>
          </cell>
          <cell r="AY70">
            <v>0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 t="e">
            <v>#N/A</v>
          </cell>
          <cell r="I71" t="e">
            <v>#N/A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 t="e">
            <v>#N/A</v>
          </cell>
          <cell r="X71" t="e">
            <v>#N/A</v>
          </cell>
          <cell r="Y71" t="e">
            <v>#N/A</v>
          </cell>
          <cell r="Z71" t="e">
            <v>#N/A</v>
          </cell>
          <cell r="AA71" t="e">
            <v>#N/A</v>
          </cell>
          <cell r="AB71" t="e">
            <v>#N/A</v>
          </cell>
          <cell r="AC71" t="e">
            <v>#N/A</v>
          </cell>
          <cell r="AD71" t="e">
            <v>#N/A</v>
          </cell>
          <cell r="AE71" t="e">
            <v>#N/A</v>
          </cell>
          <cell r="AF71" t="e">
            <v>#N/A</v>
          </cell>
          <cell r="AG71">
            <v>0.2</v>
          </cell>
          <cell r="AH71" t="e">
            <v>#N/A</v>
          </cell>
          <cell r="AI71" t="e">
            <v>#N/A</v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>
            <v>0.5</v>
          </cell>
          <cell r="AP71" t="e">
            <v>#N/A</v>
          </cell>
          <cell r="AQ71" t="e">
            <v>#N/A</v>
          </cell>
          <cell r="AR71" t="e">
            <v>#N/A</v>
          </cell>
          <cell r="AS71" t="e">
            <v>#N/A</v>
          </cell>
          <cell r="AT71" t="e">
            <v>#N/A</v>
          </cell>
          <cell r="AU71" t="e">
            <v>#N/A</v>
          </cell>
          <cell r="AV71" t="e">
            <v>#N/A</v>
          </cell>
          <cell r="AW71" t="e">
            <v>#N/A</v>
          </cell>
          <cell r="AX71">
            <v>10019.4</v>
          </cell>
          <cell r="AY71">
            <v>0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 t="e">
            <v>#N/A</v>
          </cell>
          <cell r="I72" t="e">
            <v>#N/A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  <cell r="AF72" t="e">
            <v>#N/A</v>
          </cell>
          <cell r="AG72">
            <v>0.2</v>
          </cell>
          <cell r="AH72" t="e">
            <v>#N/A</v>
          </cell>
          <cell r="AI72" t="e">
            <v>#N/A</v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>
            <v>0.5</v>
          </cell>
          <cell r="AP72" t="e">
            <v>#N/A</v>
          </cell>
          <cell r="AQ72" t="e">
            <v>#N/A</v>
          </cell>
          <cell r="AR72" t="e">
            <v>#N/A</v>
          </cell>
          <cell r="AS72" t="e">
            <v>#N/A</v>
          </cell>
          <cell r="AT72" t="e">
            <v>#N/A</v>
          </cell>
          <cell r="AU72" t="e">
            <v>#N/A</v>
          </cell>
          <cell r="AV72" t="e">
            <v>#N/A</v>
          </cell>
          <cell r="AW72" t="e">
            <v>#N/A</v>
          </cell>
          <cell r="AX72">
            <v>9780.02</v>
          </cell>
          <cell r="AY72">
            <v>0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 t="e">
            <v>#N/A</v>
          </cell>
          <cell r="I73" t="e">
            <v>#N/A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 t="e">
            <v>#N/A</v>
          </cell>
          <cell r="X73" t="e">
            <v>#N/A</v>
          </cell>
          <cell r="Y73" t="e">
            <v>#N/A</v>
          </cell>
          <cell r="Z73" t="e">
            <v>#N/A</v>
          </cell>
          <cell r="AA73" t="e">
            <v>#N/A</v>
          </cell>
          <cell r="AB73" t="e">
            <v>#N/A</v>
          </cell>
          <cell r="AC73" t="e">
            <v>#N/A</v>
          </cell>
          <cell r="AD73" t="e">
            <v>#N/A</v>
          </cell>
          <cell r="AE73" t="e">
            <v>#N/A</v>
          </cell>
          <cell r="AF73" t="e">
            <v>#N/A</v>
          </cell>
          <cell r="AG73">
            <v>0.2</v>
          </cell>
          <cell r="AH73" t="e">
            <v>#N/A</v>
          </cell>
          <cell r="AI73" t="e">
            <v>#N/A</v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>
            <v>0.5</v>
          </cell>
          <cell r="AP73" t="e">
            <v>#N/A</v>
          </cell>
          <cell r="AQ73" t="e">
            <v>#N/A</v>
          </cell>
          <cell r="AR73" t="e">
            <v>#N/A</v>
          </cell>
          <cell r="AS73" t="e">
            <v>#N/A</v>
          </cell>
          <cell r="AT73" t="e">
            <v>#N/A</v>
          </cell>
          <cell r="AU73" t="e">
            <v>#N/A</v>
          </cell>
          <cell r="AV73" t="e">
            <v>#N/A</v>
          </cell>
          <cell r="AW73" t="e">
            <v>#N/A</v>
          </cell>
          <cell r="AX73">
            <v>9780.02</v>
          </cell>
          <cell r="AY73">
            <v>0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 t="e">
            <v>#N/A</v>
          </cell>
          <cell r="I74" t="e">
            <v>#N/A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 t="e">
            <v>#N/A</v>
          </cell>
          <cell r="X74" t="e">
            <v>#N/A</v>
          </cell>
          <cell r="Y74" t="e">
            <v>#N/A</v>
          </cell>
          <cell r="Z74" t="e">
            <v>#N/A</v>
          </cell>
          <cell r="AA74" t="e">
            <v>#N/A</v>
          </cell>
          <cell r="AB74" t="e">
            <v>#N/A</v>
          </cell>
          <cell r="AC74" t="e">
            <v>#N/A</v>
          </cell>
          <cell r="AD74" t="e">
            <v>#N/A</v>
          </cell>
          <cell r="AE74" t="e">
            <v>#N/A</v>
          </cell>
          <cell r="AF74" t="e">
            <v>#N/A</v>
          </cell>
          <cell r="AG74">
            <v>0.2</v>
          </cell>
          <cell r="AH74" t="e">
            <v>#N/A</v>
          </cell>
          <cell r="AI74" t="e">
            <v>#N/A</v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>
            <v>0.5</v>
          </cell>
          <cell r="AP74" t="e">
            <v>#N/A</v>
          </cell>
          <cell r="AQ74" t="e">
            <v>#N/A</v>
          </cell>
          <cell r="AR74" t="e">
            <v>#N/A</v>
          </cell>
          <cell r="AS74" t="e">
            <v>#N/A</v>
          </cell>
          <cell r="AT74" t="e">
            <v>#N/A</v>
          </cell>
          <cell r="AU74" t="e">
            <v>#N/A</v>
          </cell>
          <cell r="AV74" t="e">
            <v>#N/A</v>
          </cell>
          <cell r="AW74" t="e">
            <v>#N/A</v>
          </cell>
          <cell r="AX74">
            <v>9312.3700000000008</v>
          </cell>
          <cell r="AY74">
            <v>0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 t="e">
            <v>#N/A</v>
          </cell>
          <cell r="I75" t="e">
            <v>#N/A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  <cell r="AD75" t="e">
            <v>#N/A</v>
          </cell>
          <cell r="AE75" t="e">
            <v>#N/A</v>
          </cell>
          <cell r="AF75" t="e">
            <v>#N/A</v>
          </cell>
          <cell r="AG75">
            <v>0.2</v>
          </cell>
          <cell r="AH75" t="e">
            <v>#N/A</v>
          </cell>
          <cell r="AI75" t="e">
            <v>#N/A</v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>
            <v>0.5</v>
          </cell>
          <cell r="AP75" t="e">
            <v>#N/A</v>
          </cell>
          <cell r="AQ75" t="e">
            <v>#N/A</v>
          </cell>
          <cell r="AR75" t="e">
            <v>#N/A</v>
          </cell>
          <cell r="AS75" t="e">
            <v>#N/A</v>
          </cell>
          <cell r="AT75" t="e">
            <v>#N/A</v>
          </cell>
          <cell r="AU75" t="e">
            <v>#N/A</v>
          </cell>
          <cell r="AV75" t="e">
            <v>#N/A</v>
          </cell>
          <cell r="AW75" t="e">
            <v>#N/A</v>
          </cell>
          <cell r="AX75">
            <v>10061.92</v>
          </cell>
          <cell r="AY75">
            <v>0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 t="e">
            <v>#N/A</v>
          </cell>
          <cell r="I76" t="e">
            <v>#N/A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  <cell r="AF76" t="e">
            <v>#N/A</v>
          </cell>
          <cell r="AG76">
            <v>0.2</v>
          </cell>
          <cell r="AH76" t="e">
            <v>#N/A</v>
          </cell>
          <cell r="AI76" t="e">
            <v>#N/A</v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>
            <v>0.5</v>
          </cell>
          <cell r="AP76" t="e">
            <v>#N/A</v>
          </cell>
          <cell r="AQ76" t="e">
            <v>#N/A</v>
          </cell>
          <cell r="AR76" t="e">
            <v>#N/A</v>
          </cell>
          <cell r="AS76" t="e">
            <v>#N/A</v>
          </cell>
          <cell r="AT76" t="e">
            <v>#N/A</v>
          </cell>
          <cell r="AU76" t="e">
            <v>#N/A</v>
          </cell>
          <cell r="AV76" t="e">
            <v>#N/A</v>
          </cell>
          <cell r="AW76" t="e">
            <v>#N/A</v>
          </cell>
          <cell r="AX76">
            <v>8467.85</v>
          </cell>
          <cell r="AY76">
            <v>0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 t="e">
            <v>#N/A</v>
          </cell>
          <cell r="I77" t="e">
            <v>#N/A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  <cell r="AF77" t="e">
            <v>#N/A</v>
          </cell>
          <cell r="AG77">
            <v>0.2</v>
          </cell>
          <cell r="AH77" t="e">
            <v>#N/A</v>
          </cell>
          <cell r="AI77" t="e">
            <v>#N/A</v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>
            <v>0.5</v>
          </cell>
          <cell r="AP77" t="e">
            <v>#N/A</v>
          </cell>
          <cell r="AQ77" t="e">
            <v>#N/A</v>
          </cell>
          <cell r="AR77" t="e">
            <v>#N/A</v>
          </cell>
          <cell r="AS77" t="e">
            <v>#N/A</v>
          </cell>
          <cell r="AT77" t="e">
            <v>#N/A</v>
          </cell>
          <cell r="AU77" t="e">
            <v>#N/A</v>
          </cell>
          <cell r="AV77" t="e">
            <v>#N/A</v>
          </cell>
          <cell r="AW77" t="e">
            <v>#N/A</v>
          </cell>
          <cell r="AX77">
            <v>9871.39</v>
          </cell>
          <cell r="AY77">
            <v>0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 t="e">
            <v>#N/A</v>
          </cell>
          <cell r="I78" t="e">
            <v>#N/A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 t="e">
            <v>#N/A</v>
          </cell>
          <cell r="X78" t="e">
            <v>#N/A</v>
          </cell>
          <cell r="Y78" t="e">
            <v>#N/A</v>
          </cell>
          <cell r="Z78" t="e">
            <v>#N/A</v>
          </cell>
          <cell r="AA78" t="e">
            <v>#N/A</v>
          </cell>
          <cell r="AB78" t="e">
            <v>#N/A</v>
          </cell>
          <cell r="AC78" t="e">
            <v>#N/A</v>
          </cell>
          <cell r="AD78" t="e">
            <v>#N/A</v>
          </cell>
          <cell r="AE78" t="e">
            <v>#N/A</v>
          </cell>
          <cell r="AF78" t="e">
            <v>#N/A</v>
          </cell>
          <cell r="AG78">
            <v>0.2</v>
          </cell>
          <cell r="AH78" t="e">
            <v>#N/A</v>
          </cell>
          <cell r="AI78" t="e">
            <v>#N/A</v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>
            <v>0.5</v>
          </cell>
          <cell r="AP78" t="e">
            <v>#N/A</v>
          </cell>
          <cell r="AQ78" t="e">
            <v>#N/A</v>
          </cell>
          <cell r="AR78" t="e">
            <v>#N/A</v>
          </cell>
          <cell r="AS78" t="e">
            <v>#N/A</v>
          </cell>
          <cell r="AT78" t="e">
            <v>#N/A</v>
          </cell>
          <cell r="AU78" t="e">
            <v>#N/A</v>
          </cell>
          <cell r="AV78" t="e">
            <v>#N/A</v>
          </cell>
          <cell r="AW78" t="e">
            <v>#N/A</v>
          </cell>
          <cell r="AX78">
            <v>9401.43</v>
          </cell>
          <cell r="AY78">
            <v>0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 t="e">
            <v>#N/A</v>
          </cell>
          <cell r="I79" t="e">
            <v>#N/A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  <cell r="AF79" t="e">
            <v>#N/A</v>
          </cell>
          <cell r="AG79">
            <v>0.2</v>
          </cell>
          <cell r="AH79" t="e">
            <v>#N/A</v>
          </cell>
          <cell r="AI79" t="e">
            <v>#N/A</v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>
            <v>0.5</v>
          </cell>
          <cell r="AP79" t="e">
            <v>#N/A</v>
          </cell>
          <cell r="AQ79" t="e">
            <v>#N/A</v>
          </cell>
          <cell r="AR79" t="e">
            <v>#N/A</v>
          </cell>
          <cell r="AS79" t="e">
            <v>#N/A</v>
          </cell>
          <cell r="AT79" t="e">
            <v>#N/A</v>
          </cell>
          <cell r="AU79" t="e">
            <v>#N/A</v>
          </cell>
          <cell r="AV79" t="e">
            <v>#N/A</v>
          </cell>
          <cell r="AW79" t="e">
            <v>#N/A</v>
          </cell>
          <cell r="AX79">
            <v>8961.8799999999992</v>
          </cell>
          <cell r="AY79">
            <v>0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 t="e">
            <v>#N/A</v>
          </cell>
          <cell r="I80" t="e">
            <v>#N/A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 t="e">
            <v>#N/A</v>
          </cell>
          <cell r="X80" t="e">
            <v>#N/A</v>
          </cell>
          <cell r="Y80" t="e">
            <v>#N/A</v>
          </cell>
          <cell r="Z80" t="e">
            <v>#N/A</v>
          </cell>
          <cell r="AA80" t="e">
            <v>#N/A</v>
          </cell>
          <cell r="AB80" t="e">
            <v>#N/A</v>
          </cell>
          <cell r="AC80" t="e">
            <v>#N/A</v>
          </cell>
          <cell r="AD80" t="e">
            <v>#N/A</v>
          </cell>
          <cell r="AE80" t="e">
            <v>#N/A</v>
          </cell>
          <cell r="AF80" t="e">
            <v>#N/A</v>
          </cell>
          <cell r="AG80">
            <v>0.2</v>
          </cell>
          <cell r="AH80" t="e">
            <v>#N/A</v>
          </cell>
          <cell r="AI80" t="e">
            <v>#N/A</v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>
            <v>0.5</v>
          </cell>
          <cell r="AP80" t="e">
            <v>#N/A</v>
          </cell>
          <cell r="AQ80" t="e">
            <v>#N/A</v>
          </cell>
          <cell r="AR80" t="e">
            <v>#N/A</v>
          </cell>
          <cell r="AS80" t="e">
            <v>#N/A</v>
          </cell>
          <cell r="AT80" t="e">
            <v>#N/A</v>
          </cell>
          <cell r="AU80" t="e">
            <v>#N/A</v>
          </cell>
          <cell r="AV80" t="e">
            <v>#N/A</v>
          </cell>
          <cell r="AW80" t="e">
            <v>#N/A</v>
          </cell>
          <cell r="AX80">
            <v>9729.42</v>
          </cell>
          <cell r="AY80">
            <v>0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 t="e">
            <v>#N/A</v>
          </cell>
          <cell r="I81" t="e">
            <v>#N/A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  <cell r="AF81" t="e">
            <v>#N/A</v>
          </cell>
          <cell r="AG81">
            <v>0.2</v>
          </cell>
          <cell r="AH81" t="e">
            <v>#N/A</v>
          </cell>
          <cell r="AI81" t="e">
            <v>#N/A</v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>
            <v>0.5</v>
          </cell>
          <cell r="AP81" t="e">
            <v>#N/A</v>
          </cell>
          <cell r="AQ81" t="e">
            <v>#N/A</v>
          </cell>
          <cell r="AR81" t="e">
            <v>#N/A</v>
          </cell>
          <cell r="AS81" t="e">
            <v>#N/A</v>
          </cell>
          <cell r="AT81" t="e">
            <v>#N/A</v>
          </cell>
          <cell r="AU81" t="e">
            <v>#N/A</v>
          </cell>
          <cell r="AV81" t="e">
            <v>#N/A</v>
          </cell>
          <cell r="AW81" t="e">
            <v>#N/A</v>
          </cell>
          <cell r="AX81">
            <v>16362.06</v>
          </cell>
          <cell r="AY81">
            <v>0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  <cell r="AF82" t="e">
            <v>#N/A</v>
          </cell>
          <cell r="AG82">
            <v>0.2</v>
          </cell>
          <cell r="AH82" t="e">
            <v>#N/A</v>
          </cell>
          <cell r="AI82" t="e">
            <v>#N/A</v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>
            <v>0.5</v>
          </cell>
          <cell r="AP82" t="e">
            <v>#N/A</v>
          </cell>
          <cell r="AQ82" t="e">
            <v>#N/A</v>
          </cell>
          <cell r="AR82" t="e">
            <v>#N/A</v>
          </cell>
          <cell r="AS82" t="e">
            <v>#N/A</v>
          </cell>
          <cell r="AT82" t="e">
            <v>#N/A</v>
          </cell>
          <cell r="AU82" t="e">
            <v>#N/A</v>
          </cell>
          <cell r="AV82" t="e">
            <v>#N/A</v>
          </cell>
          <cell r="AW82" t="e">
            <v>#N/A</v>
          </cell>
          <cell r="AX82">
            <v>0</v>
          </cell>
          <cell r="AY82">
            <v>0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 t="e">
            <v>#N/A</v>
          </cell>
          <cell r="I83" t="e">
            <v>#N/A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e">
            <v>#N/A</v>
          </cell>
          <cell r="AF83" t="e">
            <v>#N/A</v>
          </cell>
          <cell r="AG83">
            <v>0.2</v>
          </cell>
          <cell r="AH83" t="e">
            <v>#N/A</v>
          </cell>
          <cell r="AI83" t="e">
            <v>#N/A</v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>
            <v>0.5</v>
          </cell>
          <cell r="AP83" t="e">
            <v>#N/A</v>
          </cell>
          <cell r="AQ83" t="e">
            <v>#N/A</v>
          </cell>
          <cell r="AR83" t="e">
            <v>#N/A</v>
          </cell>
          <cell r="AS83" t="e">
            <v>#N/A</v>
          </cell>
          <cell r="AT83" t="e">
            <v>#N/A</v>
          </cell>
          <cell r="AU83" t="e">
            <v>#N/A</v>
          </cell>
          <cell r="AV83" t="e">
            <v>#N/A</v>
          </cell>
          <cell r="AW83" t="e">
            <v>#N/A</v>
          </cell>
          <cell r="AX83">
            <v>10042.35</v>
          </cell>
          <cell r="AY83">
            <v>0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 t="e">
            <v>#N/A</v>
          </cell>
          <cell r="I84" t="e">
            <v>#N/A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 t="e">
            <v>#N/A</v>
          </cell>
          <cell r="X84" t="e">
            <v>#N/A</v>
          </cell>
          <cell r="Y84" t="e">
            <v>#N/A</v>
          </cell>
          <cell r="Z84" t="e">
            <v>#N/A</v>
          </cell>
          <cell r="AA84" t="e">
            <v>#N/A</v>
          </cell>
          <cell r="AB84" t="e">
            <v>#N/A</v>
          </cell>
          <cell r="AC84" t="e">
            <v>#N/A</v>
          </cell>
          <cell r="AD84" t="e">
            <v>#N/A</v>
          </cell>
          <cell r="AE84" t="e">
            <v>#N/A</v>
          </cell>
          <cell r="AF84" t="e">
            <v>#N/A</v>
          </cell>
          <cell r="AG84">
            <v>0.2</v>
          </cell>
          <cell r="AH84" t="e">
            <v>#N/A</v>
          </cell>
          <cell r="AI84" t="e">
            <v>#N/A</v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>
            <v>0.5</v>
          </cell>
          <cell r="AP84" t="e">
            <v>#N/A</v>
          </cell>
          <cell r="AQ84" t="e">
            <v>#N/A</v>
          </cell>
          <cell r="AR84" t="e">
            <v>#N/A</v>
          </cell>
          <cell r="AS84" t="e">
            <v>#N/A</v>
          </cell>
          <cell r="AT84" t="e">
            <v>#N/A</v>
          </cell>
          <cell r="AU84" t="e">
            <v>#N/A</v>
          </cell>
          <cell r="AV84" t="e">
            <v>#N/A</v>
          </cell>
          <cell r="AW84" t="e">
            <v>#N/A</v>
          </cell>
          <cell r="AX84">
            <v>12330.73</v>
          </cell>
          <cell r="AY84">
            <v>0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 t="e">
            <v>#N/A</v>
          </cell>
          <cell r="I85" t="e">
            <v>#N/A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 t="e">
            <v>#N/A</v>
          </cell>
          <cell r="X85" t="e">
            <v>#N/A</v>
          </cell>
          <cell r="Y85" t="e">
            <v>#N/A</v>
          </cell>
          <cell r="Z85" t="e">
            <v>#N/A</v>
          </cell>
          <cell r="AA85" t="e">
            <v>#N/A</v>
          </cell>
          <cell r="AB85" t="e">
            <v>#N/A</v>
          </cell>
          <cell r="AC85" t="e">
            <v>#N/A</v>
          </cell>
          <cell r="AD85" t="e">
            <v>#N/A</v>
          </cell>
          <cell r="AE85" t="e">
            <v>#N/A</v>
          </cell>
          <cell r="AF85" t="e">
            <v>#N/A</v>
          </cell>
          <cell r="AG85">
            <v>0.2</v>
          </cell>
          <cell r="AH85" t="e">
            <v>#N/A</v>
          </cell>
          <cell r="AI85" t="e">
            <v>#N/A</v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>
            <v>0.5</v>
          </cell>
          <cell r="AP85" t="e">
            <v>#N/A</v>
          </cell>
          <cell r="AQ85" t="e">
            <v>#N/A</v>
          </cell>
          <cell r="AR85" t="e">
            <v>#N/A</v>
          </cell>
          <cell r="AS85" t="e">
            <v>#N/A</v>
          </cell>
          <cell r="AT85" t="e">
            <v>#N/A</v>
          </cell>
          <cell r="AU85" t="e">
            <v>#N/A</v>
          </cell>
          <cell r="AV85" t="e">
            <v>#N/A</v>
          </cell>
          <cell r="AW85" t="e">
            <v>#N/A</v>
          </cell>
          <cell r="AX85">
            <v>12105.52</v>
          </cell>
          <cell r="AY85">
            <v>0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 t="e">
            <v>#N/A</v>
          </cell>
          <cell r="I86" t="e">
            <v>#N/A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 t="e">
            <v>#N/A</v>
          </cell>
          <cell r="X86" t="e">
            <v>#N/A</v>
          </cell>
          <cell r="Y86" t="e">
            <v>#N/A</v>
          </cell>
          <cell r="Z86" t="e">
            <v>#N/A</v>
          </cell>
          <cell r="AA86" t="e">
            <v>#N/A</v>
          </cell>
          <cell r="AB86" t="e">
            <v>#N/A</v>
          </cell>
          <cell r="AC86" t="e">
            <v>#N/A</v>
          </cell>
          <cell r="AD86" t="e">
            <v>#N/A</v>
          </cell>
          <cell r="AE86" t="e">
            <v>#N/A</v>
          </cell>
          <cell r="AF86" t="e">
            <v>#N/A</v>
          </cell>
          <cell r="AG86">
            <v>0.2</v>
          </cell>
          <cell r="AH86" t="e">
            <v>#N/A</v>
          </cell>
          <cell r="AI86" t="e">
            <v>#N/A</v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>
            <v>0.5</v>
          </cell>
          <cell r="AP86" t="e">
            <v>#N/A</v>
          </cell>
          <cell r="AQ86" t="e">
            <v>#N/A</v>
          </cell>
          <cell r="AR86" t="e">
            <v>#N/A</v>
          </cell>
          <cell r="AS86" t="e">
            <v>#N/A</v>
          </cell>
          <cell r="AT86" t="e">
            <v>#N/A</v>
          </cell>
          <cell r="AU86" t="e">
            <v>#N/A</v>
          </cell>
          <cell r="AV86" t="e">
            <v>#N/A</v>
          </cell>
          <cell r="AW86" t="e">
            <v>#N/A</v>
          </cell>
          <cell r="AX86">
            <v>9947.94</v>
          </cell>
          <cell r="AY86">
            <v>0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 t="e">
            <v>#N/A</v>
          </cell>
          <cell r="I87" t="e">
            <v>#N/A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 t="e">
            <v>#N/A</v>
          </cell>
          <cell r="X87" t="e">
            <v>#N/A</v>
          </cell>
          <cell r="Y87" t="e">
            <v>#N/A</v>
          </cell>
          <cell r="Z87" t="e">
            <v>#N/A</v>
          </cell>
          <cell r="AA87" t="e">
            <v>#N/A</v>
          </cell>
          <cell r="AB87" t="e">
            <v>#N/A</v>
          </cell>
          <cell r="AC87" t="e">
            <v>#N/A</v>
          </cell>
          <cell r="AD87" t="e">
            <v>#N/A</v>
          </cell>
          <cell r="AE87" t="e">
            <v>#N/A</v>
          </cell>
          <cell r="AF87" t="e">
            <v>#N/A</v>
          </cell>
          <cell r="AG87">
            <v>0.2</v>
          </cell>
          <cell r="AH87" t="e">
            <v>#N/A</v>
          </cell>
          <cell r="AI87" t="e">
            <v>#N/A</v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>
            <v>0.5</v>
          </cell>
          <cell r="AP87" t="e">
            <v>#N/A</v>
          </cell>
          <cell r="AQ87" t="e">
            <v>#N/A</v>
          </cell>
          <cell r="AR87" t="e">
            <v>#N/A</v>
          </cell>
          <cell r="AS87" t="e">
            <v>#N/A</v>
          </cell>
          <cell r="AT87" t="e">
            <v>#N/A</v>
          </cell>
          <cell r="AU87" t="e">
            <v>#N/A</v>
          </cell>
          <cell r="AV87" t="e">
            <v>#N/A</v>
          </cell>
          <cell r="AW87" t="e">
            <v>#N/A</v>
          </cell>
          <cell r="AX87">
            <v>9566.0499999999993</v>
          </cell>
          <cell r="AY87">
            <v>0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 t="e">
            <v>#N/A</v>
          </cell>
          <cell r="I88" t="e">
            <v>#N/A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 t="e">
            <v>#N/A</v>
          </cell>
          <cell r="X88" t="e">
            <v>#N/A</v>
          </cell>
          <cell r="Y88" t="e">
            <v>#N/A</v>
          </cell>
          <cell r="Z88" t="e">
            <v>#N/A</v>
          </cell>
          <cell r="AA88" t="e">
            <v>#N/A</v>
          </cell>
          <cell r="AB88" t="e">
            <v>#N/A</v>
          </cell>
          <cell r="AC88" t="e">
            <v>#N/A</v>
          </cell>
          <cell r="AD88" t="e">
            <v>#N/A</v>
          </cell>
          <cell r="AE88" t="e">
            <v>#N/A</v>
          </cell>
          <cell r="AF88" t="e">
            <v>#N/A</v>
          </cell>
          <cell r="AG88">
            <v>0.2</v>
          </cell>
          <cell r="AH88" t="e">
            <v>#N/A</v>
          </cell>
          <cell r="AI88" t="e">
            <v>#N/A</v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>
            <v>0.5</v>
          </cell>
          <cell r="AP88" t="e">
            <v>#N/A</v>
          </cell>
          <cell r="AQ88" t="e">
            <v>#N/A</v>
          </cell>
          <cell r="AR88" t="e">
            <v>#N/A</v>
          </cell>
          <cell r="AS88" t="e">
            <v>#N/A</v>
          </cell>
          <cell r="AT88" t="e">
            <v>#N/A</v>
          </cell>
          <cell r="AU88" t="e">
            <v>#N/A</v>
          </cell>
          <cell r="AV88" t="e">
            <v>#N/A</v>
          </cell>
          <cell r="AW88" t="e">
            <v>#N/A</v>
          </cell>
          <cell r="AX88">
            <v>10232.82</v>
          </cell>
          <cell r="AY88">
            <v>0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 t="e">
            <v>#N/A</v>
          </cell>
          <cell r="I89" t="e">
            <v>#N/A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 t="e">
            <v>#N/A</v>
          </cell>
          <cell r="X89" t="e">
            <v>#N/A</v>
          </cell>
          <cell r="Y89" t="e">
            <v>#N/A</v>
          </cell>
          <cell r="Z89" t="e">
            <v>#N/A</v>
          </cell>
          <cell r="AA89" t="e">
            <v>#N/A</v>
          </cell>
          <cell r="AB89" t="e">
            <v>#N/A</v>
          </cell>
          <cell r="AC89" t="e">
            <v>#N/A</v>
          </cell>
          <cell r="AD89" t="e">
            <v>#N/A</v>
          </cell>
          <cell r="AE89" t="e">
            <v>#N/A</v>
          </cell>
          <cell r="AF89" t="e">
            <v>#N/A</v>
          </cell>
          <cell r="AG89">
            <v>0.2</v>
          </cell>
          <cell r="AH89" t="e">
            <v>#N/A</v>
          </cell>
          <cell r="AI89" t="e">
            <v>#N/A</v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>
            <v>0.5</v>
          </cell>
          <cell r="AP89" t="e">
            <v>#N/A</v>
          </cell>
          <cell r="AQ89" t="e">
            <v>#N/A</v>
          </cell>
          <cell r="AR89" t="e">
            <v>#N/A</v>
          </cell>
          <cell r="AS89" t="e">
            <v>#N/A</v>
          </cell>
          <cell r="AT89" t="e">
            <v>#N/A</v>
          </cell>
          <cell r="AU89" t="e">
            <v>#N/A</v>
          </cell>
          <cell r="AV89" t="e">
            <v>#N/A</v>
          </cell>
          <cell r="AW89" t="e">
            <v>#N/A</v>
          </cell>
          <cell r="AX89">
            <v>9934.81</v>
          </cell>
          <cell r="AY89">
            <v>0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 t="e">
            <v>#N/A</v>
          </cell>
          <cell r="I90" t="e">
            <v>#N/A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 t="e">
            <v>#N/A</v>
          </cell>
          <cell r="X90" t="e">
            <v>#N/A</v>
          </cell>
          <cell r="Y90" t="e">
            <v>#N/A</v>
          </cell>
          <cell r="Z90" t="e">
            <v>#N/A</v>
          </cell>
          <cell r="AA90" t="e">
            <v>#N/A</v>
          </cell>
          <cell r="AB90" t="e">
            <v>#N/A</v>
          </cell>
          <cell r="AC90" t="e">
            <v>#N/A</v>
          </cell>
          <cell r="AD90" t="e">
            <v>#N/A</v>
          </cell>
          <cell r="AE90" t="e">
            <v>#N/A</v>
          </cell>
          <cell r="AF90" t="e">
            <v>#N/A</v>
          </cell>
          <cell r="AG90">
            <v>0.2</v>
          </cell>
          <cell r="AH90" t="e">
            <v>#N/A</v>
          </cell>
          <cell r="AI90" t="e">
            <v>#N/A</v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>
            <v>0.5</v>
          </cell>
          <cell r="AP90" t="e">
            <v>#N/A</v>
          </cell>
          <cell r="AQ90" t="e">
            <v>#N/A</v>
          </cell>
          <cell r="AR90" t="e">
            <v>#N/A</v>
          </cell>
          <cell r="AS90" t="e">
            <v>#N/A</v>
          </cell>
          <cell r="AT90" t="e">
            <v>#N/A</v>
          </cell>
          <cell r="AU90" t="e">
            <v>#N/A</v>
          </cell>
          <cell r="AV90" t="e">
            <v>#N/A</v>
          </cell>
          <cell r="AW90" t="e">
            <v>#N/A</v>
          </cell>
          <cell r="AX90">
            <v>9547.36</v>
          </cell>
          <cell r="AY90">
            <v>0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 t="e">
            <v>#N/A</v>
          </cell>
          <cell r="I91" t="e">
            <v>#N/A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 t="e">
            <v>#N/A</v>
          </cell>
          <cell r="X91" t="e">
            <v>#N/A</v>
          </cell>
          <cell r="Y91" t="e">
            <v>#N/A</v>
          </cell>
          <cell r="Z91" t="e">
            <v>#N/A</v>
          </cell>
          <cell r="AA91" t="e">
            <v>#N/A</v>
          </cell>
          <cell r="AB91" t="e">
            <v>#N/A</v>
          </cell>
          <cell r="AC91" t="e">
            <v>#N/A</v>
          </cell>
          <cell r="AD91" t="e">
            <v>#N/A</v>
          </cell>
          <cell r="AE91" t="e">
            <v>#N/A</v>
          </cell>
          <cell r="AF91" t="e">
            <v>#N/A</v>
          </cell>
          <cell r="AG91">
            <v>0.2</v>
          </cell>
          <cell r="AH91" t="e">
            <v>#N/A</v>
          </cell>
          <cell r="AI91" t="e">
            <v>#N/A</v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>
            <v>0.5</v>
          </cell>
          <cell r="AP91" t="e">
            <v>#N/A</v>
          </cell>
          <cell r="AQ91" t="e">
            <v>#N/A</v>
          </cell>
          <cell r="AR91" t="e">
            <v>#N/A</v>
          </cell>
          <cell r="AS91" t="e">
            <v>#N/A</v>
          </cell>
          <cell r="AT91" t="e">
            <v>#N/A</v>
          </cell>
          <cell r="AU91" t="e">
            <v>#N/A</v>
          </cell>
          <cell r="AV91" t="e">
            <v>#N/A</v>
          </cell>
          <cell r="AW91" t="e">
            <v>#N/A</v>
          </cell>
          <cell r="AX91">
            <v>10488.36</v>
          </cell>
          <cell r="AY91">
            <v>0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 t="e">
            <v>#N/A</v>
          </cell>
          <cell r="I92" t="e">
            <v>#N/A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 t="e">
            <v>#N/A</v>
          </cell>
          <cell r="X92" t="e">
            <v>#N/A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e">
            <v>#N/A</v>
          </cell>
          <cell r="AF92" t="e">
            <v>#N/A</v>
          </cell>
          <cell r="AG92">
            <v>0.2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>
            <v>0.5</v>
          </cell>
          <cell r="AP92" t="e">
            <v>#N/A</v>
          </cell>
          <cell r="AQ92" t="e">
            <v>#N/A</v>
          </cell>
          <cell r="AR92" t="e">
            <v>#N/A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>
            <v>9551.65</v>
          </cell>
          <cell r="AY92">
            <v>0</v>
          </cell>
        </row>
      </sheetData>
      <sheetData sheetId="6" refreshError="1"/>
      <sheetData sheetId="7" refreshError="1"/>
      <sheetData sheetId="8" refreshError="1"/>
      <sheetData sheetId="9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0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0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0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0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0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0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0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0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0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0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0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0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0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0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0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0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0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0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0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0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0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0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0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0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0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0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0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0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0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0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0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0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0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0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0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0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0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0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0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0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0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0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0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0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0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0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0</v>
          </cell>
          <cell r="W67">
            <v>10433.67</v>
          </cell>
          <cell r="X67">
            <v>10437.06</v>
          </cell>
          <cell r="Y67">
            <v>10437.06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0</v>
          </cell>
          <cell r="W68">
            <v>10437.06</v>
          </cell>
          <cell r="X68">
            <v>10437.06</v>
          </cell>
          <cell r="Y68">
            <v>10437.06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0</v>
          </cell>
          <cell r="W69">
            <v>8890.84</v>
          </cell>
          <cell r="X69">
            <v>10155.31</v>
          </cell>
          <cell r="Y69">
            <v>10155.31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0</v>
          </cell>
          <cell r="W70">
            <v>10155.31</v>
          </cell>
          <cell r="X70">
            <v>10155.31</v>
          </cell>
          <cell r="Y70">
            <v>10155.31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0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0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0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0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0</v>
          </cell>
          <cell r="W75">
            <v>10433.67</v>
          </cell>
          <cell r="X75">
            <v>10433.67</v>
          </cell>
          <cell r="Y75">
            <v>10433.67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0</v>
          </cell>
          <cell r="W76">
            <v>9793.33</v>
          </cell>
          <cell r="X76">
            <v>10433.67</v>
          </cell>
          <cell r="Y76">
            <v>10433.67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0</v>
          </cell>
          <cell r="W77">
            <v>8607.64</v>
          </cell>
          <cell r="X77">
            <v>9976.75</v>
          </cell>
          <cell r="Y77">
            <v>9976.75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0</v>
          </cell>
          <cell r="W78">
            <v>9976.75</v>
          </cell>
          <cell r="X78">
            <v>9976.75</v>
          </cell>
          <cell r="Y78">
            <v>9976.75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0</v>
          </cell>
          <cell r="W79">
            <v>10433.67</v>
          </cell>
          <cell r="X79">
            <v>10433.67</v>
          </cell>
          <cell r="Y79">
            <v>10433.67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0</v>
          </cell>
          <cell r="W80">
            <v>9309.42</v>
          </cell>
          <cell r="X80">
            <v>10433.67</v>
          </cell>
          <cell r="Y80">
            <v>10433.67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0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0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0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0</v>
          </cell>
          <cell r="W84">
            <v>8407.2900000000009</v>
          </cell>
          <cell r="X84">
            <v>8970.27</v>
          </cell>
          <cell r="Y84">
            <v>8970.27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0</v>
          </cell>
          <cell r="W85">
            <v>8770.5300000000007</v>
          </cell>
          <cell r="X85">
            <v>8970.27</v>
          </cell>
          <cell r="Y85">
            <v>8970.27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0</v>
          </cell>
          <cell r="W86">
            <v>8970.27</v>
          </cell>
          <cell r="X86">
            <v>8970.27</v>
          </cell>
          <cell r="Y86">
            <v>8970.27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0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0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0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0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0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0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0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0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0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0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0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0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0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0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0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0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0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0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0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0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0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0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0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0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0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0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0</v>
          </cell>
          <cell r="W127">
            <v>9495.9500000000007</v>
          </cell>
          <cell r="X127">
            <v>9566.0499999999993</v>
          </cell>
          <cell r="Y127">
            <v>9566.0499999999993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0</v>
          </cell>
          <cell r="W128">
            <v>9566.0499999999993</v>
          </cell>
          <cell r="X128">
            <v>9566.0499999999993</v>
          </cell>
          <cell r="Y128">
            <v>9566.0499999999993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0</v>
          </cell>
          <cell r="W129">
            <v>9208.77</v>
          </cell>
          <cell r="X129">
            <v>9566.0499999999993</v>
          </cell>
          <cell r="Y129">
            <v>9566.0499999999993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0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0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0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0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0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0" refreshError="1"/>
      <sheetData sheetId="11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2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  <sheetName val="17-18 P2 CS LCFF Transition 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N8" t="str">
            <v>Row Labels</v>
          </cell>
        </row>
      </sheetData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51585</v>
          </cell>
          <cell r="AP7"/>
          <cell r="AQ7"/>
          <cell r="AR7"/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51585</v>
          </cell>
          <cell r="AP8"/>
          <cell r="AQ8"/>
          <cell r="AR8"/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51585</v>
          </cell>
          <cell r="AP9"/>
          <cell r="AQ9"/>
          <cell r="AR9"/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51585</v>
          </cell>
          <cell r="AP10"/>
          <cell r="AQ10"/>
          <cell r="AR10"/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51585</v>
          </cell>
          <cell r="AP11"/>
          <cell r="AQ11"/>
          <cell r="AR11"/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51585</v>
          </cell>
          <cell r="AP12"/>
          <cell r="AQ12"/>
          <cell r="AR12"/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51585</v>
          </cell>
          <cell r="AP13"/>
          <cell r="AQ13"/>
          <cell r="AR13"/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51585</v>
          </cell>
          <cell r="AP14"/>
          <cell r="AQ14"/>
          <cell r="AR14"/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51585</v>
          </cell>
          <cell r="AP15"/>
          <cell r="AQ15"/>
          <cell r="AR15"/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51585</v>
          </cell>
          <cell r="AP16"/>
          <cell r="AQ16"/>
          <cell r="AR16"/>
        </row>
        <row r="17">
          <cell r="M17" t="str">
            <v>1447768478</v>
          </cell>
          <cell r="N17">
            <v>1</v>
          </cell>
          <cell r="O17">
            <v>8079.66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323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323</v>
          </cell>
          <cell r="AN17">
            <v>51585</v>
          </cell>
          <cell r="AP17"/>
          <cell r="AQ17"/>
          <cell r="AR17"/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/>
          <cell r="AQ18"/>
          <cell r="AR18"/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/>
          <cell r="AQ19"/>
          <cell r="AR19"/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/>
          <cell r="AQ20"/>
          <cell r="AR20"/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/>
          <cell r="AQ21"/>
          <cell r="AR21"/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/>
          <cell r="AQ22"/>
          <cell r="AR22"/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/>
          <cell r="AQ23"/>
          <cell r="AR23"/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/>
          <cell r="AQ24"/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/>
          <cell r="AQ25"/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/>
          <cell r="AQ26"/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/>
          <cell r="AQ27"/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/>
          <cell r="AQ28"/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/>
          <cell r="AQ29"/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/>
          <cell r="AQ30"/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/>
          <cell r="AQ31"/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/>
          <cell r="AQ32"/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/>
          <cell r="AQ33"/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/>
          <cell r="AQ34"/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/>
          <cell r="AQ35"/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/>
          <cell r="AQ36"/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/>
          <cell r="AQ37"/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/>
          <cell r="AQ38"/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/>
          <cell r="AQ39"/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/>
          <cell r="AQ40"/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/>
          <cell r="AQ41"/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/>
          <cell r="AQ42"/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/>
          <cell r="AQ43"/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/>
          <cell r="AQ44"/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/>
          <cell r="AQ45"/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/>
          <cell r="AQ46"/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/>
          <cell r="AQ47"/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/>
          <cell r="AQ48"/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/>
          <cell r="AQ49"/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/>
          <cell r="AQ50"/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/>
          <cell r="AQ51"/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/>
          <cell r="AQ52"/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/>
          <cell r="AQ53"/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/>
          <cell r="AQ54"/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/>
          <cell r="AQ55"/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/>
          <cell r="AQ56"/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/>
          <cell r="AQ57"/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/>
          <cell r="AQ58"/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/>
          <cell r="AQ59"/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/>
          <cell r="AQ60"/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/>
          <cell r="AQ61"/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/>
          <cell r="AQ62"/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/>
          <cell r="AQ63"/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/>
          <cell r="AQ64"/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/>
          <cell r="AQ65"/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/>
          <cell r="AQ66"/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/>
          <cell r="AQ67"/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/>
          <cell r="AQ68"/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/>
          <cell r="AQ69"/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/>
          <cell r="AQ70"/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/>
          <cell r="AQ71"/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/>
          <cell r="AQ72"/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/>
          <cell r="AQ73"/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/>
          <cell r="AQ74"/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/>
          <cell r="AQ75"/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/>
          <cell r="AQ76"/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/>
          <cell r="AQ77"/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/>
          <cell r="AQ78"/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/>
          <cell r="AQ79"/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/>
          <cell r="AQ80"/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/>
          <cell r="AQ81"/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/>
          <cell r="AQ82"/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/>
          <cell r="AQ83"/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/>
          <cell r="AQ84"/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/>
          <cell r="AQ85"/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/>
          <cell r="AQ86"/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/>
          <cell r="AQ87"/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/>
          <cell r="AQ88"/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/>
          <cell r="AQ89"/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/>
          <cell r="AQ90"/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/>
          <cell r="AQ91"/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/>
          <cell r="AQ92"/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/>
          <cell r="AQ93"/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/>
          <cell r="AQ94"/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/>
          <cell r="AQ95"/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/>
          <cell r="AQ96"/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/>
          <cell r="AQ97"/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/>
          <cell r="AQ98"/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/>
          <cell r="AQ99"/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/>
          <cell r="AQ100"/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/>
          <cell r="AQ101"/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/>
          <cell r="AQ102"/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/>
          <cell r="AQ103"/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/>
          <cell r="AQ104"/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/>
          <cell r="AQ105"/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/>
          <cell r="AQ106"/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/>
          <cell r="AQ107"/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/>
          <cell r="AQ108"/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/>
          <cell r="AQ109"/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/>
          <cell r="AQ110"/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/>
          <cell r="AQ111"/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/>
          <cell r="AQ112"/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/>
          <cell r="AQ113"/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/>
          <cell r="AQ114"/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/>
          <cell r="AQ115"/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/>
          <cell r="AQ116"/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/>
          <cell r="AQ117"/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/>
          <cell r="AQ118"/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/>
          <cell r="AQ119"/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/>
          <cell r="AQ120"/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/>
          <cell r="AQ121"/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/>
          <cell r="AQ122"/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/>
          <cell r="AQ123"/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/>
          <cell r="AQ124"/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/>
          <cell r="AQ125"/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/>
          <cell r="AQ126"/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/>
          <cell r="AQ127"/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/>
          <cell r="AQ128"/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/>
          <cell r="AQ129"/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/>
          <cell r="AQ130"/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/>
          <cell r="AQ131"/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/>
          <cell r="AQ132"/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/>
          <cell r="AQ133"/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/>
          <cell r="AQ134"/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/>
          <cell r="AQ135"/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/>
          <cell r="AQ136"/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/>
          <cell r="AQ137"/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/>
          <cell r="AQ138"/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/>
          <cell r="AQ139"/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/>
          <cell r="AQ140"/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/>
          <cell r="AQ141"/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/>
          <cell r="AQ142"/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/>
          <cell r="AQ143"/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/>
          <cell r="AQ144"/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/>
          <cell r="AQ145"/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/>
          <cell r="AQ146"/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/>
          <cell r="AQ147"/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/>
          <cell r="AQ148"/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/>
          <cell r="AQ149"/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/>
          <cell r="AQ150"/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/>
          <cell r="AQ151"/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/>
          <cell r="AQ152"/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/>
          <cell r="AQ153"/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/>
          <cell r="AQ154"/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/>
          <cell r="AQ155"/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/>
          <cell r="AQ156"/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/>
          <cell r="AQ157"/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/>
          <cell r="AQ158"/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/>
          <cell r="AQ159"/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/>
          <cell r="AQ160"/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/>
          <cell r="AQ161"/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/>
          <cell r="AQ162"/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/>
          <cell r="AQ163"/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/>
          <cell r="AQ164"/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/>
          <cell r="AQ165"/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/>
          <cell r="AQ166"/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/>
          <cell r="AQ167"/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/>
          <cell r="AQ168"/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/>
          <cell r="AQ169"/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/>
          <cell r="AQ170"/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/>
          <cell r="AQ171"/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/>
          <cell r="AQ172"/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/>
          <cell r="AQ173"/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/>
          <cell r="AQ174"/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/>
          <cell r="AQ175"/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/>
          <cell r="AQ176"/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/>
          <cell r="AQ177"/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/>
          <cell r="AQ178"/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/>
          <cell r="AQ179"/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/>
          <cell r="AQ180"/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/>
          <cell r="AQ181"/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/>
          <cell r="AQ182"/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/>
          <cell r="AQ183"/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/>
          <cell r="AQ184"/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/>
          <cell r="AQ185"/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/>
          <cell r="AQ186"/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/>
          <cell r="AQ187"/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/>
          <cell r="AQ188"/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/>
          <cell r="AQ189"/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/>
          <cell r="AQ190"/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/>
          <cell r="AQ191"/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/>
          <cell r="AQ192"/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/>
          <cell r="AQ193"/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/>
          <cell r="AQ194"/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/>
          <cell r="AQ195"/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/>
          <cell r="AQ196"/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/>
          <cell r="AQ197"/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/>
          <cell r="AQ198"/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/>
          <cell r="AQ199"/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/>
          <cell r="AQ200"/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/>
          <cell r="AQ201"/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/>
          <cell r="AQ202"/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/>
          <cell r="AQ203"/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/>
          <cell r="AQ204"/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/>
          <cell r="AQ205"/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/>
          <cell r="AQ206"/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/>
          <cell r="AQ207"/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/>
          <cell r="AQ208"/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/>
          <cell r="AQ209"/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/>
          <cell r="AQ210"/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/>
          <cell r="AQ211"/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/>
          <cell r="AQ212"/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/>
          <cell r="AQ213"/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/>
          <cell r="AQ214"/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/>
          <cell r="AQ215"/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/>
          <cell r="AQ216"/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/>
          <cell r="AQ217"/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/>
          <cell r="AQ218"/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/>
          <cell r="AQ219"/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/>
          <cell r="AQ220"/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/>
          <cell r="AQ221"/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/>
          <cell r="AQ222"/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/>
          <cell r="AQ223"/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/>
          <cell r="AQ224"/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/>
          <cell r="AQ225"/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/>
          <cell r="AQ226"/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/>
          <cell r="AQ227"/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/>
          <cell r="AQ228"/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/>
          <cell r="AQ229"/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/>
          <cell r="AQ230"/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/>
          <cell r="AQ231"/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/>
          <cell r="AQ232"/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/>
          <cell r="AQ233"/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/>
          <cell r="AQ234"/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/>
          <cell r="AQ235"/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/>
          <cell r="AQ236"/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/>
          <cell r="AQ237"/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/>
          <cell r="AQ238"/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/>
          <cell r="AQ239"/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/>
          <cell r="AQ240"/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/>
          <cell r="AQ241"/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/>
          <cell r="AQ242"/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/>
          <cell r="AQ243"/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/>
          <cell r="AQ244"/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/>
          <cell r="AQ245"/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/>
          <cell r="AQ246"/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/>
          <cell r="AQ247"/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/>
          <cell r="AQ248"/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/>
          <cell r="AQ249"/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/>
          <cell r="AQ250"/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/>
          <cell r="AQ251"/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/>
          <cell r="AQ252"/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/>
          <cell r="AQ253"/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/>
          <cell r="AQ254"/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/>
          <cell r="AQ255"/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/>
          <cell r="AQ256"/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/>
          <cell r="AQ257"/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/>
          <cell r="AQ258"/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/>
          <cell r="AQ259"/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/>
          <cell r="AQ260"/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/>
          <cell r="AQ261"/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/>
          <cell r="AQ262"/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/>
          <cell r="AQ263"/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/>
          <cell r="AQ264"/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/>
          <cell r="AQ265"/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/>
          <cell r="AQ266"/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/>
          <cell r="AQ267"/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/>
          <cell r="AQ268"/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/>
          <cell r="AQ269"/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/>
          <cell r="AQ270"/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/>
          <cell r="AQ271"/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/>
          <cell r="AQ272"/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/>
          <cell r="AQ273"/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/>
          <cell r="AQ274"/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/>
          <cell r="AQ275"/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/>
          <cell r="AQ276"/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/>
          <cell r="AQ277"/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/>
          <cell r="AQ278"/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/>
          <cell r="AQ279"/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/>
          <cell r="AQ280"/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/>
          <cell r="AQ281"/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/>
          <cell r="AQ282"/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/>
          <cell r="AQ283"/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/>
          <cell r="AQ284"/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/>
          <cell r="AQ285"/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/>
          <cell r="AQ286"/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/>
          <cell r="AQ287"/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/>
          <cell r="AQ288"/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/>
          <cell r="AQ289"/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/>
          <cell r="AQ290"/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/>
          <cell r="AQ291"/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/>
          <cell r="AQ292"/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/>
          <cell r="AQ293"/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/>
          <cell r="AQ294"/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/>
          <cell r="AQ295"/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/>
          <cell r="AQ296"/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/>
          <cell r="AQ297"/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/>
          <cell r="AQ298"/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/>
          <cell r="AQ299"/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/>
          <cell r="AQ300"/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/>
          <cell r="AQ301"/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/>
          <cell r="AQ302"/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/>
          <cell r="AQ303"/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/>
          <cell r="AQ304"/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/>
          <cell r="AQ305"/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/>
          <cell r="AQ306"/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/>
          <cell r="AQ307"/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/>
          <cell r="AQ308"/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/>
          <cell r="AQ309"/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/>
          <cell r="AQ310"/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/>
          <cell r="AQ311"/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/>
          <cell r="AQ312"/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/>
          <cell r="AQ313"/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/>
          <cell r="AQ314"/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/>
          <cell r="AQ315"/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/>
          <cell r="AQ316"/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/>
          <cell r="AQ317"/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/>
          <cell r="AQ318"/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/>
          <cell r="AQ319"/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/>
          <cell r="AQ320"/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/>
          <cell r="AQ321"/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/>
          <cell r="AQ322"/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/>
          <cell r="AQ323"/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/>
          <cell r="AQ324"/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/>
          <cell r="AQ325"/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/>
          <cell r="AQ326"/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/>
          <cell r="AQ327"/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/>
          <cell r="AQ328"/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/>
          <cell r="AQ329"/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/>
          <cell r="AQ330"/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/>
          <cell r="AQ331"/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/>
          <cell r="AQ332"/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/>
          <cell r="AQ333"/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/>
          <cell r="AQ334"/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/>
          <cell r="AQ335"/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/>
          <cell r="AQ336"/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/>
          <cell r="AQ337"/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/>
          <cell r="AQ338"/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/>
          <cell r="AQ339"/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/>
          <cell r="AQ340"/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/>
          <cell r="AQ341"/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/>
          <cell r="AQ342"/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/>
          <cell r="AQ343"/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/>
          <cell r="AQ344"/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/>
          <cell r="AQ345"/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/>
          <cell r="AQ346"/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/>
          <cell r="AQ347"/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/>
          <cell r="AQ348"/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/>
          <cell r="AQ349"/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/>
          <cell r="AQ350"/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/>
          <cell r="AQ351"/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/>
          <cell r="AQ352"/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/>
          <cell r="AQ353"/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/>
          <cell r="AQ354"/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/>
          <cell r="AQ355"/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/>
          <cell r="AQ356"/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/>
          <cell r="AQ357"/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/>
          <cell r="AQ358"/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/>
          <cell r="AQ359"/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/>
          <cell r="AQ360"/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/>
          <cell r="AQ361"/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/>
          <cell r="AQ362"/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/>
          <cell r="AQ363"/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/>
          <cell r="AQ364"/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/>
          <cell r="AQ365"/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/>
          <cell r="AQ366"/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/>
          <cell r="AQ367"/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/>
          <cell r="AQ368"/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/>
          <cell r="AQ369"/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/>
          <cell r="AQ370"/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/>
          <cell r="AQ371"/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/>
          <cell r="AQ372"/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/>
          <cell r="AQ373"/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/>
          <cell r="AQ374"/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/>
          <cell r="AQ375"/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/>
          <cell r="AQ376"/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/>
          <cell r="AQ377"/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/>
          <cell r="AQ378"/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/>
          <cell r="AQ379"/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/>
          <cell r="AQ380"/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/>
          <cell r="AQ381"/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/>
          <cell r="AQ382"/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/>
          <cell r="AQ383"/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/>
          <cell r="AQ384"/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/>
          <cell r="AQ385"/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/>
          <cell r="AQ386"/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/>
          <cell r="AQ387"/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/>
          <cell r="AQ388"/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/>
          <cell r="AQ389"/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/>
          <cell r="AQ390"/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/>
          <cell r="AQ391"/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/>
          <cell r="AQ392"/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/>
          <cell r="AQ393"/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/>
          <cell r="AQ394"/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/>
          <cell r="AQ395"/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/>
          <cell r="AQ396"/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/>
          <cell r="AQ397"/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/>
          <cell r="AQ398"/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/>
          <cell r="AQ399"/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/>
          <cell r="AQ400"/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/>
          <cell r="AQ401"/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/>
          <cell r="AQ402"/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/>
          <cell r="AQ403"/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/>
          <cell r="AQ404"/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/>
          <cell r="AQ405"/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/>
          <cell r="AQ406"/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/>
          <cell r="AQ407"/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/>
          <cell r="AQ408"/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/>
          <cell r="AQ409"/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/>
          <cell r="AQ410"/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/>
          <cell r="AQ411"/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/>
          <cell r="AQ412"/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/>
          <cell r="AQ413"/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/>
          <cell r="AQ414"/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/>
          <cell r="AQ415"/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/>
          <cell r="AQ416"/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/>
          <cell r="AQ417"/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/>
          <cell r="AQ418"/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/>
          <cell r="AQ419"/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/>
          <cell r="AQ420"/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/>
          <cell r="AQ421"/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/>
          <cell r="AQ422"/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/>
          <cell r="AQ423"/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/>
          <cell r="AQ424"/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/>
          <cell r="AQ425"/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/>
          <cell r="AQ426"/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/>
          <cell r="AQ427"/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/>
          <cell r="AQ428"/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/>
          <cell r="AQ429"/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/>
          <cell r="AQ430"/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/>
          <cell r="AQ431"/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/>
          <cell r="AQ432"/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/>
          <cell r="AQ433"/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/>
          <cell r="AQ434"/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/>
          <cell r="AQ435"/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/>
          <cell r="AQ436"/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/>
          <cell r="AQ437"/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/>
          <cell r="AQ438"/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/>
          <cell r="AQ439"/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/>
          <cell r="AQ440"/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/>
          <cell r="AQ441"/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/>
          <cell r="AQ442"/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/>
          <cell r="AQ443"/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/>
          <cell r="AQ444"/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/>
          <cell r="AQ445"/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/>
          <cell r="AQ446"/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/>
          <cell r="AQ447"/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/>
          <cell r="AQ448"/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/>
          <cell r="AQ449"/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/>
          <cell r="AQ450"/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/>
          <cell r="AQ451"/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/>
          <cell r="AQ452"/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/>
          <cell r="AQ453"/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/>
          <cell r="AQ454"/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/>
          <cell r="AQ455"/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/>
          <cell r="AQ456"/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/>
          <cell r="AQ457"/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/>
          <cell r="AQ458"/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/>
          <cell r="AQ459"/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/>
          <cell r="AQ460"/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/>
          <cell r="AQ461"/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/>
          <cell r="AQ462"/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/>
          <cell r="AQ463"/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/>
          <cell r="AQ464"/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/>
          <cell r="AQ465"/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/>
          <cell r="AQ466"/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/>
          <cell r="AQ467"/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/>
          <cell r="AQ468"/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/>
          <cell r="AQ469"/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/>
          <cell r="AQ470"/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/>
          <cell r="AQ471"/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/>
          <cell r="AQ472"/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/>
          <cell r="AQ473"/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/>
          <cell r="AQ474"/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/>
          <cell r="AQ475"/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/>
          <cell r="AQ476"/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/>
          <cell r="AQ477"/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/>
          <cell r="AQ478"/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/>
          <cell r="AQ479"/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/>
          <cell r="AQ480"/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/>
          <cell r="AQ481"/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/>
          <cell r="N1012"/>
          <cell r="O1012">
            <v>3497873.3700000006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23563904</v>
          </cell>
          <cell r="V1012"/>
          <cell r="W1012"/>
          <cell r="X1012"/>
          <cell r="Y1012"/>
          <cell r="Z1012"/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21870061</v>
          </cell>
          <cell r="AN1012">
            <v>435276057</v>
          </cell>
        </row>
        <row r="1013"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/>
          <cell r="W1013"/>
          <cell r="X1013"/>
          <cell r="Y1013"/>
          <cell r="Z1013"/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</sheetData>
      <sheetData sheetId="12"/>
      <sheetData sheetId="13"/>
      <sheetData sheetId="14"/>
      <sheetData sheetId="15"/>
      <sheetData sheetId="16">
        <row r="5">
          <cell r="AU5">
            <v>61259</v>
          </cell>
        </row>
      </sheetData>
      <sheetData sheetId="17">
        <row r="5">
          <cell r="P5">
            <v>0</v>
          </cell>
        </row>
      </sheetData>
      <sheetData sheetId="18">
        <row r="5">
          <cell r="P5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5">
          <cell r="D5">
            <v>61119</v>
          </cell>
        </row>
      </sheetData>
      <sheetData sheetId="26">
        <row r="5">
          <cell r="B5">
            <v>10232</v>
          </cell>
        </row>
      </sheetData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"/>
      <sheetName val="BudgetNotes"/>
      <sheetName val="ED State Table"/>
      <sheetName val="2018-19 Title IV Master"/>
      <sheetName val="2018-19 Title IV, Pt A Calc"/>
      <sheetName val="2018-19 Charter Tracking List"/>
      <sheetName val="17-18 to 18-19 Reconciliation"/>
      <sheetName val="MOE"/>
      <sheetName val="FY2018 LEAsbyFiscalYear"/>
      <sheetName val="2017-18 Title I, Pt A Alloc"/>
      <sheetName val="2018-19 Title IV, Pt A Alloc"/>
      <sheetName val="CARS 04.02.19"/>
      <sheetName val="2018-19 Title I, Pt A Calc"/>
      <sheetName val="Process"/>
      <sheetName val="MOE (2)"/>
    </sheetNames>
    <sheetDataSet>
      <sheetData sheetId="0"/>
      <sheetData sheetId="1"/>
      <sheetData sheetId="2">
        <row r="491">
          <cell r="B491">
            <v>127291818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"/>
      <sheetName val="Private School Imm 2016-17"/>
      <sheetName val="SNOR 2015-16 by District"/>
      <sheetName val="SNOR_14_15_district_level"/>
      <sheetName val="2016-17 IMM,ENR&amp;EL(3-21)"/>
      <sheetName val="2015-16 IMM AND EL DATA"/>
      <sheetName val="2014-15 IMM AND EL DATA"/>
    </sheetNames>
    <sheetDataSet>
      <sheetData sheetId="0" refreshError="1"/>
      <sheetData sheetId="1"/>
      <sheetData sheetId="2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Immigrant Student Count
in Private Schools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3</v>
          </cell>
        </row>
        <row r="3">
          <cell r="A3" t="str">
            <v>01611500000000</v>
          </cell>
          <cell r="B3" t="str">
            <v>Alameda</v>
          </cell>
          <cell r="C3" t="str">
            <v>Castro Valley Unified</v>
          </cell>
          <cell r="D3">
            <v>3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28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2</v>
          </cell>
        </row>
        <row r="6">
          <cell r="A6" t="str">
            <v>01612590000000</v>
          </cell>
          <cell r="B6" t="str">
            <v>Alameda</v>
          </cell>
          <cell r="C6" t="str">
            <v>Oakland Unified</v>
          </cell>
          <cell r="D6">
            <v>77</v>
          </cell>
        </row>
        <row r="7">
          <cell r="A7" t="str">
            <v>01612910000000</v>
          </cell>
          <cell r="B7" t="str">
            <v>Alameda</v>
          </cell>
          <cell r="C7" t="str">
            <v>San Leandro Unified</v>
          </cell>
          <cell r="D7">
            <v>2</v>
          </cell>
        </row>
        <row r="8">
          <cell r="A8" t="str">
            <v>01613090000000</v>
          </cell>
          <cell r="B8" t="str">
            <v>Alameda</v>
          </cell>
          <cell r="C8" t="str">
            <v>San Lorenzo Unified</v>
          </cell>
          <cell r="D8">
            <v>2</v>
          </cell>
        </row>
        <row r="9">
          <cell r="A9" t="str">
            <v>04615310000000</v>
          </cell>
          <cell r="B9" t="str">
            <v>Butte</v>
          </cell>
          <cell r="C9" t="str">
            <v>Paradise Unified</v>
          </cell>
          <cell r="D9">
            <v>6</v>
          </cell>
        </row>
        <row r="10">
          <cell r="A10" t="str">
            <v>07616300000000</v>
          </cell>
          <cell r="B10" t="str">
            <v>Contra Costa</v>
          </cell>
          <cell r="C10" t="str">
            <v>Acalanes Union High</v>
          </cell>
          <cell r="D10">
            <v>9</v>
          </cell>
        </row>
        <row r="11">
          <cell r="A11" t="str">
            <v>07617540000000</v>
          </cell>
          <cell r="B11" t="str">
            <v>Contra Costa</v>
          </cell>
          <cell r="C11" t="str">
            <v>Mt. Diablo Unified</v>
          </cell>
          <cell r="D11">
            <v>3</v>
          </cell>
        </row>
        <row r="12">
          <cell r="A12" t="str">
            <v>07617960000000</v>
          </cell>
          <cell r="B12" t="str">
            <v>Contra Costa</v>
          </cell>
          <cell r="C12" t="str">
            <v>West Contra Costa Unified</v>
          </cell>
          <cell r="D12">
            <v>45</v>
          </cell>
        </row>
        <row r="13">
          <cell r="A13" t="str">
            <v>10621170000000</v>
          </cell>
          <cell r="B13" t="str">
            <v>Fresno</v>
          </cell>
          <cell r="C13" t="str">
            <v>Clovis Unified</v>
          </cell>
          <cell r="D13">
            <v>15</v>
          </cell>
        </row>
        <row r="14">
          <cell r="A14" t="str">
            <v>10621660000000</v>
          </cell>
          <cell r="B14" t="str">
            <v>Fresno</v>
          </cell>
          <cell r="C14" t="str">
            <v>Fresno Unified</v>
          </cell>
          <cell r="D14">
            <v>1</v>
          </cell>
        </row>
        <row r="15">
          <cell r="A15" t="str">
            <v>10622650000000</v>
          </cell>
          <cell r="B15" t="str">
            <v>Fresno</v>
          </cell>
          <cell r="C15" t="str">
            <v>Kings Canyon Joint Unified</v>
          </cell>
          <cell r="D15">
            <v>13</v>
          </cell>
        </row>
        <row r="16">
          <cell r="A16" t="str">
            <v>15633210000000</v>
          </cell>
          <cell r="B16" t="str">
            <v>Kern</v>
          </cell>
          <cell r="C16" t="str">
            <v>Bakersfield City</v>
          </cell>
          <cell r="D16">
            <v>1</v>
          </cell>
        </row>
        <row r="17">
          <cell r="A17" t="str">
            <v>15636930000000</v>
          </cell>
          <cell r="B17" t="str">
            <v>Kern</v>
          </cell>
          <cell r="C17" t="str">
            <v>Norris Elementary</v>
          </cell>
          <cell r="D17">
            <v>3</v>
          </cell>
        </row>
        <row r="18">
          <cell r="A18" t="str">
            <v>19642610000000</v>
          </cell>
          <cell r="B18" t="str">
            <v>Los Angeles</v>
          </cell>
          <cell r="C18" t="str">
            <v>Arcadia Unified</v>
          </cell>
          <cell r="D18">
            <v>22</v>
          </cell>
        </row>
        <row r="19">
          <cell r="A19" t="str">
            <v>19642790000000</v>
          </cell>
          <cell r="B19" t="str">
            <v>Los Angeles</v>
          </cell>
          <cell r="C19" t="str">
            <v>Azusa Unified</v>
          </cell>
          <cell r="D19">
            <v>37</v>
          </cell>
        </row>
        <row r="20">
          <cell r="A20" t="str">
            <v>19643110000000</v>
          </cell>
          <cell r="B20" t="str">
            <v>Los Angeles</v>
          </cell>
          <cell r="C20" t="str">
            <v>Beverly Hills Unified</v>
          </cell>
          <cell r="D20">
            <v>6</v>
          </cell>
        </row>
        <row r="21">
          <cell r="A21" t="str">
            <v>19643290000000</v>
          </cell>
          <cell r="B21" t="str">
            <v>Los Angeles</v>
          </cell>
          <cell r="C21" t="str">
            <v>Bonita Unified</v>
          </cell>
          <cell r="D21">
            <v>39</v>
          </cell>
        </row>
        <row r="22">
          <cell r="A22" t="str">
            <v>19643370000000</v>
          </cell>
          <cell r="B22" t="str">
            <v>Los Angeles</v>
          </cell>
          <cell r="C22" t="str">
            <v>Burbank Unified</v>
          </cell>
          <cell r="D22">
            <v>5</v>
          </cell>
        </row>
        <row r="23">
          <cell r="A23" t="str">
            <v>19643780000000</v>
          </cell>
          <cell r="B23" t="str">
            <v>Los Angeles</v>
          </cell>
          <cell r="C23" t="str">
            <v>Charter Oak Unified</v>
          </cell>
          <cell r="D23">
            <v>5</v>
          </cell>
        </row>
        <row r="24">
          <cell r="A24" t="str">
            <v>19643940000000</v>
          </cell>
          <cell r="B24" t="str">
            <v>Los Angeles</v>
          </cell>
          <cell r="C24" t="str">
            <v>Claremont Unified</v>
          </cell>
          <cell r="D24">
            <v>51</v>
          </cell>
        </row>
        <row r="25">
          <cell r="A25" t="str">
            <v>19644360000000</v>
          </cell>
          <cell r="B25" t="str">
            <v>Los Angeles</v>
          </cell>
          <cell r="C25" t="str">
            <v>Covina-Valley Unified</v>
          </cell>
          <cell r="D25">
            <v>5</v>
          </cell>
        </row>
        <row r="26">
          <cell r="A26" t="str">
            <v>19644510000000</v>
          </cell>
          <cell r="B26" t="str">
            <v>Los Angeles</v>
          </cell>
          <cell r="C26" t="str">
            <v>Downey Unified</v>
          </cell>
          <cell r="D26">
            <v>1</v>
          </cell>
        </row>
        <row r="27">
          <cell r="A27" t="str">
            <v>19645680000000</v>
          </cell>
          <cell r="B27" t="str">
            <v>Los Angeles</v>
          </cell>
          <cell r="C27" t="str">
            <v>Glendale Unified</v>
          </cell>
          <cell r="D27">
            <v>9</v>
          </cell>
        </row>
        <row r="28">
          <cell r="A28" t="str">
            <v>19645760000000</v>
          </cell>
          <cell r="B28" t="str">
            <v>Los Angeles</v>
          </cell>
          <cell r="C28" t="str">
            <v>Glendora Unified</v>
          </cell>
          <cell r="D28">
            <v>2</v>
          </cell>
        </row>
        <row r="29">
          <cell r="A29" t="str">
            <v>19646670000000</v>
          </cell>
          <cell r="B29" t="str">
            <v>Los Angeles</v>
          </cell>
          <cell r="C29" t="str">
            <v>Lancaster Elementary</v>
          </cell>
          <cell r="D29">
            <v>48</v>
          </cell>
        </row>
        <row r="30">
          <cell r="A30" t="str">
            <v>19646830000000</v>
          </cell>
          <cell r="B30" t="str">
            <v>Los Angeles</v>
          </cell>
          <cell r="C30" t="str">
            <v>Las Virgenes Unified</v>
          </cell>
          <cell r="D30">
            <v>19</v>
          </cell>
        </row>
        <row r="31">
          <cell r="A31" t="str">
            <v>19647330000000</v>
          </cell>
          <cell r="B31" t="str">
            <v>Los Angeles</v>
          </cell>
          <cell r="C31" t="str">
            <v>Los Angeles Unified</v>
          </cell>
          <cell r="D31">
            <v>753</v>
          </cell>
        </row>
        <row r="32">
          <cell r="A32" t="str">
            <v>19648080000000</v>
          </cell>
          <cell r="B32" t="str">
            <v>Los Angeles</v>
          </cell>
          <cell r="C32" t="str">
            <v>Montebello Unified</v>
          </cell>
          <cell r="D32">
            <v>165</v>
          </cell>
        </row>
        <row r="33">
          <cell r="A33" t="str">
            <v>19648400000000</v>
          </cell>
          <cell r="B33" t="str">
            <v>Los Angeles</v>
          </cell>
          <cell r="C33" t="str">
            <v>Norwalk-La Mirada Unified</v>
          </cell>
          <cell r="D33">
            <v>9</v>
          </cell>
        </row>
        <row r="34">
          <cell r="A34" t="str">
            <v>19648650000000</v>
          </cell>
          <cell r="B34" t="str">
            <v>Los Angeles</v>
          </cell>
          <cell r="C34" t="str">
            <v>Palos Verdes Peninsula Unified</v>
          </cell>
          <cell r="D34">
            <v>9</v>
          </cell>
        </row>
        <row r="35">
          <cell r="A35" t="str">
            <v>19648810000000</v>
          </cell>
          <cell r="B35" t="str">
            <v>Los Angeles</v>
          </cell>
          <cell r="C35" t="str">
            <v>Pasadena Unified</v>
          </cell>
          <cell r="D35">
            <v>45</v>
          </cell>
        </row>
        <row r="36">
          <cell r="A36" t="str">
            <v>19649800000000</v>
          </cell>
          <cell r="B36" t="str">
            <v>Los Angeles</v>
          </cell>
          <cell r="C36" t="str">
            <v>Santa Monica-Malibu Unified</v>
          </cell>
          <cell r="D36">
            <v>35</v>
          </cell>
        </row>
        <row r="37">
          <cell r="A37" t="str">
            <v>19650600000000</v>
          </cell>
          <cell r="B37" t="str">
            <v>Los Angeles</v>
          </cell>
          <cell r="C37" t="str">
            <v>Torrance Unified</v>
          </cell>
          <cell r="D37">
            <v>19</v>
          </cell>
        </row>
        <row r="38">
          <cell r="A38" t="str">
            <v>19734450000000</v>
          </cell>
          <cell r="B38" t="str">
            <v>Los Angeles</v>
          </cell>
          <cell r="C38" t="str">
            <v>Hacienda la Puente Unified</v>
          </cell>
          <cell r="D38">
            <v>29</v>
          </cell>
        </row>
        <row r="39">
          <cell r="A39" t="str">
            <v>19734520000000</v>
          </cell>
          <cell r="B39" t="str">
            <v>Los Angeles</v>
          </cell>
          <cell r="C39" t="str">
            <v>Rowland Unified</v>
          </cell>
          <cell r="D39">
            <v>308</v>
          </cell>
        </row>
        <row r="40">
          <cell r="A40" t="str">
            <v>19757130000000</v>
          </cell>
          <cell r="B40" t="str">
            <v>Los Angeles</v>
          </cell>
          <cell r="C40" t="str">
            <v>Alhambra Unified</v>
          </cell>
          <cell r="D40">
            <v>26</v>
          </cell>
        </row>
        <row r="41">
          <cell r="A41" t="str">
            <v>21654170000000</v>
          </cell>
          <cell r="B41" t="str">
            <v>Marin</v>
          </cell>
          <cell r="C41" t="str">
            <v>Novato Unified</v>
          </cell>
          <cell r="D41">
            <v>1</v>
          </cell>
        </row>
        <row r="42">
          <cell r="A42" t="str">
            <v>21654820000000</v>
          </cell>
          <cell r="B42" t="str">
            <v>Marin</v>
          </cell>
          <cell r="C42" t="str">
            <v>Tamalpais Union High</v>
          </cell>
          <cell r="D42">
            <v>92</v>
          </cell>
        </row>
        <row r="43">
          <cell r="A43" t="str">
            <v>27660920000000</v>
          </cell>
          <cell r="B43" t="str">
            <v>Monterey</v>
          </cell>
          <cell r="C43" t="str">
            <v>Monterey Peninsula Unified</v>
          </cell>
          <cell r="D43">
            <v>3</v>
          </cell>
        </row>
        <row r="44">
          <cell r="A44" t="str">
            <v>28662900000000</v>
          </cell>
          <cell r="B44" t="str">
            <v>Napa</v>
          </cell>
          <cell r="C44" t="str">
            <v>Saint Helena Unified</v>
          </cell>
          <cell r="D44">
            <v>1</v>
          </cell>
        </row>
        <row r="45">
          <cell r="A45" t="str">
            <v>30664230000000</v>
          </cell>
          <cell r="B45" t="str">
            <v>Orange</v>
          </cell>
          <cell r="C45" t="str">
            <v>Anaheim Elementary</v>
          </cell>
          <cell r="D45">
            <v>1</v>
          </cell>
        </row>
        <row r="46">
          <cell r="A46" t="str">
            <v>30664310000000</v>
          </cell>
          <cell r="B46" t="str">
            <v>Orange</v>
          </cell>
          <cell r="C46" t="str">
            <v>Anaheim Union High</v>
          </cell>
          <cell r="D46">
            <v>25</v>
          </cell>
        </row>
        <row r="47">
          <cell r="A47" t="str">
            <v>30664490000000</v>
          </cell>
          <cell r="B47" t="str">
            <v>Orange</v>
          </cell>
          <cell r="C47" t="str">
            <v>Brea-Olinda Unified</v>
          </cell>
          <cell r="D47">
            <v>3</v>
          </cell>
        </row>
        <row r="48">
          <cell r="A48" t="str">
            <v>30665060000000</v>
          </cell>
          <cell r="B48" t="str">
            <v>Orange</v>
          </cell>
          <cell r="C48" t="str">
            <v>Fullerton Elementary</v>
          </cell>
          <cell r="D48">
            <v>22</v>
          </cell>
        </row>
        <row r="49">
          <cell r="A49" t="str">
            <v>30665140000000</v>
          </cell>
          <cell r="B49" t="str">
            <v>Orange</v>
          </cell>
          <cell r="C49" t="str">
            <v>Fullerton Joint Union High</v>
          </cell>
          <cell r="D49">
            <v>114</v>
          </cell>
        </row>
        <row r="50">
          <cell r="A50" t="str">
            <v>30665220000000</v>
          </cell>
          <cell r="B50" t="str">
            <v>Orange</v>
          </cell>
          <cell r="C50" t="str">
            <v>Garden Grove Unified</v>
          </cell>
          <cell r="D50">
            <v>4</v>
          </cell>
        </row>
        <row r="51">
          <cell r="A51" t="str">
            <v>30665970000000</v>
          </cell>
          <cell r="B51" t="str">
            <v>Orange</v>
          </cell>
          <cell r="C51" t="str">
            <v>Newport-Mesa Unified</v>
          </cell>
          <cell r="D51">
            <v>13</v>
          </cell>
        </row>
        <row r="52">
          <cell r="A52" t="str">
            <v>30666130000000</v>
          </cell>
          <cell r="B52" t="str">
            <v>Orange</v>
          </cell>
          <cell r="C52" t="str">
            <v>Ocean View</v>
          </cell>
          <cell r="D52">
            <v>1</v>
          </cell>
        </row>
        <row r="53">
          <cell r="A53" t="str">
            <v>30666210000000</v>
          </cell>
          <cell r="B53" t="str">
            <v>Orange</v>
          </cell>
          <cell r="C53" t="str">
            <v>Orange Unified</v>
          </cell>
          <cell r="D53">
            <v>29</v>
          </cell>
        </row>
        <row r="54">
          <cell r="A54" t="str">
            <v>30666470000000</v>
          </cell>
          <cell r="B54" t="str">
            <v>Orange</v>
          </cell>
          <cell r="C54" t="str">
            <v>Placentia-Yorba Linda Unified</v>
          </cell>
          <cell r="D54">
            <v>6</v>
          </cell>
        </row>
        <row r="55">
          <cell r="A55" t="str">
            <v>30666700000000</v>
          </cell>
          <cell r="B55" t="str">
            <v>Orange</v>
          </cell>
          <cell r="C55" t="str">
            <v>Santa Ana Unified</v>
          </cell>
          <cell r="D55">
            <v>18</v>
          </cell>
        </row>
        <row r="56">
          <cell r="A56" t="str">
            <v>30667460000000</v>
          </cell>
          <cell r="B56" t="str">
            <v>Orange</v>
          </cell>
          <cell r="C56" t="str">
            <v>Westminster</v>
          </cell>
          <cell r="D56">
            <v>2</v>
          </cell>
        </row>
        <row r="57">
          <cell r="A57" t="str">
            <v>30736350000000</v>
          </cell>
          <cell r="B57" t="str">
            <v>Orange</v>
          </cell>
          <cell r="C57" t="str">
            <v>Saddleback Valley Unified</v>
          </cell>
          <cell r="D57">
            <v>98</v>
          </cell>
        </row>
        <row r="58">
          <cell r="A58" t="str">
            <v>30736500000000</v>
          </cell>
          <cell r="B58" t="str">
            <v>Orange</v>
          </cell>
          <cell r="C58" t="str">
            <v>Irvine Unified</v>
          </cell>
          <cell r="D58">
            <v>9</v>
          </cell>
        </row>
        <row r="59">
          <cell r="A59" t="str">
            <v>33751920000000</v>
          </cell>
          <cell r="B59" t="str">
            <v>Riverside</v>
          </cell>
          <cell r="C59" t="str">
            <v>Temecula Valley Unified</v>
          </cell>
          <cell r="D59">
            <v>83</v>
          </cell>
        </row>
        <row r="60">
          <cell r="A60" t="str">
            <v>33752000000000</v>
          </cell>
          <cell r="B60" t="str">
            <v>Riverside</v>
          </cell>
          <cell r="C60" t="str">
            <v>Murrieta Valley Unified</v>
          </cell>
          <cell r="D60">
            <v>51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40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7</v>
          </cell>
        </row>
        <row r="64">
          <cell r="A64" t="str">
            <v>36750690000000</v>
          </cell>
          <cell r="B64" t="str">
            <v>San Bernardino</v>
          </cell>
          <cell r="C64" t="str">
            <v>Upland Unified</v>
          </cell>
          <cell r="D64">
            <v>113</v>
          </cell>
        </row>
        <row r="65">
          <cell r="A65" t="str">
            <v>37682960000000</v>
          </cell>
          <cell r="B65" t="str">
            <v>San Diego</v>
          </cell>
          <cell r="C65" t="str">
            <v>Poway Unified</v>
          </cell>
          <cell r="D65">
            <v>14</v>
          </cell>
        </row>
        <row r="66">
          <cell r="A66" t="str">
            <v>37683380000000</v>
          </cell>
          <cell r="B66" t="str">
            <v>San Diego</v>
          </cell>
          <cell r="C66" t="str">
            <v>San Diego Unified</v>
          </cell>
          <cell r="D66">
            <v>37</v>
          </cell>
        </row>
        <row r="67">
          <cell r="A67" t="str">
            <v>37735690000000</v>
          </cell>
          <cell r="B67" t="str">
            <v>San Diego</v>
          </cell>
          <cell r="C67" t="str">
            <v>Oceanside Unified</v>
          </cell>
          <cell r="D67">
            <v>1</v>
          </cell>
        </row>
        <row r="68">
          <cell r="A68" t="str">
            <v>38684780000000</v>
          </cell>
          <cell r="B68" t="str">
            <v>San Francisco</v>
          </cell>
          <cell r="C68" t="str">
            <v>San Francisco Unified</v>
          </cell>
          <cell r="D68">
            <v>7</v>
          </cell>
        </row>
        <row r="69">
          <cell r="A69" t="str">
            <v>40687590000000</v>
          </cell>
          <cell r="B69" t="str">
            <v>San Luis Obispo</v>
          </cell>
          <cell r="C69" t="str">
            <v>Lucia Mar Unified</v>
          </cell>
          <cell r="D69">
            <v>1</v>
          </cell>
        </row>
        <row r="70">
          <cell r="A70" t="str">
            <v>41690470000000</v>
          </cell>
          <cell r="B70" t="str">
            <v>San Mateo</v>
          </cell>
          <cell r="C70" t="str">
            <v>San Mateo Union High</v>
          </cell>
          <cell r="D70">
            <v>22</v>
          </cell>
        </row>
        <row r="71">
          <cell r="A71" t="str">
            <v>41690620000000</v>
          </cell>
          <cell r="B71" t="str">
            <v>San Mateo</v>
          </cell>
          <cell r="C71" t="str">
            <v>Sequoia Union High</v>
          </cell>
          <cell r="D71">
            <v>28</v>
          </cell>
        </row>
        <row r="72">
          <cell r="A72" t="str">
            <v>42691200000000</v>
          </cell>
          <cell r="B72" t="str">
            <v>Santa Barbara</v>
          </cell>
          <cell r="C72" t="str">
            <v>Santa Maria-Bonita</v>
          </cell>
          <cell r="D72">
            <v>6</v>
          </cell>
        </row>
        <row r="73">
          <cell r="A73" t="str">
            <v>42691460000000</v>
          </cell>
          <cell r="B73" t="str">
            <v>Santa Barbara</v>
          </cell>
          <cell r="C73" t="str">
            <v>Carpinteria Unified</v>
          </cell>
          <cell r="D73">
            <v>34</v>
          </cell>
        </row>
        <row r="74">
          <cell r="A74" t="str">
            <v>43693770000000</v>
          </cell>
          <cell r="B74" t="str">
            <v>Santa Clara</v>
          </cell>
          <cell r="C74" t="str">
            <v>Berryessa Union Elementary</v>
          </cell>
          <cell r="D74">
            <v>7</v>
          </cell>
        </row>
        <row r="75">
          <cell r="A75" t="str">
            <v>43696250000000</v>
          </cell>
          <cell r="B75" t="str">
            <v>Santa Clara</v>
          </cell>
          <cell r="C75" t="str">
            <v>Oak Grove Elementary</v>
          </cell>
          <cell r="D75">
            <v>12</v>
          </cell>
        </row>
        <row r="76">
          <cell r="A76" t="str">
            <v>43696410000000</v>
          </cell>
          <cell r="B76" t="str">
            <v>Santa Clara</v>
          </cell>
          <cell r="C76" t="str">
            <v>Palo Alto Unified</v>
          </cell>
          <cell r="D76">
            <v>3</v>
          </cell>
        </row>
        <row r="77">
          <cell r="A77" t="str">
            <v>43696660000000</v>
          </cell>
          <cell r="B77" t="str">
            <v>Santa Clara</v>
          </cell>
          <cell r="C77" t="str">
            <v>San Jose Unified</v>
          </cell>
          <cell r="D77">
            <v>10</v>
          </cell>
        </row>
        <row r="78">
          <cell r="A78" t="str">
            <v>43696900000000</v>
          </cell>
          <cell r="B78" t="str">
            <v>Santa Clara</v>
          </cell>
          <cell r="C78" t="str">
            <v>Sunnyvale</v>
          </cell>
          <cell r="D78">
            <v>11</v>
          </cell>
        </row>
        <row r="79">
          <cell r="A79" t="str">
            <v>49708960000000</v>
          </cell>
          <cell r="B79" t="str">
            <v>Sonoma</v>
          </cell>
          <cell r="C79" t="str">
            <v>Rincon Valley Union Elementary</v>
          </cell>
          <cell r="D79">
            <v>2</v>
          </cell>
        </row>
        <row r="80">
          <cell r="A80" t="str">
            <v>49709200000000</v>
          </cell>
          <cell r="B80" t="str">
            <v>Sonoma</v>
          </cell>
          <cell r="C80" t="str">
            <v>Santa Rosa High</v>
          </cell>
          <cell r="D80">
            <v>21</v>
          </cell>
        </row>
        <row r="81">
          <cell r="A81" t="str">
            <v>55723710000000</v>
          </cell>
          <cell r="B81" t="str">
            <v>Tuolumne</v>
          </cell>
          <cell r="C81" t="str">
            <v>Sonora Elementary</v>
          </cell>
          <cell r="D81">
            <v>1</v>
          </cell>
        </row>
        <row r="82">
          <cell r="A82" t="str">
            <v>55724050000000</v>
          </cell>
          <cell r="B82" t="str">
            <v>Tuolumne</v>
          </cell>
          <cell r="C82" t="str">
            <v>Summerville Elementary</v>
          </cell>
          <cell r="D82">
            <v>3</v>
          </cell>
        </row>
        <row r="83">
          <cell r="A83" t="str">
            <v>56726520000000</v>
          </cell>
          <cell r="B83" t="str">
            <v>Ventura</v>
          </cell>
          <cell r="C83" t="str">
            <v>Ventura Unified</v>
          </cell>
          <cell r="D83">
            <v>1</v>
          </cell>
        </row>
      </sheetData>
      <sheetData sheetId="3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Student Count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67</v>
          </cell>
        </row>
        <row r="3">
          <cell r="A3" t="str">
            <v>01611430000000</v>
          </cell>
          <cell r="B3" t="str">
            <v>Alameda</v>
          </cell>
          <cell r="C3" t="str">
            <v>Berkeley Unified</v>
          </cell>
          <cell r="D3">
            <v>6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7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44</v>
          </cell>
        </row>
        <row r="6">
          <cell r="A6" t="str">
            <v>01612000000000</v>
          </cell>
          <cell r="B6" t="str">
            <v>Alameda</v>
          </cell>
          <cell r="C6" t="str">
            <v>Livermore Valley Joint Unified</v>
          </cell>
          <cell r="D6">
            <v>1</v>
          </cell>
        </row>
        <row r="7">
          <cell r="A7" t="str">
            <v>01612420000000</v>
          </cell>
          <cell r="B7" t="str">
            <v>Alameda</v>
          </cell>
          <cell r="C7" t="str">
            <v>New Haven Unified</v>
          </cell>
          <cell r="D7">
            <v>3</v>
          </cell>
        </row>
        <row r="8">
          <cell r="A8" t="str">
            <v>01612590000000</v>
          </cell>
          <cell r="B8" t="str">
            <v>Alameda</v>
          </cell>
          <cell r="C8" t="str">
            <v>Oakland Unified</v>
          </cell>
          <cell r="D8">
            <v>63</v>
          </cell>
        </row>
        <row r="9">
          <cell r="A9" t="str">
            <v>01612910000000</v>
          </cell>
          <cell r="B9" t="str">
            <v>Alameda</v>
          </cell>
          <cell r="C9" t="str">
            <v>San Leandro Unified</v>
          </cell>
          <cell r="D9">
            <v>1</v>
          </cell>
        </row>
        <row r="10">
          <cell r="A10" t="str">
            <v>01613090000000</v>
          </cell>
          <cell r="B10" t="str">
            <v>Alameda</v>
          </cell>
          <cell r="C10" t="str">
            <v>San Lorenzo Unified</v>
          </cell>
          <cell r="D10">
            <v>8</v>
          </cell>
        </row>
        <row r="11">
          <cell r="A11" t="str">
            <v>04615310000000</v>
          </cell>
          <cell r="B11" t="str">
            <v>Butte</v>
          </cell>
          <cell r="C11" t="str">
            <v>Paradise Unified</v>
          </cell>
          <cell r="D11">
            <v>6</v>
          </cell>
        </row>
        <row r="12">
          <cell r="A12" t="str">
            <v>07616300000000</v>
          </cell>
          <cell r="B12" t="str">
            <v>Contra Costa</v>
          </cell>
          <cell r="C12" t="str">
            <v>Acalanes Union High</v>
          </cell>
          <cell r="D12">
            <v>16</v>
          </cell>
        </row>
        <row r="13">
          <cell r="A13" t="str">
            <v>07617130000000</v>
          </cell>
          <cell r="B13" t="str">
            <v>Contra Costa</v>
          </cell>
          <cell r="C13" t="str">
            <v>Lafayette Elementary</v>
          </cell>
          <cell r="D13">
            <v>8</v>
          </cell>
        </row>
        <row r="14">
          <cell r="A14" t="str">
            <v>07617540000000</v>
          </cell>
          <cell r="B14" t="str">
            <v>Contra Costa</v>
          </cell>
          <cell r="C14" t="str">
            <v>Mt. Diablo Unified</v>
          </cell>
          <cell r="D14">
            <v>21</v>
          </cell>
        </row>
        <row r="15">
          <cell r="A15" t="str">
            <v>07617960000000</v>
          </cell>
          <cell r="B15" t="str">
            <v>Contra Costa</v>
          </cell>
          <cell r="C15" t="str">
            <v>West Contra Costa Unified</v>
          </cell>
          <cell r="D15">
            <v>20</v>
          </cell>
        </row>
        <row r="16">
          <cell r="A16" t="str">
            <v>07618120000000</v>
          </cell>
          <cell r="B16" t="str">
            <v>Contra Costa</v>
          </cell>
          <cell r="C16" t="str">
            <v>Walnut Creek Elementary</v>
          </cell>
          <cell r="D16">
            <v>4</v>
          </cell>
        </row>
        <row r="17">
          <cell r="A17" t="str">
            <v>09619520000000</v>
          </cell>
          <cell r="B17" t="str">
            <v>El Dorado</v>
          </cell>
          <cell r="C17" t="str">
            <v>Placerville Union Elementary</v>
          </cell>
          <cell r="D17">
            <v>4</v>
          </cell>
        </row>
        <row r="18">
          <cell r="A18" t="str">
            <v>10621170000000</v>
          </cell>
          <cell r="B18" t="str">
            <v>Fresno</v>
          </cell>
          <cell r="C18" t="str">
            <v>Clovis Unified</v>
          </cell>
          <cell r="D18">
            <v>21</v>
          </cell>
        </row>
        <row r="19">
          <cell r="A19" t="str">
            <v>10621660000000</v>
          </cell>
          <cell r="B19" t="str">
            <v>Fresno</v>
          </cell>
          <cell r="C19" t="str">
            <v>Fresno Unified</v>
          </cell>
          <cell r="D19">
            <v>2</v>
          </cell>
        </row>
        <row r="20">
          <cell r="A20" t="str">
            <v>10622650000000</v>
          </cell>
          <cell r="B20" t="str">
            <v>Fresno</v>
          </cell>
          <cell r="C20" t="str">
            <v>Kings Canyon Joint Unified</v>
          </cell>
          <cell r="D20">
            <v>16</v>
          </cell>
        </row>
        <row r="21">
          <cell r="A21" t="str">
            <v>12768020000000</v>
          </cell>
          <cell r="B21" t="str">
            <v>Humboldt</v>
          </cell>
          <cell r="C21" t="str">
            <v>Fortuna Elementary</v>
          </cell>
          <cell r="D21">
            <v>2</v>
          </cell>
        </row>
        <row r="22">
          <cell r="A22" t="str">
            <v>13630990000000</v>
          </cell>
          <cell r="B22" t="str">
            <v>Imperial</v>
          </cell>
          <cell r="C22" t="str">
            <v>Calexico Unified</v>
          </cell>
          <cell r="D22">
            <v>49</v>
          </cell>
        </row>
        <row r="23">
          <cell r="A23" t="str">
            <v>15633210000000</v>
          </cell>
          <cell r="B23" t="str">
            <v>Kern</v>
          </cell>
          <cell r="C23" t="str">
            <v>Bakersfield City</v>
          </cell>
          <cell r="D23">
            <v>1</v>
          </cell>
        </row>
        <row r="24">
          <cell r="A24" t="str">
            <v>19642460000000</v>
          </cell>
          <cell r="B24" t="str">
            <v>Los Angeles</v>
          </cell>
          <cell r="C24" t="str">
            <v>Antelope Valley Union High</v>
          </cell>
          <cell r="D24">
            <v>21</v>
          </cell>
        </row>
        <row r="25">
          <cell r="A25" t="str">
            <v>19642610000000</v>
          </cell>
          <cell r="B25" t="str">
            <v>Los Angeles</v>
          </cell>
          <cell r="C25" t="str">
            <v>Arcadia Unified</v>
          </cell>
          <cell r="D25">
            <v>2</v>
          </cell>
        </row>
        <row r="26">
          <cell r="A26" t="str">
            <v>19642790000000</v>
          </cell>
          <cell r="B26" t="str">
            <v>Los Angeles</v>
          </cell>
          <cell r="C26" t="str">
            <v>Azusa Unified</v>
          </cell>
          <cell r="D26">
            <v>34</v>
          </cell>
        </row>
        <row r="27">
          <cell r="A27" t="str">
            <v>19642870000000</v>
          </cell>
          <cell r="B27" t="str">
            <v>Los Angeles</v>
          </cell>
          <cell r="C27" t="str">
            <v>Baldwin Park Unified</v>
          </cell>
          <cell r="D27">
            <v>1</v>
          </cell>
        </row>
        <row r="28">
          <cell r="A28" t="str">
            <v>19643290000000</v>
          </cell>
          <cell r="B28" t="str">
            <v>Los Angeles</v>
          </cell>
          <cell r="C28" t="str">
            <v>Bonita Unified</v>
          </cell>
          <cell r="D28">
            <v>30</v>
          </cell>
        </row>
        <row r="29">
          <cell r="A29" t="str">
            <v>19643370000000</v>
          </cell>
          <cell r="B29" t="str">
            <v>Los Angeles</v>
          </cell>
          <cell r="C29" t="str">
            <v>Burbank Unified</v>
          </cell>
          <cell r="D29">
            <v>2</v>
          </cell>
        </row>
        <row r="30">
          <cell r="A30" t="str">
            <v>19643940000000</v>
          </cell>
          <cell r="B30" t="str">
            <v>Los Angeles</v>
          </cell>
          <cell r="C30" t="str">
            <v>Claremont Unified</v>
          </cell>
          <cell r="D30">
            <v>2</v>
          </cell>
        </row>
        <row r="31">
          <cell r="A31" t="str">
            <v>19644360000000</v>
          </cell>
          <cell r="B31" t="str">
            <v>Los Angeles</v>
          </cell>
          <cell r="C31" t="str">
            <v>Covina-Valley Unified</v>
          </cell>
          <cell r="D31">
            <v>1</v>
          </cell>
        </row>
        <row r="32">
          <cell r="A32" t="str">
            <v>19644440000000</v>
          </cell>
          <cell r="B32" t="str">
            <v>Los Angeles</v>
          </cell>
          <cell r="C32" t="str">
            <v>Culver City Unified</v>
          </cell>
          <cell r="D32">
            <v>2</v>
          </cell>
        </row>
        <row r="33">
          <cell r="A33" t="str">
            <v>19644850000000</v>
          </cell>
          <cell r="B33" t="str">
            <v>Los Angeles</v>
          </cell>
          <cell r="C33" t="str">
            <v>East Whittier City Elementary</v>
          </cell>
          <cell r="D33">
            <v>1</v>
          </cell>
        </row>
        <row r="34">
          <cell r="A34" t="str">
            <v>19645680000000</v>
          </cell>
          <cell r="B34" t="str">
            <v>Los Angeles</v>
          </cell>
          <cell r="C34" t="str">
            <v>Glendale Unified</v>
          </cell>
          <cell r="D34">
            <v>14</v>
          </cell>
        </row>
        <row r="35">
          <cell r="A35" t="str">
            <v>19645760000000</v>
          </cell>
          <cell r="B35" t="str">
            <v>Los Angeles</v>
          </cell>
          <cell r="C35" t="str">
            <v>Glendora Unified</v>
          </cell>
          <cell r="D35">
            <v>2</v>
          </cell>
        </row>
        <row r="36">
          <cell r="A36" t="str">
            <v>19646590000000</v>
          </cell>
          <cell r="B36" t="str">
            <v>Los Angeles</v>
          </cell>
          <cell r="C36" t="str">
            <v>La Canada Unified</v>
          </cell>
          <cell r="D36">
            <v>2</v>
          </cell>
        </row>
        <row r="37">
          <cell r="A37" t="str">
            <v>19646670000000</v>
          </cell>
          <cell r="B37" t="str">
            <v>Los Angeles</v>
          </cell>
          <cell r="C37" t="str">
            <v>Lancaster Elementary</v>
          </cell>
          <cell r="D37">
            <v>36</v>
          </cell>
        </row>
        <row r="38">
          <cell r="A38" t="str">
            <v>19647330000000</v>
          </cell>
          <cell r="B38" t="str">
            <v>Los Angeles</v>
          </cell>
          <cell r="C38" t="str">
            <v>Los Angeles Unified</v>
          </cell>
          <cell r="D38">
            <v>801</v>
          </cell>
        </row>
        <row r="39">
          <cell r="A39" t="str">
            <v>19647900000000</v>
          </cell>
          <cell r="B39" t="str">
            <v>Los Angeles</v>
          </cell>
          <cell r="C39" t="str">
            <v>Monrovia Unified</v>
          </cell>
          <cell r="D39">
            <v>1</v>
          </cell>
        </row>
        <row r="40">
          <cell r="A40" t="str">
            <v>19648080000000</v>
          </cell>
          <cell r="B40" t="str">
            <v>Los Angeles</v>
          </cell>
          <cell r="C40" t="str">
            <v>Montebello Unified</v>
          </cell>
          <cell r="D40">
            <v>105</v>
          </cell>
        </row>
        <row r="41">
          <cell r="A41" t="str">
            <v>19648400000000</v>
          </cell>
          <cell r="B41" t="str">
            <v>Los Angeles</v>
          </cell>
          <cell r="C41" t="str">
            <v>Norwalk-La Mirada Unified</v>
          </cell>
          <cell r="D41">
            <v>7</v>
          </cell>
        </row>
        <row r="42">
          <cell r="A42" t="str">
            <v>19648810000000</v>
          </cell>
          <cell r="B42" t="str">
            <v>Los Angeles</v>
          </cell>
          <cell r="C42" t="str">
            <v>Pasadena Unified</v>
          </cell>
          <cell r="D42">
            <v>19</v>
          </cell>
        </row>
        <row r="43">
          <cell r="A43" t="str">
            <v>19649800000000</v>
          </cell>
          <cell r="B43" t="str">
            <v>Los Angeles</v>
          </cell>
          <cell r="C43" t="str">
            <v>Santa Monica-Malibu Unified</v>
          </cell>
          <cell r="D43">
            <v>7</v>
          </cell>
        </row>
        <row r="44">
          <cell r="A44" t="str">
            <v>19650600000000</v>
          </cell>
          <cell r="B44" t="str">
            <v>Los Angeles</v>
          </cell>
          <cell r="C44" t="str">
            <v>Torrance Unified</v>
          </cell>
          <cell r="D44">
            <v>8</v>
          </cell>
        </row>
        <row r="45">
          <cell r="A45" t="str">
            <v>19734450000000</v>
          </cell>
          <cell r="B45" t="str">
            <v>Los Angeles</v>
          </cell>
          <cell r="C45" t="str">
            <v>Hacienda la Puente Unified</v>
          </cell>
          <cell r="D45">
            <v>21</v>
          </cell>
        </row>
        <row r="46">
          <cell r="A46" t="str">
            <v>24657890000000</v>
          </cell>
          <cell r="B46" t="str">
            <v>Merced</v>
          </cell>
          <cell r="C46" t="str">
            <v>Merced Union High</v>
          </cell>
          <cell r="D46">
            <v>1</v>
          </cell>
        </row>
        <row r="47">
          <cell r="A47" t="str">
            <v>27660920000000</v>
          </cell>
          <cell r="B47" t="str">
            <v>Monterey</v>
          </cell>
          <cell r="C47" t="str">
            <v>Monterey Peninsula Unified</v>
          </cell>
          <cell r="D47">
            <v>1</v>
          </cell>
        </row>
        <row r="48">
          <cell r="A48" t="str">
            <v>28662660000000</v>
          </cell>
          <cell r="B48" t="str">
            <v>Napa</v>
          </cell>
          <cell r="C48" t="str">
            <v>Napa Valley Unified</v>
          </cell>
          <cell r="D48">
            <v>4</v>
          </cell>
        </row>
        <row r="49">
          <cell r="A49" t="str">
            <v>30664230000000</v>
          </cell>
          <cell r="B49" t="str">
            <v>Orange</v>
          </cell>
          <cell r="C49" t="str">
            <v>Anaheim City</v>
          </cell>
          <cell r="D49">
            <v>6</v>
          </cell>
        </row>
        <row r="50">
          <cell r="A50" t="str">
            <v>30664310000000</v>
          </cell>
          <cell r="B50" t="str">
            <v>Orange</v>
          </cell>
          <cell r="C50" t="str">
            <v>Anaheim Union High</v>
          </cell>
          <cell r="D50">
            <v>30</v>
          </cell>
        </row>
        <row r="51">
          <cell r="A51" t="str">
            <v>30664980000000</v>
          </cell>
          <cell r="B51" t="str">
            <v>Orange</v>
          </cell>
          <cell r="C51" t="str">
            <v>Fountain Valley Elementary</v>
          </cell>
          <cell r="D51">
            <v>6</v>
          </cell>
        </row>
        <row r="52">
          <cell r="A52" t="str">
            <v>30665140000000</v>
          </cell>
          <cell r="B52" t="str">
            <v>Orange</v>
          </cell>
          <cell r="C52" t="str">
            <v>Fullerton Joint Union High</v>
          </cell>
          <cell r="D52">
            <v>43</v>
          </cell>
        </row>
        <row r="53">
          <cell r="A53" t="str">
            <v>30665970000000</v>
          </cell>
          <cell r="B53" t="str">
            <v>Orange</v>
          </cell>
          <cell r="C53" t="str">
            <v>Newport-Mesa Unified</v>
          </cell>
          <cell r="D53">
            <v>14</v>
          </cell>
        </row>
        <row r="54">
          <cell r="A54" t="str">
            <v>30666210000000</v>
          </cell>
          <cell r="B54" t="str">
            <v>Orange</v>
          </cell>
          <cell r="C54" t="str">
            <v>Orange Unified</v>
          </cell>
          <cell r="D54">
            <v>48</v>
          </cell>
        </row>
        <row r="55">
          <cell r="A55" t="str">
            <v>30666470000000</v>
          </cell>
          <cell r="B55" t="str">
            <v>Orange</v>
          </cell>
          <cell r="C55" t="str">
            <v>Placentia-Yorba Linda Unified</v>
          </cell>
          <cell r="D55">
            <v>1</v>
          </cell>
        </row>
        <row r="56">
          <cell r="A56" t="str">
            <v>30666700000000</v>
          </cell>
          <cell r="B56" t="str">
            <v>Orange</v>
          </cell>
          <cell r="C56" t="str">
            <v>Santa Ana Unified</v>
          </cell>
          <cell r="D56">
            <v>18</v>
          </cell>
        </row>
        <row r="57">
          <cell r="A57" t="str">
            <v>30667460000000</v>
          </cell>
          <cell r="B57" t="str">
            <v>Orange</v>
          </cell>
          <cell r="C57" t="str">
            <v>Westminster</v>
          </cell>
          <cell r="D57">
            <v>15</v>
          </cell>
        </row>
        <row r="58">
          <cell r="A58" t="str">
            <v>30736350000000</v>
          </cell>
          <cell r="B58" t="str">
            <v>Orange</v>
          </cell>
          <cell r="C58" t="str">
            <v>Saddleback Valley Unified</v>
          </cell>
          <cell r="D58">
            <v>2</v>
          </cell>
        </row>
        <row r="59">
          <cell r="A59" t="str">
            <v>33751760000000</v>
          </cell>
          <cell r="B59" t="str">
            <v>Riverside</v>
          </cell>
          <cell r="C59" t="str">
            <v>Lake Elsinore Unified</v>
          </cell>
          <cell r="D59">
            <v>2</v>
          </cell>
        </row>
        <row r="60">
          <cell r="A60" t="str">
            <v>33751920000000</v>
          </cell>
          <cell r="B60" t="str">
            <v>Riverside</v>
          </cell>
          <cell r="C60" t="str">
            <v>Temecula Valley Unified</v>
          </cell>
          <cell r="D60">
            <v>66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50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5</v>
          </cell>
        </row>
        <row r="64">
          <cell r="A64" t="str">
            <v>36676520000000</v>
          </cell>
          <cell r="B64" t="str">
            <v>San Bernardino</v>
          </cell>
          <cell r="C64" t="str">
            <v>Chaffey Joint Union High</v>
          </cell>
          <cell r="D64">
            <v>27</v>
          </cell>
        </row>
        <row r="65">
          <cell r="A65" t="str">
            <v>36678190000000</v>
          </cell>
          <cell r="B65" t="str">
            <v>San Bernardino</v>
          </cell>
          <cell r="C65" t="str">
            <v>Ontario-Montclair</v>
          </cell>
          <cell r="D65">
            <v>5</v>
          </cell>
        </row>
        <row r="66">
          <cell r="A66" t="str">
            <v>36679180000000</v>
          </cell>
          <cell r="B66" t="str">
            <v>San Bernardino</v>
          </cell>
          <cell r="C66" t="str">
            <v>Victor Elementary</v>
          </cell>
          <cell r="D66">
            <v>1</v>
          </cell>
        </row>
        <row r="67">
          <cell r="A67" t="str">
            <v>36679340000000</v>
          </cell>
          <cell r="B67" t="str">
            <v>San Bernardino</v>
          </cell>
          <cell r="C67" t="str">
            <v>Victor Valley Union High</v>
          </cell>
          <cell r="D67">
            <v>29</v>
          </cell>
        </row>
        <row r="68">
          <cell r="A68" t="str">
            <v>36750440000000</v>
          </cell>
          <cell r="B68" t="str">
            <v>San Bernardino</v>
          </cell>
          <cell r="C68" t="str">
            <v>Hesperia Unified</v>
          </cell>
          <cell r="D68">
            <v>57</v>
          </cell>
        </row>
        <row r="69">
          <cell r="A69" t="str">
            <v>37680230000000</v>
          </cell>
          <cell r="B69" t="str">
            <v>San Diego</v>
          </cell>
          <cell r="C69" t="str">
            <v>Chula Vista Elementary</v>
          </cell>
          <cell r="D69">
            <v>30</v>
          </cell>
        </row>
        <row r="70">
          <cell r="A70" t="str">
            <v>37680560000000</v>
          </cell>
          <cell r="B70" t="str">
            <v>San Diego</v>
          </cell>
          <cell r="C70" t="str">
            <v>Del Mar Union Elementary</v>
          </cell>
          <cell r="D70">
            <v>27</v>
          </cell>
        </row>
        <row r="71">
          <cell r="A71" t="str">
            <v>37681300000000</v>
          </cell>
          <cell r="B71" t="str">
            <v>San Diego</v>
          </cell>
          <cell r="C71" t="str">
            <v>Grossmont Union High</v>
          </cell>
          <cell r="D71">
            <v>3</v>
          </cell>
        </row>
        <row r="72">
          <cell r="A72" t="str">
            <v>37683380000000</v>
          </cell>
          <cell r="B72" t="str">
            <v>San Diego</v>
          </cell>
          <cell r="C72" t="str">
            <v>San Diego Unified</v>
          </cell>
          <cell r="D72">
            <v>139</v>
          </cell>
        </row>
        <row r="73">
          <cell r="A73" t="str">
            <v>37683870000000</v>
          </cell>
          <cell r="B73" t="str">
            <v>San Diego</v>
          </cell>
          <cell r="C73" t="str">
            <v>Solana Beach Elementary</v>
          </cell>
          <cell r="D73">
            <v>1</v>
          </cell>
        </row>
        <row r="74">
          <cell r="A74" t="str">
            <v>37683950000000</v>
          </cell>
          <cell r="B74" t="str">
            <v>San Diego</v>
          </cell>
          <cell r="C74" t="str">
            <v>South Bay Union</v>
          </cell>
          <cell r="D74">
            <v>65</v>
          </cell>
        </row>
        <row r="75">
          <cell r="A75" t="str">
            <v>37684110000000</v>
          </cell>
          <cell r="B75" t="str">
            <v>San Diego</v>
          </cell>
          <cell r="C75" t="str">
            <v>Sweetwater Union High</v>
          </cell>
          <cell r="D75">
            <v>109</v>
          </cell>
        </row>
        <row r="76">
          <cell r="A76" t="str">
            <v>37735510000000</v>
          </cell>
          <cell r="B76" t="str">
            <v>San Diego</v>
          </cell>
          <cell r="C76" t="str">
            <v>Carlsbad Unified</v>
          </cell>
          <cell r="D76">
            <v>7</v>
          </cell>
        </row>
        <row r="77">
          <cell r="A77" t="str">
            <v>38684780000000</v>
          </cell>
          <cell r="B77" t="str">
            <v>San Francisco</v>
          </cell>
          <cell r="C77" t="str">
            <v>San Francisco Unified</v>
          </cell>
          <cell r="D77">
            <v>89</v>
          </cell>
        </row>
        <row r="78">
          <cell r="A78" t="str">
            <v>41689650000000</v>
          </cell>
          <cell r="B78" t="str">
            <v>San Mateo</v>
          </cell>
          <cell r="C78" t="str">
            <v>Menlo Park City Elementary</v>
          </cell>
          <cell r="D78">
            <v>20</v>
          </cell>
        </row>
        <row r="79">
          <cell r="A79" t="str">
            <v>41690050000000</v>
          </cell>
          <cell r="B79" t="str">
            <v>San Mateo</v>
          </cell>
          <cell r="C79" t="str">
            <v>Redwood City Elementary</v>
          </cell>
          <cell r="D79">
            <v>3</v>
          </cell>
        </row>
        <row r="80">
          <cell r="A80" t="str">
            <v>41690130000000</v>
          </cell>
          <cell r="B80" t="str">
            <v>San Mateo</v>
          </cell>
          <cell r="C80" t="str">
            <v>San Bruno Park Elementary</v>
          </cell>
          <cell r="D80">
            <v>1</v>
          </cell>
        </row>
        <row r="81">
          <cell r="A81" t="str">
            <v>41690210000000</v>
          </cell>
          <cell r="B81" t="str">
            <v>San Mateo</v>
          </cell>
          <cell r="C81" t="str">
            <v>San Carlos Elementary</v>
          </cell>
          <cell r="D81">
            <v>1</v>
          </cell>
        </row>
        <row r="82">
          <cell r="A82" t="str">
            <v>41690390000000</v>
          </cell>
          <cell r="B82" t="str">
            <v>San Mateo</v>
          </cell>
          <cell r="C82" t="str">
            <v>San Mateo-Foster City</v>
          </cell>
          <cell r="D82">
            <v>4</v>
          </cell>
        </row>
        <row r="83">
          <cell r="A83" t="str">
            <v>41690470000000</v>
          </cell>
          <cell r="B83" t="str">
            <v>San Mateo</v>
          </cell>
          <cell r="C83" t="str">
            <v>San Mateo Union High</v>
          </cell>
          <cell r="D83">
            <v>16</v>
          </cell>
        </row>
        <row r="84">
          <cell r="A84" t="str">
            <v>41690620000000</v>
          </cell>
          <cell r="B84" t="str">
            <v>San Mateo</v>
          </cell>
          <cell r="C84" t="str">
            <v>Sequoia Union High</v>
          </cell>
          <cell r="D84">
            <v>24</v>
          </cell>
        </row>
        <row r="85">
          <cell r="A85" t="str">
            <v>42691200000000</v>
          </cell>
          <cell r="B85" t="str">
            <v>Santa Barbara</v>
          </cell>
          <cell r="C85" t="str">
            <v>Santa Maria-Bonita</v>
          </cell>
          <cell r="D85">
            <v>5</v>
          </cell>
        </row>
        <row r="86">
          <cell r="A86" t="str">
            <v>42691460000000</v>
          </cell>
          <cell r="B86" t="str">
            <v>Santa Barbara</v>
          </cell>
          <cell r="C86" t="str">
            <v>Carpinteria Unified</v>
          </cell>
          <cell r="D86">
            <v>36</v>
          </cell>
        </row>
        <row r="87">
          <cell r="A87" t="str">
            <v>42691950000000</v>
          </cell>
          <cell r="B87" t="str">
            <v>Santa Barbara</v>
          </cell>
          <cell r="C87" t="str">
            <v>Goleta Union Elementary</v>
          </cell>
          <cell r="D87">
            <v>6</v>
          </cell>
        </row>
        <row r="88">
          <cell r="A88" t="str">
            <v>43693930000000</v>
          </cell>
          <cell r="B88" t="str">
            <v>Santa Clara</v>
          </cell>
          <cell r="C88" t="str">
            <v>Campbell Union</v>
          </cell>
          <cell r="D88">
            <v>10</v>
          </cell>
        </row>
        <row r="89">
          <cell r="A89" t="str">
            <v>43694190000000</v>
          </cell>
          <cell r="B89" t="str">
            <v>Santa Clara</v>
          </cell>
          <cell r="C89" t="str">
            <v>Cupertino Union</v>
          </cell>
          <cell r="D89">
            <v>106</v>
          </cell>
        </row>
        <row r="90">
          <cell r="A90" t="str">
            <v>43695260000000</v>
          </cell>
          <cell r="B90" t="str">
            <v>Santa Clara</v>
          </cell>
          <cell r="C90" t="str">
            <v>Los Gatos Union Elementary</v>
          </cell>
          <cell r="D90">
            <v>4</v>
          </cell>
        </row>
        <row r="91">
          <cell r="A91" t="str">
            <v>43696090000000</v>
          </cell>
          <cell r="B91" t="str">
            <v>Santa Clara</v>
          </cell>
          <cell r="C91" t="str">
            <v>Mountain View-Los Altos Union High</v>
          </cell>
          <cell r="D91">
            <v>44</v>
          </cell>
        </row>
        <row r="92">
          <cell r="A92" t="str">
            <v>43696250000000</v>
          </cell>
          <cell r="B92" t="str">
            <v>Santa Clara</v>
          </cell>
          <cell r="C92" t="str">
            <v>Oak Grove Elementary</v>
          </cell>
          <cell r="D92">
            <v>7</v>
          </cell>
        </row>
        <row r="93">
          <cell r="A93" t="str">
            <v>43696410000000</v>
          </cell>
          <cell r="B93" t="str">
            <v>Santa Clara</v>
          </cell>
          <cell r="C93" t="str">
            <v>Palo Alto Unified</v>
          </cell>
          <cell r="D93">
            <v>11</v>
          </cell>
        </row>
        <row r="94">
          <cell r="A94" t="str">
            <v>43696660000000</v>
          </cell>
          <cell r="B94" t="str">
            <v>Santa Clara</v>
          </cell>
          <cell r="C94" t="str">
            <v>San Jose Unified</v>
          </cell>
          <cell r="D94">
            <v>8</v>
          </cell>
        </row>
        <row r="95">
          <cell r="A95" t="str">
            <v>43696740000000</v>
          </cell>
          <cell r="B95" t="str">
            <v>Santa Clara</v>
          </cell>
          <cell r="C95" t="str">
            <v>Santa Clara Unified</v>
          </cell>
          <cell r="D95">
            <v>10</v>
          </cell>
        </row>
        <row r="96">
          <cell r="A96" t="str">
            <v>43733870000000</v>
          </cell>
          <cell r="B96" t="str">
            <v>Santa Clara</v>
          </cell>
          <cell r="C96" t="str">
            <v>Milpitas Unified</v>
          </cell>
          <cell r="D96">
            <v>10</v>
          </cell>
        </row>
        <row r="97">
          <cell r="A97" t="str">
            <v>44697990000000</v>
          </cell>
          <cell r="B97" t="str">
            <v>Santa Cruz</v>
          </cell>
          <cell r="C97" t="str">
            <v>Pajaro Valley Unified</v>
          </cell>
          <cell r="D97">
            <v>20</v>
          </cell>
        </row>
        <row r="98">
          <cell r="A98" t="str">
            <v>49708050000000</v>
          </cell>
          <cell r="B98" t="str">
            <v>Sonoma</v>
          </cell>
          <cell r="C98" t="str">
            <v>Mark West Union Elementary</v>
          </cell>
          <cell r="D98">
            <v>4</v>
          </cell>
        </row>
        <row r="99">
          <cell r="A99" t="str">
            <v>49708960000000</v>
          </cell>
          <cell r="B99" t="str">
            <v>Sonoma</v>
          </cell>
          <cell r="C99" t="str">
            <v>Rincon Valley Union Elementary</v>
          </cell>
          <cell r="D99">
            <v>1</v>
          </cell>
        </row>
        <row r="100">
          <cell r="A100" t="str">
            <v>49709200000000</v>
          </cell>
          <cell r="B100" t="str">
            <v>Sonoma</v>
          </cell>
          <cell r="C100" t="str">
            <v>Santa Rosa High</v>
          </cell>
          <cell r="D100">
            <v>21</v>
          </cell>
        </row>
        <row r="101">
          <cell r="A101" t="str">
            <v>49753900000000</v>
          </cell>
          <cell r="B101" t="str">
            <v>Sonoma</v>
          </cell>
          <cell r="C101" t="str">
            <v>Healdsburg Unified</v>
          </cell>
          <cell r="D101">
            <v>54</v>
          </cell>
        </row>
        <row r="102">
          <cell r="A102" t="str">
            <v>55723710000000</v>
          </cell>
          <cell r="B102" t="str">
            <v>Tuolumne</v>
          </cell>
          <cell r="C102" t="str">
            <v>Sonora Elementary</v>
          </cell>
          <cell r="D102">
            <v>2</v>
          </cell>
        </row>
        <row r="103">
          <cell r="A103" t="str">
            <v>56725460000000</v>
          </cell>
          <cell r="B103" t="str">
            <v>Ventura</v>
          </cell>
          <cell r="C103" t="str">
            <v>Oxnard Union High</v>
          </cell>
          <cell r="D103">
            <v>1</v>
          </cell>
        </row>
        <row r="104">
          <cell r="A104" t="str">
            <v>56725530000000</v>
          </cell>
          <cell r="B104" t="str">
            <v>Ventura</v>
          </cell>
          <cell r="C104" t="str">
            <v>Pleasant Valley</v>
          </cell>
          <cell r="D104">
            <v>1</v>
          </cell>
        </row>
        <row r="105">
          <cell r="A105" t="str">
            <v>56726030000000</v>
          </cell>
          <cell r="B105" t="str">
            <v>Ventura</v>
          </cell>
          <cell r="C105" t="str">
            <v>Simi Valley Unified</v>
          </cell>
          <cell r="D105">
            <v>1</v>
          </cell>
        </row>
        <row r="106">
          <cell r="A106" t="str">
            <v>56726520000000</v>
          </cell>
          <cell r="B106" t="str">
            <v>Ventura</v>
          </cell>
          <cell r="C106" t="str">
            <v>Ventura Unified</v>
          </cell>
          <cell r="D106">
            <v>2</v>
          </cell>
        </row>
        <row r="107">
          <cell r="A107" t="str">
            <v>56737590000000</v>
          </cell>
          <cell r="B107" t="str">
            <v>Ventura</v>
          </cell>
          <cell r="C107" t="str">
            <v>Conejo Valley Unified</v>
          </cell>
          <cell r="D107">
            <v>19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FD89AD7-8E61-4E34-9CC8-BF573E43C477}" name="Table446233" displayName="Table446233" ref="A12:AE2008" totalsRowCount="1" headerRowDxfId="64" dataDxfId="62" headerRowBorderDxfId="63" tableBorderDxfId="61" totalsRowCellStyle="Total">
  <autoFilter ref="A12:AE2007" xr:uid="{2978D023-4D22-4573-8001-0027FE5FDE8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770178A0-9FED-4830-A507-AFC91CEEAB6B}" name="County_x000a_Name" totalsRowLabel="Statewide Total" dataDxfId="60" totalsRowDxfId="59" totalsRowCellStyle="Total"/>
    <tableColumn id="2" xr3:uid="{4B6AF043-89B5-4866-A8E5-DDE9BC7BC485}" name="Full CDS Code" dataDxfId="58" totalsRowDxfId="57" totalsRowCellStyle="Total"/>
    <tableColumn id="3" xr3:uid="{305E749E-03A4-4CC7-B121-7D71DE77221C}" name="County_x000a_Code" dataDxfId="56" totalsRowDxfId="55" totalsRowCellStyle="Total"/>
    <tableColumn id="4" xr3:uid="{B4394996-900F-4543-B4D6-96DCF8601360}" name="District_x000a_Code" dataDxfId="54" totalsRowDxfId="53" totalsRowCellStyle="Total"/>
    <tableColumn id="5" xr3:uid="{9AED3DCD-7736-4983-AC01-C3543460098B}" name="School_x000a_Code" dataDxfId="52" totalsRowDxfId="51" totalsRowCellStyle="Total"/>
    <tableColumn id="6" xr3:uid="{750595E2-7EA7-4F16-B172-E71D040008E6}" name="Direct_x000a_Funded_x000a_Charter School_x000a_Number" dataDxfId="50" totalsRowDxfId="49" totalsRowCellStyle="Total"/>
    <tableColumn id="7" xr3:uid="{A5AC6F1B-ACE2-49A7-8FF5-BDC609571604}" name="Service Location Field " dataDxfId="48" totalsRowDxfId="47" totalsRowCellStyle="Total"/>
    <tableColumn id="8" xr3:uid="{97509A1B-B486-4F9F-8C54-E906A0A76EAD}" name="Local Educational Agency" dataDxfId="46" totalsRowDxfId="45" totalsRowCellStyle="Total"/>
    <tableColumn id="19" xr3:uid="{DF9FE0D6-D380-4CD4-B1E3-0D5061646CC8}" name="Eligible Immigrant Count " totalsRowFunction="sum" dataDxfId="44" totalsRowDxfId="43" totalsRowCellStyle="Total"/>
    <tableColumn id="27" xr3:uid="{3408E681-BEE0-4834-B927-9313EE785BB1}" name="Meets 2 Percent_x000a_Growth_x000a_Requirement" dataDxfId="42" totalsRowDxfId="41" totalsRowCellStyle="Total"/>
    <tableColumn id="28" xr3:uid="{0C19B1AF-BA63-485F-9AAC-431E3F4C166F}" name="Meets_x000a_Minimum_x000a_Immigrant_x000a_Count of 21" dataDxfId="40" totalsRowDxfId="39" totalsRowCellStyle="Total"/>
    <tableColumn id="9" xr3:uid="{255345B2-EDD7-4863-BCD7-48B33C40D80E}" name="CARS Application for Funding" totalsRowDxfId="38" totalsRowCellStyle="Total"/>
    <tableColumn id="11" xr3:uid="{3BE0C10B-81C0-4B46-91CE-473A3F601302}" name="2018–19_x000a_Final Allocation_x000a_$98.35 _x000a_Per Pupil" totalsRowFunction="sum" dataDxfId="37" totalsRowDxfId="36" totalsRowCellStyle="Total"/>
    <tableColumn id="29" xr3:uid="{D92E5E6B-F75E-43D8-9262-AA0D89063BE1}" name="CMDC Submitted" dataDxfId="35" totalsRowDxfId="34" totalsRowCellStyle="Total"/>
    <tableColumn id="14" xr3:uid="{5C20D041-A3E3-4C21-8A8E-A50C050F1427}" name="1st_x000a_Apportionment" totalsRowFunction="sum" dataDxfId="33" totalsRowDxfId="32" totalsRowCellStyle="Total"/>
    <tableColumn id="18" xr3:uid="{07E8CBEE-6980-40B5-8E07-759AE6D68F05}" name="2nd Apportionment" totalsRowFunction="sum" dataDxfId="31" totalsRowDxfId="30" totalsRowCellStyle="Total"/>
    <tableColumn id="30" xr3:uid="{CB5C4C76-0143-4729-994E-2E6A1284AEDA}" name="3rd Apportionment" totalsRowFunction="sum" dataDxfId="29" totalsRowDxfId="28" totalsRowCellStyle="Total"/>
    <tableColumn id="12" xr3:uid="{DD1062A3-3098-4824-9865-D75BCB0D02B1}" name="4th Apportionment" totalsRowFunction="sum" dataDxfId="27" totalsRowDxfId="26" dataCellStyle="Normal 4 2 2" totalsRowCellStyle="Total"/>
    <tableColumn id="13" xr3:uid="{67647737-D997-4BEC-AE47-1404A3F276B2}" name="5th Apportionment" totalsRowFunction="sum" dataDxfId="25" totalsRowDxfId="24" dataCellStyle="Normal 4 2 2" totalsRowCellStyle="Total"/>
    <tableColumn id="16" xr3:uid="{C9DB9435-4FB8-4F33-A979-DFD982D2108C}" name="6th Apportionment" totalsRowFunction="sum" dataDxfId="23" totalsRowDxfId="22" dataCellStyle="Normal 4 2 2" totalsRowCellStyle="Total"/>
    <tableColumn id="17" xr3:uid="{2ECCF12F-8C2C-43E9-A884-2B49D343C652}" name="7th Apportionment" totalsRowFunction="sum" dataDxfId="21" totalsRowDxfId="20" dataCellStyle="Normal 4 2 2" totalsRowCellStyle="Total"/>
    <tableColumn id="21" xr3:uid="{B6C76E67-66A5-4C91-A856-460AB6CCC832}" name="8th Apportionment" totalsRowFunction="sum" dataDxfId="19" totalsRowDxfId="18" dataCellStyle="Normal 4 2 2" totalsRowCellStyle="Total"/>
    <tableColumn id="22" xr3:uid="{C51DF5F1-CC2F-495D-B401-4065B02624E0}" name="9th Apportionment" totalsRowFunction="sum" dataDxfId="17" totalsRowDxfId="16" dataCellStyle="Normal 4 2 2" totalsRowCellStyle="Total"/>
    <tableColumn id="23" xr3:uid="{A4AC1F68-F901-4B90-9096-570B8F90A3A2}" name="10th Apportionment" totalsRowFunction="sum" dataDxfId="15" totalsRowDxfId="14" dataCellStyle="Normal 4 2 2" totalsRowCellStyle="Total"/>
    <tableColumn id="24" xr3:uid="{1225FEA4-9093-48C1-94DE-788ECB4CC75A}" name="11th Apportionment" totalsRowFunction="sum" dataDxfId="13" totalsRowDxfId="12" dataCellStyle="Normal 4 2 2" totalsRowCellStyle="Total"/>
    <tableColumn id="25" xr3:uid="{46E24485-9BC1-40F9-BF9B-E2E2F70BDA4F}" name="12th Apportionment" totalsRowFunction="sum" dataDxfId="11" totalsRowDxfId="10" dataCellStyle="Normal 4 2 2" totalsRowCellStyle="Total"/>
    <tableColumn id="26" xr3:uid="{B6C47020-C418-440D-82A4-68B7DC3A6AA2}" name="13th Apportionment" totalsRowFunction="sum" dataDxfId="9" totalsRowDxfId="8" dataCellStyle="Normal 4 2 2" totalsRowCellStyle="Total"/>
    <tableColumn id="31" xr3:uid="{3A36BABD-C647-4E3A-939A-44F8172C920B}" name="14th Apportionment" totalsRowFunction="sum" dataDxfId="7" totalsRowDxfId="6" dataCellStyle="Normal 4 2 2" totalsRowCellStyle="Total"/>
    <tableColumn id="15" xr3:uid="{D74459EA-EB70-40E4-B1F9-A5D38988904A}" name="Invoices" totalsRowFunction="sum" dataDxfId="5" totalsRowDxfId="4" totalsRowCellStyle="Total"/>
    <tableColumn id="10" xr3:uid="{CB64B175-222C-4244-9CBB-61F6F744EE69}" name="Total Paid" totalsRowFunction="sum" dataDxfId="3" totalsRowDxfId="2" dataCellStyle="Normal 4 2 2" totalsRowCellStyle="Total">
      <calculatedColumnFormula>SUM(Table446233[[#This Row],[1st
Apportionment]:[Invoices]])</calculatedColumnFormula>
    </tableColumn>
    <tableColumn id="20" xr3:uid="{B310DB52-9ADB-49C8-9E7A-DBF9142EC9A7}" name="Balance_x000a_Remaining" totalsRowFunction="sum" dataDxfId="1" totalsRowDxfId="0" dataCellStyle="Normal 4 2 2" totalsRowCellStyle="Total">
      <calculatedColumnFormula>Table446233[[#This Row],[2018–19
Final Allocation
$98.35 
Per Pupil]]-AD13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Total award allocations for the Title III, IM program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de.ca.gov/fg/aa/ca/imm18apptoverview.as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17A45-34D7-4CEC-B856-A788433C69D4}">
  <sheetPr>
    <pageSetUpPr fitToPage="1"/>
  </sheetPr>
  <dimension ref="A1:AE2011"/>
  <sheetViews>
    <sheetView tabSelected="1" zoomScaleNormal="100" workbookViewId="0"/>
  </sheetViews>
  <sheetFormatPr defaultColWidth="10.53515625" defaultRowHeight="15.5" x14ac:dyDescent="0.35"/>
  <cols>
    <col min="1" max="1" width="14" style="1" customWidth="1"/>
    <col min="2" max="2" width="16.53515625" style="1" bestFit="1" customWidth="1"/>
    <col min="3" max="3" width="7.61328125" style="2" customWidth="1"/>
    <col min="4" max="4" width="8.07421875" style="2" customWidth="1"/>
    <col min="5" max="5" width="8" style="2" bestFit="1" customWidth="1"/>
    <col min="6" max="6" width="8.3046875" style="2" customWidth="1"/>
    <col min="7" max="7" width="9.765625" style="2" customWidth="1"/>
    <col min="8" max="8" width="34.3046875" style="59" customWidth="1"/>
    <col min="9" max="9" width="15.23046875" style="3" customWidth="1"/>
    <col min="10" max="10" width="14.84375" style="2" customWidth="1"/>
    <col min="11" max="11" width="14" style="4" customWidth="1"/>
    <col min="12" max="12" width="12" style="6" customWidth="1"/>
    <col min="13" max="13" width="12" style="5" customWidth="1"/>
    <col min="14" max="14" width="13.15234375" style="5" customWidth="1"/>
    <col min="15" max="15" width="16.15234375" style="5" customWidth="1"/>
    <col min="16" max="16" width="14.765625" style="5" customWidth="1"/>
    <col min="17" max="17" width="15.921875" style="5" customWidth="1"/>
    <col min="18" max="18" width="15.07421875" style="5" customWidth="1"/>
    <col min="19" max="19" width="15.921875" style="5" customWidth="1"/>
    <col min="20" max="21" width="15.07421875" style="5" customWidth="1"/>
    <col min="22" max="22" width="16.23046875" style="5" customWidth="1"/>
    <col min="23" max="23" width="14.765625" style="5" customWidth="1"/>
    <col min="24" max="28" width="15.07421875" style="5" customWidth="1"/>
    <col min="29" max="29" width="10.53515625" style="5"/>
    <col min="30" max="30" width="12.53515625" style="5" customWidth="1"/>
    <col min="31" max="31" width="11" style="5" customWidth="1"/>
    <col min="32" max="16384" width="10.53515625" style="7"/>
  </cols>
  <sheetData>
    <row r="1" spans="1:31" ht="23" x14ac:dyDescent="0.5">
      <c r="A1" s="72" t="s">
        <v>8127</v>
      </c>
    </row>
    <row r="2" spans="1:31" ht="20" x14ac:dyDescent="0.35">
      <c r="A2" s="73" t="s">
        <v>0</v>
      </c>
      <c r="B2" s="8"/>
      <c r="C2" s="9"/>
      <c r="D2" s="9"/>
      <c r="E2" s="9"/>
      <c r="F2" s="9"/>
      <c r="G2" s="9"/>
      <c r="H2" s="60"/>
      <c r="I2" s="10"/>
      <c r="J2" s="9"/>
      <c r="K2" s="9"/>
      <c r="L2" s="8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2"/>
      <c r="AE2" s="12"/>
    </row>
    <row r="3" spans="1:31" s="17" customFormat="1" ht="18" x14ac:dyDescent="0.4">
      <c r="A3" s="74" t="s">
        <v>1</v>
      </c>
      <c r="B3" s="13"/>
      <c r="C3" s="14"/>
      <c r="D3" s="14"/>
      <c r="E3" s="14"/>
      <c r="F3" s="14"/>
      <c r="G3" s="14"/>
      <c r="H3" s="61"/>
      <c r="I3" s="15"/>
      <c r="J3" s="14"/>
      <c r="K3" s="14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8"/>
      <c r="AD3" s="19"/>
      <c r="AE3" s="19"/>
    </row>
    <row r="4" spans="1:31" s="24" customFormat="1" x14ac:dyDescent="0.35">
      <c r="A4" s="80" t="s">
        <v>8126</v>
      </c>
      <c r="B4" s="20"/>
      <c r="C4" s="21"/>
      <c r="D4" s="21"/>
      <c r="E4" s="21"/>
      <c r="F4" s="21"/>
      <c r="G4" s="21"/>
      <c r="H4" s="62"/>
      <c r="I4" s="22"/>
      <c r="J4" s="21"/>
      <c r="K4" s="21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5"/>
      <c r="AD4" s="26"/>
      <c r="AE4" s="26"/>
    </row>
    <row r="5" spans="1:31" s="17" customFormat="1" x14ac:dyDescent="0.35">
      <c r="A5" t="s">
        <v>8128</v>
      </c>
      <c r="B5" s="27"/>
      <c r="C5" s="28"/>
      <c r="D5" s="28"/>
      <c r="E5" s="28"/>
      <c r="F5" s="28"/>
      <c r="G5" s="28"/>
      <c r="H5" s="63"/>
      <c r="I5" s="29"/>
      <c r="J5" s="28"/>
      <c r="K5" s="28"/>
      <c r="L5" s="27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1"/>
      <c r="AE5" s="31"/>
    </row>
    <row r="6" spans="1:31" s="17" customFormat="1" x14ac:dyDescent="0.35">
      <c r="A6" t="s">
        <v>8129</v>
      </c>
      <c r="B6" s="32"/>
      <c r="C6" s="33"/>
      <c r="D6" s="33"/>
      <c r="E6" s="33"/>
      <c r="F6" s="33"/>
      <c r="G6" s="33"/>
      <c r="H6" s="64"/>
      <c r="I6" s="34"/>
      <c r="J6" s="33"/>
      <c r="K6" s="33"/>
      <c r="L6" s="32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6"/>
      <c r="AE6" s="36"/>
    </row>
    <row r="7" spans="1:31" s="17" customFormat="1" x14ac:dyDescent="0.35">
      <c r="A7" t="s">
        <v>2</v>
      </c>
      <c r="B7" s="32"/>
      <c r="C7" s="33"/>
      <c r="D7" s="33"/>
      <c r="E7" s="33"/>
      <c r="F7" s="33"/>
      <c r="G7" s="33"/>
      <c r="H7" s="64"/>
      <c r="I7" s="34"/>
      <c r="J7" s="33"/>
      <c r="K7" s="33"/>
      <c r="L7" s="32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6"/>
      <c r="AE7" s="36"/>
    </row>
    <row r="8" spans="1:31" s="17" customFormat="1" x14ac:dyDescent="0.35">
      <c r="A8" t="s">
        <v>8136</v>
      </c>
      <c r="B8" s="32"/>
      <c r="C8" s="33"/>
      <c r="D8" s="33"/>
      <c r="E8" s="33"/>
      <c r="F8" s="33"/>
      <c r="G8" s="33"/>
      <c r="H8" s="64"/>
      <c r="I8" s="34"/>
      <c r="J8" s="33"/>
      <c r="K8" s="33"/>
      <c r="L8" s="32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6"/>
      <c r="AE8" s="36"/>
    </row>
    <row r="9" spans="1:31" s="37" customFormat="1" x14ac:dyDescent="0.35">
      <c r="A9" t="s">
        <v>8132</v>
      </c>
      <c r="B9" s="27"/>
      <c r="C9" s="28"/>
      <c r="D9" s="28"/>
      <c r="E9" s="28"/>
      <c r="F9" s="28"/>
      <c r="G9" s="28"/>
      <c r="H9" s="63"/>
      <c r="I9" s="29"/>
      <c r="J9" s="28"/>
      <c r="K9" s="28"/>
      <c r="L9" s="27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1"/>
      <c r="AE9" s="31"/>
    </row>
    <row r="10" spans="1:31" s="37" customFormat="1" x14ac:dyDescent="0.35">
      <c r="A10" s="66" t="s">
        <v>8131</v>
      </c>
      <c r="B10" s="27"/>
      <c r="C10" s="28"/>
      <c r="D10" s="28"/>
      <c r="E10" s="28"/>
      <c r="F10" s="28"/>
      <c r="G10" s="28"/>
      <c r="H10" s="63"/>
      <c r="I10" s="29"/>
      <c r="J10" s="28"/>
      <c r="K10" s="28"/>
      <c r="L10" s="27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1"/>
      <c r="AE10" s="31"/>
    </row>
    <row r="11" spans="1:31" s="37" customFormat="1" ht="16" thickBot="1" x14ac:dyDescent="0.4">
      <c r="A11" t="s">
        <v>8138</v>
      </c>
      <c r="B11" s="27"/>
      <c r="C11" s="28"/>
      <c r="D11" s="28"/>
      <c r="E11" s="28"/>
      <c r="F11" s="28"/>
      <c r="G11" s="28"/>
      <c r="H11" s="63"/>
      <c r="I11" s="29"/>
      <c r="J11" s="28"/>
      <c r="K11" s="28"/>
      <c r="L11" s="27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1"/>
      <c r="AE11" s="31"/>
    </row>
    <row r="12" spans="1:31" s="56" customFormat="1" ht="95.25" customHeight="1" thickTop="1" thickBot="1" x14ac:dyDescent="0.4">
      <c r="A12" s="75" t="s">
        <v>3</v>
      </c>
      <c r="B12" s="75" t="s">
        <v>4</v>
      </c>
      <c r="C12" s="75" t="s">
        <v>5</v>
      </c>
      <c r="D12" s="75" t="s">
        <v>6</v>
      </c>
      <c r="E12" s="75" t="s">
        <v>7</v>
      </c>
      <c r="F12" s="75" t="s">
        <v>8</v>
      </c>
      <c r="G12" s="75" t="s">
        <v>9</v>
      </c>
      <c r="H12" s="75" t="s">
        <v>10</v>
      </c>
      <c r="I12" s="76" t="s">
        <v>11</v>
      </c>
      <c r="J12" s="75" t="s">
        <v>8121</v>
      </c>
      <c r="K12" s="75" t="s">
        <v>12</v>
      </c>
      <c r="L12" s="75" t="s">
        <v>13</v>
      </c>
      <c r="M12" s="77" t="s">
        <v>8124</v>
      </c>
      <c r="N12" s="78" t="s">
        <v>8130</v>
      </c>
      <c r="O12" s="77" t="s">
        <v>14</v>
      </c>
      <c r="P12" s="77" t="s">
        <v>15</v>
      </c>
      <c r="Q12" s="77" t="s">
        <v>16</v>
      </c>
      <c r="R12" s="77" t="s">
        <v>23</v>
      </c>
      <c r="S12" s="77" t="s">
        <v>24</v>
      </c>
      <c r="T12" s="77" t="s">
        <v>25</v>
      </c>
      <c r="U12" s="77" t="s">
        <v>26</v>
      </c>
      <c r="V12" s="77" t="s">
        <v>27</v>
      </c>
      <c r="W12" s="77" t="s">
        <v>28</v>
      </c>
      <c r="X12" s="77" t="s">
        <v>29</v>
      </c>
      <c r="Y12" s="77" t="s">
        <v>8125</v>
      </c>
      <c r="Z12" s="77" t="s">
        <v>8133</v>
      </c>
      <c r="AA12" s="77" t="s">
        <v>8134</v>
      </c>
      <c r="AB12" s="77" t="s">
        <v>8135</v>
      </c>
      <c r="AC12" s="79" t="s">
        <v>17</v>
      </c>
      <c r="AD12" s="77" t="s">
        <v>18</v>
      </c>
      <c r="AE12" s="77" t="s">
        <v>19</v>
      </c>
    </row>
    <row r="13" spans="1:31" x14ac:dyDescent="0.35">
      <c r="A13" s="13" t="s">
        <v>30</v>
      </c>
      <c r="B13" s="13" t="s">
        <v>31</v>
      </c>
      <c r="C13" s="14" t="s">
        <v>32</v>
      </c>
      <c r="D13" s="14" t="s">
        <v>33</v>
      </c>
      <c r="E13" s="14" t="s">
        <v>34</v>
      </c>
      <c r="F13" s="14" t="s">
        <v>35</v>
      </c>
      <c r="G13" s="14" t="s">
        <v>33</v>
      </c>
      <c r="H13" s="61" t="s">
        <v>36</v>
      </c>
      <c r="I13" s="38">
        <v>0</v>
      </c>
      <c r="J13" s="39" t="s">
        <v>8122</v>
      </c>
      <c r="K13" s="40" t="s">
        <v>8123</v>
      </c>
      <c r="L13" s="14" t="s">
        <v>8123</v>
      </c>
      <c r="M13" s="41">
        <v>0</v>
      </c>
      <c r="N13" s="4" t="s">
        <v>8123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  <c r="AD13" s="58">
        <f>SUM(Table446233[[#This Row],[1st
Apportionment]:[Invoices]])</f>
        <v>0</v>
      </c>
      <c r="AE13" s="58">
        <f>Table446233[[#This Row],[2018–19
Final Allocation
$98.35 
Per Pupil]]-AD13</f>
        <v>0</v>
      </c>
    </row>
    <row r="14" spans="1:31" x14ac:dyDescent="0.35">
      <c r="A14" s="13" t="s">
        <v>30</v>
      </c>
      <c r="B14" s="13" t="s">
        <v>37</v>
      </c>
      <c r="C14" s="14" t="s">
        <v>32</v>
      </c>
      <c r="D14" s="14" t="s">
        <v>38</v>
      </c>
      <c r="E14" s="14" t="s">
        <v>34</v>
      </c>
      <c r="F14" s="14" t="s">
        <v>35</v>
      </c>
      <c r="G14" s="14" t="s">
        <v>38</v>
      </c>
      <c r="H14" s="61" t="s">
        <v>39</v>
      </c>
      <c r="I14" s="38">
        <v>417</v>
      </c>
      <c r="J14" s="39" t="s">
        <v>8122</v>
      </c>
      <c r="K14" s="40" t="s">
        <v>8122</v>
      </c>
      <c r="L14" s="14" t="s">
        <v>8122</v>
      </c>
      <c r="M14" s="41">
        <v>41012</v>
      </c>
      <c r="N14" s="4" t="s">
        <v>8123</v>
      </c>
      <c r="O14" s="41">
        <v>0</v>
      </c>
      <c r="P14" s="41">
        <v>0</v>
      </c>
      <c r="Q14" s="41">
        <v>0</v>
      </c>
      <c r="R14" s="41">
        <v>10253</v>
      </c>
      <c r="S14" s="41">
        <v>30759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58">
        <f>SUM(Table446233[[#This Row],[1st
Apportionment]:[Invoices]])</f>
        <v>41012</v>
      </c>
      <c r="AE14" s="58">
        <f>Table446233[[#This Row],[2018–19
Final Allocation
$98.35 
Per Pupil]]-AD14</f>
        <v>0</v>
      </c>
    </row>
    <row r="15" spans="1:31" x14ac:dyDescent="0.35">
      <c r="A15" s="13" t="s">
        <v>30</v>
      </c>
      <c r="B15" s="13" t="s">
        <v>40</v>
      </c>
      <c r="C15" s="14" t="s">
        <v>32</v>
      </c>
      <c r="D15" s="14" t="s">
        <v>41</v>
      </c>
      <c r="E15" s="14" t="s">
        <v>34</v>
      </c>
      <c r="F15" s="14" t="s">
        <v>35</v>
      </c>
      <c r="G15" s="14" t="s">
        <v>41</v>
      </c>
      <c r="H15" s="61" t="s">
        <v>42</v>
      </c>
      <c r="I15" s="38">
        <v>0</v>
      </c>
      <c r="J15" s="39" t="s">
        <v>8123</v>
      </c>
      <c r="K15" s="40" t="s">
        <v>8122</v>
      </c>
      <c r="L15" s="14" t="s">
        <v>8122</v>
      </c>
      <c r="M15" s="41">
        <v>0</v>
      </c>
      <c r="N15" s="4" t="s">
        <v>8122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58">
        <f>SUM(Table446233[[#This Row],[1st
Apportionment]:[Invoices]])</f>
        <v>0</v>
      </c>
      <c r="AE15" s="58">
        <f>Table446233[[#This Row],[2018–19
Final Allocation
$98.35 
Per Pupil]]-AD15</f>
        <v>0</v>
      </c>
    </row>
    <row r="16" spans="1:31" x14ac:dyDescent="0.35">
      <c r="A16" s="13" t="s">
        <v>30</v>
      </c>
      <c r="B16" s="13" t="s">
        <v>43</v>
      </c>
      <c r="C16" s="14" t="s">
        <v>32</v>
      </c>
      <c r="D16" s="14" t="s">
        <v>44</v>
      </c>
      <c r="E16" s="14" t="s">
        <v>34</v>
      </c>
      <c r="F16" s="14" t="s">
        <v>35</v>
      </c>
      <c r="G16" s="14" t="s">
        <v>44</v>
      </c>
      <c r="H16" s="61" t="s">
        <v>45</v>
      </c>
      <c r="I16" s="38">
        <v>0</v>
      </c>
      <c r="J16" s="39" t="s">
        <v>8123</v>
      </c>
      <c r="K16" s="40" t="s">
        <v>8122</v>
      </c>
      <c r="L16" s="14" t="s">
        <v>8122</v>
      </c>
      <c r="M16" s="41">
        <v>0</v>
      </c>
      <c r="N16" s="4" t="s">
        <v>8123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58">
        <f>SUM(Table446233[[#This Row],[1st
Apportionment]:[Invoices]])</f>
        <v>0</v>
      </c>
      <c r="AE16" s="58">
        <f>Table446233[[#This Row],[2018–19
Final Allocation
$98.35 
Per Pupil]]-AD16</f>
        <v>0</v>
      </c>
    </row>
    <row r="17" spans="1:31" x14ac:dyDescent="0.35">
      <c r="A17" s="13" t="s">
        <v>30</v>
      </c>
      <c r="B17" s="13" t="s">
        <v>46</v>
      </c>
      <c r="C17" s="14" t="s">
        <v>32</v>
      </c>
      <c r="D17" s="14" t="s">
        <v>47</v>
      </c>
      <c r="E17" s="14" t="s">
        <v>34</v>
      </c>
      <c r="F17" s="14" t="s">
        <v>35</v>
      </c>
      <c r="G17" s="14" t="s">
        <v>47</v>
      </c>
      <c r="H17" s="61" t="s">
        <v>48</v>
      </c>
      <c r="I17" s="38">
        <v>0</v>
      </c>
      <c r="J17" s="39" t="s">
        <v>8123</v>
      </c>
      <c r="K17" s="40" t="s">
        <v>8122</v>
      </c>
      <c r="L17" s="14" t="s">
        <v>8122</v>
      </c>
      <c r="M17" s="41">
        <v>0</v>
      </c>
      <c r="N17" s="4" t="s">
        <v>8122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58">
        <f>SUM(Table446233[[#This Row],[1st
Apportionment]:[Invoices]])</f>
        <v>0</v>
      </c>
      <c r="AE17" s="58">
        <f>Table446233[[#This Row],[2018–19
Final Allocation
$98.35 
Per Pupil]]-AD17</f>
        <v>0</v>
      </c>
    </row>
    <row r="18" spans="1:31" x14ac:dyDescent="0.35">
      <c r="A18" s="13" t="s">
        <v>30</v>
      </c>
      <c r="B18" s="13" t="s">
        <v>49</v>
      </c>
      <c r="C18" s="14" t="s">
        <v>32</v>
      </c>
      <c r="D18" s="14" t="s">
        <v>50</v>
      </c>
      <c r="E18" s="14" t="s">
        <v>34</v>
      </c>
      <c r="F18" s="14" t="s">
        <v>35</v>
      </c>
      <c r="G18" s="14" t="s">
        <v>50</v>
      </c>
      <c r="H18" s="61" t="s">
        <v>51</v>
      </c>
      <c r="I18" s="38">
        <v>0</v>
      </c>
      <c r="J18" s="39" t="s">
        <v>8123</v>
      </c>
      <c r="K18" s="40" t="s">
        <v>8122</v>
      </c>
      <c r="L18" s="14" t="s">
        <v>8122</v>
      </c>
      <c r="M18" s="41">
        <v>0</v>
      </c>
      <c r="N18" s="4" t="s">
        <v>8123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58">
        <f>SUM(Table446233[[#This Row],[1st
Apportionment]:[Invoices]])</f>
        <v>0</v>
      </c>
      <c r="AE18" s="58">
        <f>Table446233[[#This Row],[2018–19
Final Allocation
$98.35 
Per Pupil]]-AD18</f>
        <v>0</v>
      </c>
    </row>
    <row r="19" spans="1:31" x14ac:dyDescent="0.35">
      <c r="A19" s="13" t="s">
        <v>30</v>
      </c>
      <c r="B19" s="13" t="s">
        <v>52</v>
      </c>
      <c r="C19" s="14" t="s">
        <v>32</v>
      </c>
      <c r="D19" s="14" t="s">
        <v>53</v>
      </c>
      <c r="E19" s="14" t="s">
        <v>34</v>
      </c>
      <c r="F19" s="14" t="s">
        <v>35</v>
      </c>
      <c r="G19" s="14" t="s">
        <v>53</v>
      </c>
      <c r="H19" s="61" t="s">
        <v>54</v>
      </c>
      <c r="I19" s="38">
        <v>2888</v>
      </c>
      <c r="J19" s="39" t="s">
        <v>8122</v>
      </c>
      <c r="K19" s="40" t="s">
        <v>8122</v>
      </c>
      <c r="L19" s="14" t="s">
        <v>8122</v>
      </c>
      <c r="M19" s="41">
        <v>284035</v>
      </c>
      <c r="N19" s="4" t="s">
        <v>8123</v>
      </c>
      <c r="O19" s="41">
        <v>0</v>
      </c>
      <c r="P19" s="41">
        <v>0</v>
      </c>
      <c r="Q19" s="41">
        <v>66677</v>
      </c>
      <c r="R19" s="41">
        <v>71009</v>
      </c>
      <c r="S19" s="41">
        <v>0</v>
      </c>
      <c r="T19" s="41">
        <v>0</v>
      </c>
      <c r="U19" s="41">
        <v>0</v>
      </c>
      <c r="V19" s="41">
        <v>146349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58">
        <f>SUM(Table446233[[#This Row],[1st
Apportionment]:[Invoices]])</f>
        <v>284035</v>
      </c>
      <c r="AE19" s="58">
        <f>Table446233[[#This Row],[2018–19
Final Allocation
$98.35 
Per Pupil]]-AD19</f>
        <v>0</v>
      </c>
    </row>
    <row r="20" spans="1:31" x14ac:dyDescent="0.35">
      <c r="A20" s="13" t="s">
        <v>30</v>
      </c>
      <c r="B20" s="13" t="s">
        <v>55</v>
      </c>
      <c r="C20" s="14" t="s">
        <v>32</v>
      </c>
      <c r="D20" s="14" t="s">
        <v>56</v>
      </c>
      <c r="E20" s="14" t="s">
        <v>34</v>
      </c>
      <c r="F20" s="14" t="s">
        <v>35</v>
      </c>
      <c r="G20" s="14" t="s">
        <v>56</v>
      </c>
      <c r="H20" s="61" t="s">
        <v>57</v>
      </c>
      <c r="I20" s="38">
        <v>990</v>
      </c>
      <c r="J20" s="39" t="s">
        <v>8122</v>
      </c>
      <c r="K20" s="40" t="s">
        <v>8122</v>
      </c>
      <c r="L20" s="14" t="s">
        <v>8122</v>
      </c>
      <c r="M20" s="41">
        <v>97367</v>
      </c>
      <c r="N20" s="4" t="s">
        <v>8123</v>
      </c>
      <c r="O20" s="41">
        <v>16934</v>
      </c>
      <c r="P20" s="41">
        <v>0</v>
      </c>
      <c r="Q20" s="41">
        <v>22857</v>
      </c>
      <c r="R20" s="41">
        <v>24342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33234</v>
      </c>
      <c r="Z20" s="41">
        <v>0</v>
      </c>
      <c r="AA20" s="41">
        <v>0</v>
      </c>
      <c r="AB20" s="41">
        <v>0</v>
      </c>
      <c r="AC20" s="41">
        <v>0</v>
      </c>
      <c r="AD20" s="58">
        <f>SUM(Table446233[[#This Row],[1st
Apportionment]:[Invoices]])</f>
        <v>97367</v>
      </c>
      <c r="AE20" s="58">
        <f>Table446233[[#This Row],[2018–19
Final Allocation
$98.35 
Per Pupil]]-AD20</f>
        <v>0</v>
      </c>
    </row>
    <row r="21" spans="1:31" x14ac:dyDescent="0.35">
      <c r="A21" s="13" t="s">
        <v>30</v>
      </c>
      <c r="B21" s="13" t="s">
        <v>58</v>
      </c>
      <c r="C21" s="14" t="s">
        <v>32</v>
      </c>
      <c r="D21" s="14" t="s">
        <v>59</v>
      </c>
      <c r="E21" s="14" t="s">
        <v>34</v>
      </c>
      <c r="F21" s="14" t="s">
        <v>35</v>
      </c>
      <c r="G21" s="14" t="s">
        <v>59</v>
      </c>
      <c r="H21" s="61" t="s">
        <v>60</v>
      </c>
      <c r="I21" s="38">
        <v>273</v>
      </c>
      <c r="J21" s="39" t="s">
        <v>8122</v>
      </c>
      <c r="K21" s="40" t="s">
        <v>8122</v>
      </c>
      <c r="L21" s="14" t="s">
        <v>8122</v>
      </c>
      <c r="M21" s="41">
        <v>26850</v>
      </c>
      <c r="N21" s="4" t="s">
        <v>8122</v>
      </c>
      <c r="O21" s="41">
        <v>0</v>
      </c>
      <c r="P21" s="41">
        <v>0</v>
      </c>
      <c r="Q21" s="41">
        <v>0</v>
      </c>
      <c r="R21" s="41">
        <v>0</v>
      </c>
      <c r="S21" s="41">
        <v>26850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58">
        <f>SUM(Table446233[[#This Row],[1st
Apportionment]:[Invoices]])</f>
        <v>26850</v>
      </c>
      <c r="AE21" s="58">
        <f>Table446233[[#This Row],[2018–19
Final Allocation
$98.35 
Per Pupil]]-AD21</f>
        <v>0</v>
      </c>
    </row>
    <row r="22" spans="1:31" x14ac:dyDescent="0.35">
      <c r="A22" s="13" t="s">
        <v>30</v>
      </c>
      <c r="B22" s="13" t="s">
        <v>61</v>
      </c>
      <c r="C22" s="14" t="s">
        <v>32</v>
      </c>
      <c r="D22" s="14" t="s">
        <v>62</v>
      </c>
      <c r="E22" s="14" t="s">
        <v>34</v>
      </c>
      <c r="F22" s="14" t="s">
        <v>35</v>
      </c>
      <c r="G22" s="14" t="s">
        <v>62</v>
      </c>
      <c r="H22" s="61" t="s">
        <v>63</v>
      </c>
      <c r="I22" s="38">
        <v>0</v>
      </c>
      <c r="J22" s="39" t="s">
        <v>8122</v>
      </c>
      <c r="K22" s="40" t="s">
        <v>8123</v>
      </c>
      <c r="L22" s="14" t="s">
        <v>8123</v>
      </c>
      <c r="M22" s="41">
        <v>0</v>
      </c>
      <c r="N22" s="4" t="s">
        <v>8123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58">
        <f>SUM(Table446233[[#This Row],[1st
Apportionment]:[Invoices]])</f>
        <v>0</v>
      </c>
      <c r="AE22" s="58">
        <f>Table446233[[#This Row],[2018–19
Final Allocation
$98.35 
Per Pupil]]-AD22</f>
        <v>0</v>
      </c>
    </row>
    <row r="23" spans="1:31" x14ac:dyDescent="0.35">
      <c r="A23" s="13" t="s">
        <v>30</v>
      </c>
      <c r="B23" s="13" t="s">
        <v>64</v>
      </c>
      <c r="C23" s="14" t="s">
        <v>32</v>
      </c>
      <c r="D23" s="14" t="s">
        <v>65</v>
      </c>
      <c r="E23" s="14" t="s">
        <v>34</v>
      </c>
      <c r="F23" s="14" t="s">
        <v>35</v>
      </c>
      <c r="G23" s="14" t="s">
        <v>65</v>
      </c>
      <c r="H23" s="61" t="s">
        <v>66</v>
      </c>
      <c r="I23" s="38">
        <v>219</v>
      </c>
      <c r="J23" s="39" t="s">
        <v>8122</v>
      </c>
      <c r="K23" s="40" t="s">
        <v>8122</v>
      </c>
      <c r="L23" s="14" t="s">
        <v>8122</v>
      </c>
      <c r="M23" s="41">
        <v>21539</v>
      </c>
      <c r="N23" s="4" t="s">
        <v>8123</v>
      </c>
      <c r="O23" s="41">
        <v>0</v>
      </c>
      <c r="P23" s="41">
        <v>0</v>
      </c>
      <c r="Q23" s="41">
        <v>3169</v>
      </c>
      <c r="R23" s="41">
        <v>1021</v>
      </c>
      <c r="S23" s="41">
        <v>4600</v>
      </c>
      <c r="T23" s="41">
        <v>2234</v>
      </c>
      <c r="U23" s="41">
        <v>0</v>
      </c>
      <c r="V23" s="41">
        <v>0</v>
      </c>
      <c r="W23" s="41">
        <v>0</v>
      </c>
      <c r="X23" s="41">
        <v>10515</v>
      </c>
      <c r="Y23" s="41">
        <v>0</v>
      </c>
      <c r="Z23" s="41">
        <v>0</v>
      </c>
      <c r="AA23" s="41">
        <v>0</v>
      </c>
      <c r="AB23" s="41">
        <v>0</v>
      </c>
      <c r="AC23" s="41">
        <v>0</v>
      </c>
      <c r="AD23" s="58">
        <f>SUM(Table446233[[#This Row],[1st
Apportionment]:[Invoices]])</f>
        <v>21539</v>
      </c>
      <c r="AE23" s="58">
        <f>Table446233[[#This Row],[2018–19
Final Allocation
$98.35 
Per Pupil]]-AD23</f>
        <v>0</v>
      </c>
    </row>
    <row r="24" spans="1:31" x14ac:dyDescent="0.35">
      <c r="A24" s="13" t="s">
        <v>30</v>
      </c>
      <c r="B24" s="13" t="s">
        <v>67</v>
      </c>
      <c r="C24" s="14" t="s">
        <v>32</v>
      </c>
      <c r="D24" s="14" t="s">
        <v>68</v>
      </c>
      <c r="E24" s="14" t="s">
        <v>34</v>
      </c>
      <c r="F24" s="14" t="s">
        <v>35</v>
      </c>
      <c r="G24" s="14" t="s">
        <v>68</v>
      </c>
      <c r="H24" s="61" t="s">
        <v>69</v>
      </c>
      <c r="I24" s="38">
        <v>417</v>
      </c>
      <c r="J24" s="39" t="s">
        <v>8122</v>
      </c>
      <c r="K24" s="40" t="s">
        <v>8122</v>
      </c>
      <c r="L24" s="14" t="s">
        <v>8122</v>
      </c>
      <c r="M24" s="41">
        <v>41012</v>
      </c>
      <c r="N24" s="4" t="s">
        <v>8122</v>
      </c>
      <c r="O24" s="41">
        <v>0</v>
      </c>
      <c r="P24" s="41">
        <v>9628</v>
      </c>
      <c r="Q24" s="41">
        <v>9628</v>
      </c>
      <c r="R24" s="41">
        <v>8041</v>
      </c>
      <c r="S24" s="41">
        <v>3602</v>
      </c>
      <c r="T24" s="41">
        <v>10113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58">
        <f>SUM(Table446233[[#This Row],[1st
Apportionment]:[Invoices]])</f>
        <v>41012</v>
      </c>
      <c r="AE24" s="58">
        <f>Table446233[[#This Row],[2018–19
Final Allocation
$98.35 
Per Pupil]]-AD24</f>
        <v>0</v>
      </c>
    </row>
    <row r="25" spans="1:31" x14ac:dyDescent="0.35">
      <c r="A25" s="13" t="s">
        <v>30</v>
      </c>
      <c r="B25" s="13" t="s">
        <v>70</v>
      </c>
      <c r="C25" s="14" t="s">
        <v>32</v>
      </c>
      <c r="D25" s="14" t="s">
        <v>71</v>
      </c>
      <c r="E25" s="14" t="s">
        <v>34</v>
      </c>
      <c r="F25" s="14" t="s">
        <v>35</v>
      </c>
      <c r="G25" s="14" t="s">
        <v>71</v>
      </c>
      <c r="H25" s="61" t="s">
        <v>72</v>
      </c>
      <c r="I25" s="38">
        <v>2959</v>
      </c>
      <c r="J25" s="39" t="s">
        <v>8122</v>
      </c>
      <c r="K25" s="40" t="s">
        <v>8122</v>
      </c>
      <c r="L25" s="14" t="s">
        <v>8122</v>
      </c>
      <c r="M25" s="41">
        <v>291018</v>
      </c>
      <c r="N25" s="4" t="s">
        <v>8123</v>
      </c>
      <c r="O25" s="41">
        <v>0</v>
      </c>
      <c r="P25" s="41">
        <v>5677</v>
      </c>
      <c r="Q25" s="41">
        <v>68316</v>
      </c>
      <c r="R25" s="41">
        <v>72755</v>
      </c>
      <c r="S25" s="41">
        <v>144270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58">
        <f>SUM(Table446233[[#This Row],[1st
Apportionment]:[Invoices]])</f>
        <v>291018</v>
      </c>
      <c r="AE25" s="58">
        <f>Table446233[[#This Row],[2018–19
Final Allocation
$98.35 
Per Pupil]]-AD25</f>
        <v>0</v>
      </c>
    </row>
    <row r="26" spans="1:31" x14ac:dyDescent="0.35">
      <c r="A26" s="13" t="s">
        <v>30</v>
      </c>
      <c r="B26" s="13" t="s">
        <v>73</v>
      </c>
      <c r="C26" s="14" t="s">
        <v>32</v>
      </c>
      <c r="D26" s="14" t="s">
        <v>74</v>
      </c>
      <c r="E26" s="14" t="s">
        <v>34</v>
      </c>
      <c r="F26" s="14" t="s">
        <v>35</v>
      </c>
      <c r="G26" s="14" t="s">
        <v>74</v>
      </c>
      <c r="H26" s="61" t="s">
        <v>75</v>
      </c>
      <c r="I26" s="38">
        <v>47</v>
      </c>
      <c r="J26" s="39" t="s">
        <v>8122</v>
      </c>
      <c r="K26" s="40" t="s">
        <v>8122</v>
      </c>
      <c r="L26" s="14" t="s">
        <v>8122</v>
      </c>
      <c r="M26" s="41">
        <v>4622</v>
      </c>
      <c r="N26" s="4" t="s">
        <v>8123</v>
      </c>
      <c r="O26" s="41">
        <v>26</v>
      </c>
      <c r="P26" s="41">
        <v>26</v>
      </c>
      <c r="Q26" s="41">
        <v>1085</v>
      </c>
      <c r="R26" s="41">
        <v>1156</v>
      </c>
      <c r="S26" s="41">
        <v>1156</v>
      </c>
      <c r="T26" s="41">
        <v>1173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58">
        <f>SUM(Table446233[[#This Row],[1st
Apportionment]:[Invoices]])</f>
        <v>4622</v>
      </c>
      <c r="AE26" s="58">
        <f>Table446233[[#This Row],[2018–19
Final Allocation
$98.35 
Per Pupil]]-AD26</f>
        <v>0</v>
      </c>
    </row>
    <row r="27" spans="1:31" x14ac:dyDescent="0.35">
      <c r="A27" s="13" t="s">
        <v>30</v>
      </c>
      <c r="B27" s="13" t="s">
        <v>76</v>
      </c>
      <c r="C27" s="14" t="s">
        <v>32</v>
      </c>
      <c r="D27" s="14" t="s">
        <v>77</v>
      </c>
      <c r="E27" s="14" t="s">
        <v>34</v>
      </c>
      <c r="F27" s="14" t="s">
        <v>35</v>
      </c>
      <c r="G27" s="14" t="s">
        <v>77</v>
      </c>
      <c r="H27" s="61" t="s">
        <v>78</v>
      </c>
      <c r="I27" s="38">
        <v>386</v>
      </c>
      <c r="J27" s="39" t="s">
        <v>8122</v>
      </c>
      <c r="K27" s="40" t="s">
        <v>8122</v>
      </c>
      <c r="L27" s="14" t="s">
        <v>8122</v>
      </c>
      <c r="M27" s="41">
        <v>37963</v>
      </c>
      <c r="N27" s="4" t="s">
        <v>8123</v>
      </c>
      <c r="O27" s="41">
        <v>3718</v>
      </c>
      <c r="P27" s="41">
        <v>8912</v>
      </c>
      <c r="Q27" s="41">
        <v>0</v>
      </c>
      <c r="R27" s="41">
        <v>9491</v>
      </c>
      <c r="S27" s="41">
        <v>15842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58">
        <f>SUM(Table446233[[#This Row],[1st
Apportionment]:[Invoices]])</f>
        <v>37963</v>
      </c>
      <c r="AE27" s="58">
        <f>Table446233[[#This Row],[2018–19
Final Allocation
$98.35 
Per Pupil]]-AD27</f>
        <v>0</v>
      </c>
    </row>
    <row r="28" spans="1:31" x14ac:dyDescent="0.35">
      <c r="A28" s="13" t="s">
        <v>30</v>
      </c>
      <c r="B28" s="13" t="s">
        <v>79</v>
      </c>
      <c r="C28" s="14" t="s">
        <v>32</v>
      </c>
      <c r="D28" s="14" t="s">
        <v>80</v>
      </c>
      <c r="E28" s="14" t="s">
        <v>34</v>
      </c>
      <c r="F28" s="14" t="s">
        <v>35</v>
      </c>
      <c r="G28" s="14" t="s">
        <v>80</v>
      </c>
      <c r="H28" s="61" t="s">
        <v>81</v>
      </c>
      <c r="I28" s="38">
        <v>433</v>
      </c>
      <c r="J28" s="39" t="s">
        <v>8122</v>
      </c>
      <c r="K28" s="40" t="s">
        <v>8122</v>
      </c>
      <c r="L28" s="14" t="s">
        <v>8122</v>
      </c>
      <c r="M28" s="41">
        <v>42586</v>
      </c>
      <c r="N28" s="4" t="s">
        <v>8123</v>
      </c>
      <c r="O28" s="41">
        <v>0</v>
      </c>
      <c r="P28" s="41">
        <v>9997</v>
      </c>
      <c r="Q28" s="41">
        <v>9997</v>
      </c>
      <c r="R28" s="41">
        <v>10647</v>
      </c>
      <c r="S28" s="41">
        <v>11945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58">
        <f>SUM(Table446233[[#This Row],[1st
Apportionment]:[Invoices]])</f>
        <v>42586</v>
      </c>
      <c r="AE28" s="58">
        <f>Table446233[[#This Row],[2018–19
Final Allocation
$98.35 
Per Pupil]]-AD28</f>
        <v>0</v>
      </c>
    </row>
    <row r="29" spans="1:31" x14ac:dyDescent="0.35">
      <c r="A29" s="13" t="s">
        <v>30</v>
      </c>
      <c r="B29" s="13" t="s">
        <v>82</v>
      </c>
      <c r="C29" s="14" t="s">
        <v>32</v>
      </c>
      <c r="D29" s="14" t="s">
        <v>83</v>
      </c>
      <c r="E29" s="14" t="s">
        <v>34</v>
      </c>
      <c r="F29" s="14" t="s">
        <v>35</v>
      </c>
      <c r="G29" s="14" t="s">
        <v>83</v>
      </c>
      <c r="H29" s="61" t="s">
        <v>84</v>
      </c>
      <c r="I29" s="38">
        <v>621</v>
      </c>
      <c r="J29" s="39" t="s">
        <v>8122</v>
      </c>
      <c r="K29" s="40" t="s">
        <v>8122</v>
      </c>
      <c r="L29" s="14" t="s">
        <v>8122</v>
      </c>
      <c r="M29" s="41">
        <v>61075</v>
      </c>
      <c r="N29" s="4" t="s">
        <v>8122</v>
      </c>
      <c r="O29" s="41">
        <v>0</v>
      </c>
      <c r="P29" s="41">
        <v>0</v>
      </c>
      <c r="Q29" s="41">
        <v>0</v>
      </c>
      <c r="R29" s="41">
        <v>3335</v>
      </c>
      <c r="S29" s="41">
        <v>32871</v>
      </c>
      <c r="T29" s="41">
        <v>19624</v>
      </c>
      <c r="U29" s="41">
        <v>5245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58">
        <f>SUM(Table446233[[#This Row],[1st
Apportionment]:[Invoices]])</f>
        <v>61075</v>
      </c>
      <c r="AE29" s="58">
        <f>Table446233[[#This Row],[2018–19
Final Allocation
$98.35 
Per Pupil]]-AD29</f>
        <v>0</v>
      </c>
    </row>
    <row r="30" spans="1:31" x14ac:dyDescent="0.35">
      <c r="A30" s="13" t="s">
        <v>30</v>
      </c>
      <c r="B30" s="13" t="s">
        <v>85</v>
      </c>
      <c r="C30" s="14" t="s">
        <v>32</v>
      </c>
      <c r="D30" s="14" t="s">
        <v>86</v>
      </c>
      <c r="E30" s="14" t="s">
        <v>34</v>
      </c>
      <c r="F30" s="14" t="s">
        <v>35</v>
      </c>
      <c r="G30" s="14" t="s">
        <v>86</v>
      </c>
      <c r="H30" s="61" t="s">
        <v>87</v>
      </c>
      <c r="I30" s="38">
        <v>946</v>
      </c>
      <c r="J30" s="39" t="s">
        <v>8122</v>
      </c>
      <c r="K30" s="40" t="s">
        <v>8122</v>
      </c>
      <c r="L30" s="14" t="s">
        <v>8122</v>
      </c>
      <c r="M30" s="41">
        <v>93039</v>
      </c>
      <c r="N30" s="4" t="s">
        <v>8123</v>
      </c>
      <c r="O30" s="41">
        <v>0</v>
      </c>
      <c r="P30" s="41">
        <v>0</v>
      </c>
      <c r="Q30" s="41">
        <v>0</v>
      </c>
      <c r="R30" s="41">
        <v>7264</v>
      </c>
      <c r="S30" s="41">
        <v>16502</v>
      </c>
      <c r="T30" s="41">
        <v>45998</v>
      </c>
      <c r="U30" s="41">
        <v>23275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58">
        <f>SUM(Table446233[[#This Row],[1st
Apportionment]:[Invoices]])</f>
        <v>93039</v>
      </c>
      <c r="AE30" s="58">
        <f>Table446233[[#This Row],[2018–19
Final Allocation
$98.35 
Per Pupil]]-AD30</f>
        <v>0</v>
      </c>
    </row>
    <row r="31" spans="1:31" x14ac:dyDescent="0.35">
      <c r="A31" s="13" t="s">
        <v>30</v>
      </c>
      <c r="B31" s="13" t="s">
        <v>88</v>
      </c>
      <c r="C31" s="14" t="s">
        <v>32</v>
      </c>
      <c r="D31" s="14" t="s">
        <v>89</v>
      </c>
      <c r="E31" s="14" t="s">
        <v>34</v>
      </c>
      <c r="F31" s="14" t="s">
        <v>35</v>
      </c>
      <c r="G31" s="14" t="s">
        <v>89</v>
      </c>
      <c r="H31" s="61" t="s">
        <v>90</v>
      </c>
      <c r="I31" s="38">
        <v>0</v>
      </c>
      <c r="J31" s="39" t="s">
        <v>8122</v>
      </c>
      <c r="K31" s="40" t="s">
        <v>8123</v>
      </c>
      <c r="L31" s="14" t="s">
        <v>8123</v>
      </c>
      <c r="M31" s="41">
        <v>0</v>
      </c>
      <c r="N31" s="4" t="s">
        <v>8123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58">
        <f>SUM(Table446233[[#This Row],[1st
Apportionment]:[Invoices]])</f>
        <v>0</v>
      </c>
      <c r="AE31" s="58">
        <f>Table446233[[#This Row],[2018–19
Final Allocation
$98.35 
Per Pupil]]-AD31</f>
        <v>0</v>
      </c>
    </row>
    <row r="32" spans="1:31" x14ac:dyDescent="0.35">
      <c r="A32" s="13" t="s">
        <v>30</v>
      </c>
      <c r="B32" s="13" t="s">
        <v>91</v>
      </c>
      <c r="C32" s="14" t="s">
        <v>32</v>
      </c>
      <c r="D32" s="14" t="s">
        <v>71</v>
      </c>
      <c r="E32" s="14" t="s">
        <v>92</v>
      </c>
      <c r="F32" s="14" t="s">
        <v>93</v>
      </c>
      <c r="G32" s="14" t="s">
        <v>94</v>
      </c>
      <c r="H32" s="61" t="s">
        <v>95</v>
      </c>
      <c r="I32" s="38">
        <v>0</v>
      </c>
      <c r="J32" s="39" t="s">
        <v>8122</v>
      </c>
      <c r="K32" s="40" t="s">
        <v>8123</v>
      </c>
      <c r="L32" s="14" t="s">
        <v>8123</v>
      </c>
      <c r="M32" s="41">
        <v>0</v>
      </c>
      <c r="N32" s="4" t="s">
        <v>8123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58">
        <f>SUM(Table446233[[#This Row],[1st
Apportionment]:[Invoices]])</f>
        <v>0</v>
      </c>
      <c r="AE32" s="58">
        <f>Table446233[[#This Row],[2018–19
Final Allocation
$98.35 
Per Pupil]]-AD32</f>
        <v>0</v>
      </c>
    </row>
    <row r="33" spans="1:31" x14ac:dyDescent="0.35">
      <c r="A33" s="13" t="s">
        <v>30</v>
      </c>
      <c r="B33" s="13" t="s">
        <v>96</v>
      </c>
      <c r="C33" s="14" t="s">
        <v>32</v>
      </c>
      <c r="D33" s="14" t="s">
        <v>71</v>
      </c>
      <c r="E33" s="14" t="s">
        <v>97</v>
      </c>
      <c r="F33" s="14" t="s">
        <v>98</v>
      </c>
      <c r="G33" s="14" t="s">
        <v>99</v>
      </c>
      <c r="H33" s="61" t="s">
        <v>100</v>
      </c>
      <c r="I33" s="38">
        <v>0</v>
      </c>
      <c r="J33" s="39" t="s">
        <v>8122</v>
      </c>
      <c r="K33" s="40" t="s">
        <v>8123</v>
      </c>
      <c r="L33" s="14" t="s">
        <v>8122</v>
      </c>
      <c r="M33" s="41">
        <v>0</v>
      </c>
      <c r="N33" s="4" t="s">
        <v>8123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58">
        <f>SUM(Table446233[[#This Row],[1st
Apportionment]:[Invoices]])</f>
        <v>0</v>
      </c>
      <c r="AE33" s="58">
        <f>Table446233[[#This Row],[2018–19
Final Allocation
$98.35 
Per Pupil]]-AD33</f>
        <v>0</v>
      </c>
    </row>
    <row r="34" spans="1:31" x14ac:dyDescent="0.35">
      <c r="A34" s="13" t="s">
        <v>30</v>
      </c>
      <c r="B34" s="13" t="s">
        <v>101</v>
      </c>
      <c r="C34" s="14" t="s">
        <v>32</v>
      </c>
      <c r="D34" s="14" t="s">
        <v>71</v>
      </c>
      <c r="E34" s="14" t="s">
        <v>102</v>
      </c>
      <c r="F34" s="14" t="s">
        <v>103</v>
      </c>
      <c r="G34" s="14" t="s">
        <v>104</v>
      </c>
      <c r="H34" s="61" t="s">
        <v>105</v>
      </c>
      <c r="I34" s="38">
        <v>0</v>
      </c>
      <c r="J34" s="39" t="s">
        <v>8122</v>
      </c>
      <c r="K34" s="40" t="s">
        <v>8123</v>
      </c>
      <c r="L34" s="14" t="s">
        <v>8123</v>
      </c>
      <c r="M34" s="41">
        <v>0</v>
      </c>
      <c r="N34" s="4" t="s">
        <v>8123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58">
        <f>SUM(Table446233[[#This Row],[1st
Apportionment]:[Invoices]])</f>
        <v>0</v>
      </c>
      <c r="AE34" s="58">
        <f>Table446233[[#This Row],[2018–19
Final Allocation
$98.35 
Per Pupil]]-AD34</f>
        <v>0</v>
      </c>
    </row>
    <row r="35" spans="1:31" x14ac:dyDescent="0.35">
      <c r="A35" s="13" t="s">
        <v>30</v>
      </c>
      <c r="B35" s="13" t="s">
        <v>106</v>
      </c>
      <c r="C35" s="14" t="s">
        <v>32</v>
      </c>
      <c r="D35" s="14" t="s">
        <v>71</v>
      </c>
      <c r="E35" s="14" t="s">
        <v>107</v>
      </c>
      <c r="F35" s="14" t="s">
        <v>108</v>
      </c>
      <c r="G35" s="14" t="s">
        <v>109</v>
      </c>
      <c r="H35" s="61" t="s">
        <v>110</v>
      </c>
      <c r="I35" s="38">
        <v>0</v>
      </c>
      <c r="J35" s="39" t="s">
        <v>8122</v>
      </c>
      <c r="K35" s="40" t="s">
        <v>8123</v>
      </c>
      <c r="L35" s="14" t="s">
        <v>8123</v>
      </c>
      <c r="M35" s="41">
        <v>0</v>
      </c>
      <c r="N35" s="4" t="s">
        <v>8123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</v>
      </c>
      <c r="Z35" s="41">
        <v>0</v>
      </c>
      <c r="AA35" s="41">
        <v>0</v>
      </c>
      <c r="AB35" s="41">
        <v>0</v>
      </c>
      <c r="AC35" s="41">
        <v>0</v>
      </c>
      <c r="AD35" s="58">
        <f>SUM(Table446233[[#This Row],[1st
Apportionment]:[Invoices]])</f>
        <v>0</v>
      </c>
      <c r="AE35" s="58">
        <f>Table446233[[#This Row],[2018–19
Final Allocation
$98.35 
Per Pupil]]-AD35</f>
        <v>0</v>
      </c>
    </row>
    <row r="36" spans="1:31" x14ac:dyDescent="0.35">
      <c r="A36" s="13" t="s">
        <v>30</v>
      </c>
      <c r="B36" s="13" t="s">
        <v>111</v>
      </c>
      <c r="C36" s="14" t="s">
        <v>32</v>
      </c>
      <c r="D36" s="14" t="s">
        <v>71</v>
      </c>
      <c r="E36" s="14" t="s">
        <v>112</v>
      </c>
      <c r="F36" s="14" t="s">
        <v>113</v>
      </c>
      <c r="G36" s="14" t="s">
        <v>114</v>
      </c>
      <c r="H36" s="61" t="s">
        <v>115</v>
      </c>
      <c r="I36" s="38">
        <v>0</v>
      </c>
      <c r="J36" s="39" t="s">
        <v>8122</v>
      </c>
      <c r="K36" s="40" t="s">
        <v>8123</v>
      </c>
      <c r="L36" s="14" t="s">
        <v>8123</v>
      </c>
      <c r="M36" s="41">
        <v>0</v>
      </c>
      <c r="N36" s="4" t="s">
        <v>8123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  <c r="X36" s="41">
        <v>0</v>
      </c>
      <c r="Y36" s="41">
        <v>0</v>
      </c>
      <c r="Z36" s="41">
        <v>0</v>
      </c>
      <c r="AA36" s="41">
        <v>0</v>
      </c>
      <c r="AB36" s="41">
        <v>0</v>
      </c>
      <c r="AC36" s="41">
        <v>0</v>
      </c>
      <c r="AD36" s="58">
        <f>SUM(Table446233[[#This Row],[1st
Apportionment]:[Invoices]])</f>
        <v>0</v>
      </c>
      <c r="AE36" s="58">
        <f>Table446233[[#This Row],[2018–19
Final Allocation
$98.35 
Per Pupil]]-AD36</f>
        <v>0</v>
      </c>
    </row>
    <row r="37" spans="1:31" ht="31" x14ac:dyDescent="0.35">
      <c r="A37" s="13" t="s">
        <v>30</v>
      </c>
      <c r="B37" s="13" t="s">
        <v>116</v>
      </c>
      <c r="C37" s="14" t="s">
        <v>32</v>
      </c>
      <c r="D37" s="14" t="s">
        <v>71</v>
      </c>
      <c r="E37" s="14" t="s">
        <v>117</v>
      </c>
      <c r="F37" s="14" t="s">
        <v>118</v>
      </c>
      <c r="G37" s="14" t="s">
        <v>119</v>
      </c>
      <c r="H37" s="61" t="s">
        <v>120</v>
      </c>
      <c r="I37" s="38">
        <v>0</v>
      </c>
      <c r="J37" s="39" t="s">
        <v>8122</v>
      </c>
      <c r="K37" s="40" t="s">
        <v>8123</v>
      </c>
      <c r="L37" s="14" t="s">
        <v>8123</v>
      </c>
      <c r="M37" s="41">
        <v>0</v>
      </c>
      <c r="N37" s="4" t="s">
        <v>8123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0</v>
      </c>
      <c r="X37" s="41">
        <v>0</v>
      </c>
      <c r="Y37" s="41">
        <v>0</v>
      </c>
      <c r="Z37" s="41">
        <v>0</v>
      </c>
      <c r="AA37" s="41">
        <v>0</v>
      </c>
      <c r="AB37" s="41">
        <v>0</v>
      </c>
      <c r="AC37" s="41">
        <v>0</v>
      </c>
      <c r="AD37" s="58">
        <f>SUM(Table446233[[#This Row],[1st
Apportionment]:[Invoices]])</f>
        <v>0</v>
      </c>
      <c r="AE37" s="58">
        <f>Table446233[[#This Row],[2018–19
Final Allocation
$98.35 
Per Pupil]]-AD37</f>
        <v>0</v>
      </c>
    </row>
    <row r="38" spans="1:31" x14ac:dyDescent="0.35">
      <c r="A38" s="13" t="s">
        <v>30</v>
      </c>
      <c r="B38" s="13" t="s">
        <v>121</v>
      </c>
      <c r="C38" s="14" t="s">
        <v>32</v>
      </c>
      <c r="D38" s="14" t="s">
        <v>38</v>
      </c>
      <c r="E38" s="14" t="s">
        <v>122</v>
      </c>
      <c r="F38" s="14" t="s">
        <v>123</v>
      </c>
      <c r="G38" s="14" t="s">
        <v>124</v>
      </c>
      <c r="H38" s="61" t="s">
        <v>125</v>
      </c>
      <c r="I38" s="38">
        <v>0</v>
      </c>
      <c r="J38" s="39" t="s">
        <v>8123</v>
      </c>
      <c r="K38" s="40" t="s">
        <v>8123</v>
      </c>
      <c r="L38" s="14" t="s">
        <v>8123</v>
      </c>
      <c r="M38" s="41">
        <v>0</v>
      </c>
      <c r="N38" s="4" t="s">
        <v>8123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58">
        <f>SUM(Table446233[[#This Row],[1st
Apportionment]:[Invoices]])</f>
        <v>0</v>
      </c>
      <c r="AE38" s="58">
        <f>Table446233[[#This Row],[2018–19
Final Allocation
$98.35 
Per Pupil]]-AD38</f>
        <v>0</v>
      </c>
    </row>
    <row r="39" spans="1:31" x14ac:dyDescent="0.35">
      <c r="A39" s="13" t="s">
        <v>30</v>
      </c>
      <c r="B39" s="13" t="s">
        <v>126</v>
      </c>
      <c r="C39" s="14" t="s">
        <v>32</v>
      </c>
      <c r="D39" s="14" t="s">
        <v>38</v>
      </c>
      <c r="E39" s="14" t="s">
        <v>127</v>
      </c>
      <c r="F39" s="14" t="s">
        <v>128</v>
      </c>
      <c r="G39" s="14" t="s">
        <v>129</v>
      </c>
      <c r="H39" s="61" t="s">
        <v>130</v>
      </c>
      <c r="I39" s="38">
        <v>0</v>
      </c>
      <c r="J39" s="39" t="s">
        <v>8122</v>
      </c>
      <c r="K39" s="40" t="s">
        <v>8123</v>
      </c>
      <c r="L39" s="14" t="s">
        <v>8123</v>
      </c>
      <c r="M39" s="41">
        <v>0</v>
      </c>
      <c r="N39" s="4" t="s">
        <v>8123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58">
        <f>SUM(Table446233[[#This Row],[1st
Apportionment]:[Invoices]])</f>
        <v>0</v>
      </c>
      <c r="AE39" s="58">
        <f>Table446233[[#This Row],[2018–19
Final Allocation
$98.35 
Per Pupil]]-AD39</f>
        <v>0</v>
      </c>
    </row>
    <row r="40" spans="1:31" x14ac:dyDescent="0.35">
      <c r="A40" s="13" t="s">
        <v>30</v>
      </c>
      <c r="B40" s="13" t="s">
        <v>131</v>
      </c>
      <c r="C40" s="14" t="s">
        <v>32</v>
      </c>
      <c r="D40" s="14" t="s">
        <v>71</v>
      </c>
      <c r="E40" s="14" t="s">
        <v>132</v>
      </c>
      <c r="F40" s="14" t="s">
        <v>133</v>
      </c>
      <c r="G40" s="14" t="s">
        <v>134</v>
      </c>
      <c r="H40" s="61" t="s">
        <v>135</v>
      </c>
      <c r="I40" s="38">
        <v>0</v>
      </c>
      <c r="J40" s="39" t="s">
        <v>8122</v>
      </c>
      <c r="K40" s="40" t="s">
        <v>8123</v>
      </c>
      <c r="L40" s="14" t="s">
        <v>8123</v>
      </c>
      <c r="M40" s="41">
        <v>0</v>
      </c>
      <c r="N40" s="4" t="s">
        <v>8123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0</v>
      </c>
      <c r="V40" s="41">
        <v>0</v>
      </c>
      <c r="W40" s="41">
        <v>0</v>
      </c>
      <c r="X40" s="41">
        <v>0</v>
      </c>
      <c r="Y40" s="41">
        <v>0</v>
      </c>
      <c r="Z40" s="41">
        <v>0</v>
      </c>
      <c r="AA40" s="41">
        <v>0</v>
      </c>
      <c r="AB40" s="41">
        <v>0</v>
      </c>
      <c r="AC40" s="41">
        <v>0</v>
      </c>
      <c r="AD40" s="58">
        <f>SUM(Table446233[[#This Row],[1st
Apportionment]:[Invoices]])</f>
        <v>0</v>
      </c>
      <c r="AE40" s="58">
        <f>Table446233[[#This Row],[2018–19
Final Allocation
$98.35 
Per Pupil]]-AD40</f>
        <v>0</v>
      </c>
    </row>
    <row r="41" spans="1:31" ht="31" x14ac:dyDescent="0.35">
      <c r="A41" s="13" t="s">
        <v>30</v>
      </c>
      <c r="B41" s="13" t="s">
        <v>136</v>
      </c>
      <c r="C41" s="14" t="s">
        <v>32</v>
      </c>
      <c r="D41" s="14" t="s">
        <v>71</v>
      </c>
      <c r="E41" s="14" t="s">
        <v>137</v>
      </c>
      <c r="F41" s="14" t="s">
        <v>138</v>
      </c>
      <c r="G41" s="14" t="s">
        <v>139</v>
      </c>
      <c r="H41" s="61" t="s">
        <v>140</v>
      </c>
      <c r="I41" s="38">
        <v>0</v>
      </c>
      <c r="J41" s="39" t="s">
        <v>8122</v>
      </c>
      <c r="K41" s="40" t="s">
        <v>8123</v>
      </c>
      <c r="L41" s="14" t="s">
        <v>8123</v>
      </c>
      <c r="M41" s="41">
        <v>0</v>
      </c>
      <c r="N41" s="4" t="s">
        <v>8123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0</v>
      </c>
      <c r="V41" s="41">
        <v>0</v>
      </c>
      <c r="W41" s="41">
        <v>0</v>
      </c>
      <c r="X41" s="41">
        <v>0</v>
      </c>
      <c r="Y41" s="41">
        <v>0</v>
      </c>
      <c r="Z41" s="41">
        <v>0</v>
      </c>
      <c r="AA41" s="41">
        <v>0</v>
      </c>
      <c r="AB41" s="41">
        <v>0</v>
      </c>
      <c r="AC41" s="41">
        <v>0</v>
      </c>
      <c r="AD41" s="58">
        <f>SUM(Table446233[[#This Row],[1st
Apportionment]:[Invoices]])</f>
        <v>0</v>
      </c>
      <c r="AE41" s="58">
        <f>Table446233[[#This Row],[2018–19
Final Allocation
$98.35 
Per Pupil]]-AD41</f>
        <v>0</v>
      </c>
    </row>
    <row r="42" spans="1:31" x14ac:dyDescent="0.35">
      <c r="A42" s="13" t="s">
        <v>30</v>
      </c>
      <c r="B42" s="13" t="s">
        <v>141</v>
      </c>
      <c r="C42" s="14" t="s">
        <v>32</v>
      </c>
      <c r="D42" s="14" t="s">
        <v>71</v>
      </c>
      <c r="E42" s="14" t="s">
        <v>142</v>
      </c>
      <c r="F42" s="14" t="s">
        <v>143</v>
      </c>
      <c r="G42" s="14" t="s">
        <v>144</v>
      </c>
      <c r="H42" s="61" t="s">
        <v>145</v>
      </c>
      <c r="I42" s="38">
        <v>0</v>
      </c>
      <c r="J42" s="39" t="s">
        <v>8123</v>
      </c>
      <c r="K42" s="40" t="s">
        <v>8123</v>
      </c>
      <c r="L42" s="14" t="s">
        <v>8122</v>
      </c>
      <c r="M42" s="41">
        <v>0</v>
      </c>
      <c r="N42" s="4" t="s">
        <v>8123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58">
        <f>SUM(Table446233[[#This Row],[1st
Apportionment]:[Invoices]])</f>
        <v>0</v>
      </c>
      <c r="AE42" s="58">
        <f>Table446233[[#This Row],[2018–19
Final Allocation
$98.35 
Per Pupil]]-AD42</f>
        <v>0</v>
      </c>
    </row>
    <row r="43" spans="1:31" x14ac:dyDescent="0.35">
      <c r="A43" s="13" t="s">
        <v>30</v>
      </c>
      <c r="B43" s="13" t="s">
        <v>146</v>
      </c>
      <c r="C43" s="14" t="s">
        <v>32</v>
      </c>
      <c r="D43" s="14" t="s">
        <v>80</v>
      </c>
      <c r="E43" s="14" t="s">
        <v>147</v>
      </c>
      <c r="F43" s="14" t="s">
        <v>148</v>
      </c>
      <c r="G43" s="14" t="s">
        <v>149</v>
      </c>
      <c r="H43" s="61" t="s">
        <v>150</v>
      </c>
      <c r="I43" s="38">
        <v>0</v>
      </c>
      <c r="J43" s="39" t="s">
        <v>8123</v>
      </c>
      <c r="K43" s="40" t="s">
        <v>8123</v>
      </c>
      <c r="L43" s="14" t="s">
        <v>8123</v>
      </c>
      <c r="M43" s="41">
        <v>0</v>
      </c>
      <c r="N43" s="4" t="s">
        <v>8123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0</v>
      </c>
      <c r="V43" s="41">
        <v>0</v>
      </c>
      <c r="W43" s="41">
        <v>0</v>
      </c>
      <c r="X43" s="41">
        <v>0</v>
      </c>
      <c r="Y43" s="41">
        <v>0</v>
      </c>
      <c r="Z43" s="41">
        <v>0</v>
      </c>
      <c r="AA43" s="41">
        <v>0</v>
      </c>
      <c r="AB43" s="41">
        <v>0</v>
      </c>
      <c r="AC43" s="41">
        <v>0</v>
      </c>
      <c r="AD43" s="58">
        <f>SUM(Table446233[[#This Row],[1st
Apportionment]:[Invoices]])</f>
        <v>0</v>
      </c>
      <c r="AE43" s="58">
        <f>Table446233[[#This Row],[2018–19
Final Allocation
$98.35 
Per Pupil]]-AD43</f>
        <v>0</v>
      </c>
    </row>
    <row r="44" spans="1:31" x14ac:dyDescent="0.35">
      <c r="A44" s="13" t="s">
        <v>30</v>
      </c>
      <c r="B44" s="13" t="s">
        <v>151</v>
      </c>
      <c r="C44" s="14" t="s">
        <v>32</v>
      </c>
      <c r="D44" s="14" t="s">
        <v>71</v>
      </c>
      <c r="E44" s="14" t="s">
        <v>152</v>
      </c>
      <c r="F44" s="14" t="s">
        <v>153</v>
      </c>
      <c r="G44" s="14" t="s">
        <v>154</v>
      </c>
      <c r="H44" s="61" t="s">
        <v>155</v>
      </c>
      <c r="I44" s="38">
        <v>0</v>
      </c>
      <c r="J44" s="39" t="s">
        <v>8123</v>
      </c>
      <c r="K44" s="40" t="s">
        <v>8123</v>
      </c>
      <c r="L44" s="14" t="s">
        <v>8123</v>
      </c>
      <c r="M44" s="41">
        <v>0</v>
      </c>
      <c r="N44" s="4" t="s">
        <v>8123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0</v>
      </c>
      <c r="V44" s="41">
        <v>0</v>
      </c>
      <c r="W44" s="41">
        <v>0</v>
      </c>
      <c r="X44" s="41">
        <v>0</v>
      </c>
      <c r="Y44" s="41">
        <v>0</v>
      </c>
      <c r="Z44" s="41">
        <v>0</v>
      </c>
      <c r="AA44" s="41">
        <v>0</v>
      </c>
      <c r="AB44" s="41">
        <v>0</v>
      </c>
      <c r="AC44" s="41">
        <v>0</v>
      </c>
      <c r="AD44" s="58">
        <f>SUM(Table446233[[#This Row],[1st
Apportionment]:[Invoices]])</f>
        <v>0</v>
      </c>
      <c r="AE44" s="58">
        <f>Table446233[[#This Row],[2018–19
Final Allocation
$98.35 
Per Pupil]]-AD44</f>
        <v>0</v>
      </c>
    </row>
    <row r="45" spans="1:31" x14ac:dyDescent="0.35">
      <c r="A45" s="13" t="s">
        <v>30</v>
      </c>
      <c r="B45" s="13" t="s">
        <v>156</v>
      </c>
      <c r="C45" s="14" t="s">
        <v>32</v>
      </c>
      <c r="D45" s="14" t="s">
        <v>56</v>
      </c>
      <c r="E45" s="14" t="s">
        <v>157</v>
      </c>
      <c r="F45" s="14" t="s">
        <v>158</v>
      </c>
      <c r="G45" s="14" t="s">
        <v>159</v>
      </c>
      <c r="H45" s="61" t="s">
        <v>160</v>
      </c>
      <c r="I45" s="38">
        <v>0</v>
      </c>
      <c r="J45" s="39" t="s">
        <v>8122</v>
      </c>
      <c r="K45" s="40" t="s">
        <v>8123</v>
      </c>
      <c r="L45" s="14" t="s">
        <v>8123</v>
      </c>
      <c r="M45" s="41">
        <v>0</v>
      </c>
      <c r="N45" s="4" t="s">
        <v>8123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0</v>
      </c>
      <c r="V45" s="41">
        <v>0</v>
      </c>
      <c r="W45" s="41">
        <v>0</v>
      </c>
      <c r="X45" s="41">
        <v>0</v>
      </c>
      <c r="Y45" s="41">
        <v>0</v>
      </c>
      <c r="Z45" s="41">
        <v>0</v>
      </c>
      <c r="AA45" s="41">
        <v>0</v>
      </c>
      <c r="AB45" s="41">
        <v>0</v>
      </c>
      <c r="AC45" s="41">
        <v>0</v>
      </c>
      <c r="AD45" s="58">
        <f>SUM(Table446233[[#This Row],[1st
Apportionment]:[Invoices]])</f>
        <v>0</v>
      </c>
      <c r="AE45" s="58">
        <f>Table446233[[#This Row],[2018–19
Final Allocation
$98.35 
Per Pupil]]-AD45</f>
        <v>0</v>
      </c>
    </row>
    <row r="46" spans="1:31" x14ac:dyDescent="0.35">
      <c r="A46" s="13" t="s">
        <v>30</v>
      </c>
      <c r="B46" s="13" t="s">
        <v>161</v>
      </c>
      <c r="C46" s="14" t="s">
        <v>32</v>
      </c>
      <c r="D46" s="14" t="s">
        <v>71</v>
      </c>
      <c r="E46" s="14" t="s">
        <v>162</v>
      </c>
      <c r="F46" s="14" t="s">
        <v>163</v>
      </c>
      <c r="G46" s="14" t="s">
        <v>164</v>
      </c>
      <c r="H46" s="61" t="s">
        <v>165</v>
      </c>
      <c r="I46" s="38">
        <v>0</v>
      </c>
      <c r="J46" s="39" t="s">
        <v>8122</v>
      </c>
      <c r="K46" s="40" t="s">
        <v>8123</v>
      </c>
      <c r="L46" s="14" t="s">
        <v>8123</v>
      </c>
      <c r="M46" s="41">
        <v>0</v>
      </c>
      <c r="N46" s="4" t="s">
        <v>8123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0</v>
      </c>
      <c r="V46" s="41">
        <v>0</v>
      </c>
      <c r="W46" s="41">
        <v>0</v>
      </c>
      <c r="X46" s="41">
        <v>0</v>
      </c>
      <c r="Y46" s="41">
        <v>0</v>
      </c>
      <c r="Z46" s="41">
        <v>0</v>
      </c>
      <c r="AA46" s="41">
        <v>0</v>
      </c>
      <c r="AB46" s="41">
        <v>0</v>
      </c>
      <c r="AC46" s="41">
        <v>0</v>
      </c>
      <c r="AD46" s="58">
        <f>SUM(Table446233[[#This Row],[1st
Apportionment]:[Invoices]])</f>
        <v>0</v>
      </c>
      <c r="AE46" s="58">
        <f>Table446233[[#This Row],[2018–19
Final Allocation
$98.35 
Per Pupil]]-AD46</f>
        <v>0</v>
      </c>
    </row>
    <row r="47" spans="1:31" x14ac:dyDescent="0.35">
      <c r="A47" s="13" t="s">
        <v>30</v>
      </c>
      <c r="B47" s="13" t="s">
        <v>166</v>
      </c>
      <c r="C47" s="14" t="s">
        <v>32</v>
      </c>
      <c r="D47" s="14" t="s">
        <v>71</v>
      </c>
      <c r="E47" s="14" t="s">
        <v>167</v>
      </c>
      <c r="F47" s="14" t="s">
        <v>168</v>
      </c>
      <c r="G47" s="14" t="s">
        <v>169</v>
      </c>
      <c r="H47" s="61" t="s">
        <v>170</v>
      </c>
      <c r="I47" s="38">
        <v>0</v>
      </c>
      <c r="J47" s="39" t="s">
        <v>8122</v>
      </c>
      <c r="K47" s="40" t="s">
        <v>8123</v>
      </c>
      <c r="L47" s="14" t="s">
        <v>8123</v>
      </c>
      <c r="M47" s="41">
        <v>0</v>
      </c>
      <c r="N47" s="4" t="s">
        <v>8123</v>
      </c>
      <c r="O47" s="41">
        <v>0</v>
      </c>
      <c r="P47" s="41">
        <v>0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58">
        <f>SUM(Table446233[[#This Row],[1st
Apportionment]:[Invoices]])</f>
        <v>0</v>
      </c>
      <c r="AE47" s="58">
        <f>Table446233[[#This Row],[2018–19
Final Allocation
$98.35 
Per Pupil]]-AD47</f>
        <v>0</v>
      </c>
    </row>
    <row r="48" spans="1:31" x14ac:dyDescent="0.35">
      <c r="A48" s="13" t="s">
        <v>30</v>
      </c>
      <c r="B48" s="13" t="s">
        <v>171</v>
      </c>
      <c r="C48" s="14" t="s">
        <v>32</v>
      </c>
      <c r="D48" s="14" t="s">
        <v>33</v>
      </c>
      <c r="E48" s="14" t="s">
        <v>172</v>
      </c>
      <c r="F48" s="14" t="s">
        <v>173</v>
      </c>
      <c r="G48" s="14" t="s">
        <v>174</v>
      </c>
      <c r="H48" s="61" t="s">
        <v>175</v>
      </c>
      <c r="I48" s="38">
        <v>30</v>
      </c>
      <c r="J48" s="39" t="s">
        <v>8122</v>
      </c>
      <c r="K48" s="40" t="s">
        <v>8122</v>
      </c>
      <c r="L48" s="14" t="s">
        <v>8122</v>
      </c>
      <c r="M48" s="41">
        <v>2951</v>
      </c>
      <c r="N48" s="4" t="s">
        <v>8122</v>
      </c>
      <c r="O48" s="41">
        <v>693</v>
      </c>
      <c r="P48" s="41">
        <v>693</v>
      </c>
      <c r="Q48" s="41">
        <v>693</v>
      </c>
      <c r="R48" s="41">
        <v>872</v>
      </c>
      <c r="S48" s="41">
        <v>0</v>
      </c>
      <c r="T48" s="41">
        <v>0</v>
      </c>
      <c r="U48" s="41">
        <v>0</v>
      </c>
      <c r="V48" s="41">
        <v>0</v>
      </c>
      <c r="W48" s="41">
        <v>0</v>
      </c>
      <c r="X48" s="41">
        <v>0</v>
      </c>
      <c r="Y48" s="41">
        <v>0</v>
      </c>
      <c r="Z48" s="41">
        <v>0</v>
      </c>
      <c r="AA48" s="41">
        <v>0</v>
      </c>
      <c r="AB48" s="41">
        <v>0</v>
      </c>
      <c r="AC48" s="41">
        <v>0</v>
      </c>
      <c r="AD48" s="58">
        <f>SUM(Table446233[[#This Row],[1st
Apportionment]:[Invoices]])</f>
        <v>2951</v>
      </c>
      <c r="AE48" s="58">
        <f>Table446233[[#This Row],[2018–19
Final Allocation
$98.35 
Per Pupil]]-AD48</f>
        <v>0</v>
      </c>
    </row>
    <row r="49" spans="1:31" x14ac:dyDescent="0.35">
      <c r="A49" s="13" t="s">
        <v>30</v>
      </c>
      <c r="B49" s="13" t="s">
        <v>176</v>
      </c>
      <c r="C49" s="14" t="s">
        <v>32</v>
      </c>
      <c r="D49" s="14" t="s">
        <v>71</v>
      </c>
      <c r="E49" s="14" t="s">
        <v>177</v>
      </c>
      <c r="F49" s="14" t="s">
        <v>178</v>
      </c>
      <c r="G49" s="14" t="s">
        <v>179</v>
      </c>
      <c r="H49" s="61" t="s">
        <v>180</v>
      </c>
      <c r="I49" s="38">
        <v>21</v>
      </c>
      <c r="J49" s="39" t="s">
        <v>8122</v>
      </c>
      <c r="K49" s="40" t="s">
        <v>8122</v>
      </c>
      <c r="L49" s="14" t="s">
        <v>8122</v>
      </c>
      <c r="M49" s="41">
        <v>2065</v>
      </c>
      <c r="N49" s="4" t="s">
        <v>8122</v>
      </c>
      <c r="O49" s="41">
        <v>485</v>
      </c>
      <c r="P49" s="41">
        <v>485</v>
      </c>
      <c r="Q49" s="41">
        <v>0</v>
      </c>
      <c r="R49" s="41">
        <v>0</v>
      </c>
      <c r="S49" s="41">
        <v>516</v>
      </c>
      <c r="T49" s="41">
        <v>579</v>
      </c>
      <c r="U49" s="41">
        <v>0</v>
      </c>
      <c r="V49" s="41">
        <v>0</v>
      </c>
      <c r="W49" s="41">
        <v>0</v>
      </c>
      <c r="X49" s="41">
        <v>0</v>
      </c>
      <c r="Y49" s="41">
        <v>0</v>
      </c>
      <c r="Z49" s="41">
        <v>0</v>
      </c>
      <c r="AA49" s="41">
        <v>0</v>
      </c>
      <c r="AB49" s="41">
        <v>0</v>
      </c>
      <c r="AC49" s="41">
        <v>0</v>
      </c>
      <c r="AD49" s="58">
        <f>SUM(Table446233[[#This Row],[1st
Apportionment]:[Invoices]])</f>
        <v>2065</v>
      </c>
      <c r="AE49" s="58">
        <f>Table446233[[#This Row],[2018–19
Final Allocation
$98.35 
Per Pupil]]-AD49</f>
        <v>0</v>
      </c>
    </row>
    <row r="50" spans="1:31" x14ac:dyDescent="0.35">
      <c r="A50" s="13" t="s">
        <v>30</v>
      </c>
      <c r="B50" s="13" t="s">
        <v>181</v>
      </c>
      <c r="C50" s="14" t="s">
        <v>32</v>
      </c>
      <c r="D50" s="14" t="s">
        <v>71</v>
      </c>
      <c r="E50" s="14" t="s">
        <v>182</v>
      </c>
      <c r="F50" s="14" t="s">
        <v>183</v>
      </c>
      <c r="G50" s="14" t="s">
        <v>184</v>
      </c>
      <c r="H50" s="61" t="s">
        <v>185</v>
      </c>
      <c r="I50" s="38">
        <v>89</v>
      </c>
      <c r="J50" s="39" t="s">
        <v>8122</v>
      </c>
      <c r="K50" s="40" t="s">
        <v>8122</v>
      </c>
      <c r="L50" s="14" t="s">
        <v>8122</v>
      </c>
      <c r="M50" s="41">
        <v>8753</v>
      </c>
      <c r="N50" s="4" t="s">
        <v>8122</v>
      </c>
      <c r="O50" s="41">
        <v>1102</v>
      </c>
      <c r="P50" s="41">
        <v>1432</v>
      </c>
      <c r="Q50" s="41">
        <v>2055</v>
      </c>
      <c r="R50" s="41">
        <v>2188</v>
      </c>
      <c r="S50" s="41">
        <v>1976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58">
        <f>SUM(Table446233[[#This Row],[1st
Apportionment]:[Invoices]])</f>
        <v>8753</v>
      </c>
      <c r="AE50" s="58">
        <f>Table446233[[#This Row],[2018–19
Final Allocation
$98.35 
Per Pupil]]-AD50</f>
        <v>0</v>
      </c>
    </row>
    <row r="51" spans="1:31" x14ac:dyDescent="0.35">
      <c r="A51" s="13" t="s">
        <v>30</v>
      </c>
      <c r="B51" s="13" t="s">
        <v>186</v>
      </c>
      <c r="C51" s="14" t="s">
        <v>32</v>
      </c>
      <c r="D51" s="14" t="s">
        <v>33</v>
      </c>
      <c r="E51" s="14" t="s">
        <v>187</v>
      </c>
      <c r="F51" s="14" t="s">
        <v>188</v>
      </c>
      <c r="G51" s="14" t="s">
        <v>189</v>
      </c>
      <c r="H51" s="61" t="s">
        <v>190</v>
      </c>
      <c r="I51" s="38">
        <v>0</v>
      </c>
      <c r="J51" s="39" t="s">
        <v>8122</v>
      </c>
      <c r="K51" s="40" t="s">
        <v>8123</v>
      </c>
      <c r="L51" s="14" t="s">
        <v>8123</v>
      </c>
      <c r="M51" s="41">
        <v>0</v>
      </c>
      <c r="N51" s="4" t="s">
        <v>8123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58">
        <f>SUM(Table446233[[#This Row],[1st
Apportionment]:[Invoices]])</f>
        <v>0</v>
      </c>
      <c r="AE51" s="58">
        <f>Table446233[[#This Row],[2018–19
Final Allocation
$98.35 
Per Pupil]]-AD51</f>
        <v>0</v>
      </c>
    </row>
    <row r="52" spans="1:31" x14ac:dyDescent="0.35">
      <c r="A52" s="13" t="s">
        <v>30</v>
      </c>
      <c r="B52" s="13" t="s">
        <v>191</v>
      </c>
      <c r="C52" s="14" t="s">
        <v>32</v>
      </c>
      <c r="D52" s="14" t="s">
        <v>56</v>
      </c>
      <c r="E52" s="14" t="s">
        <v>192</v>
      </c>
      <c r="F52" s="14" t="s">
        <v>193</v>
      </c>
      <c r="G52" s="14" t="s">
        <v>194</v>
      </c>
      <c r="H52" s="61" t="s">
        <v>195</v>
      </c>
      <c r="I52" s="38">
        <v>0</v>
      </c>
      <c r="J52" s="39" t="s">
        <v>8123</v>
      </c>
      <c r="K52" s="40" t="s">
        <v>8123</v>
      </c>
      <c r="L52" s="14" t="s">
        <v>8123</v>
      </c>
      <c r="M52" s="41">
        <v>0</v>
      </c>
      <c r="N52" s="4" t="s">
        <v>8123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>
        <v>0</v>
      </c>
      <c r="AA52" s="41">
        <v>0</v>
      </c>
      <c r="AB52" s="41">
        <v>0</v>
      </c>
      <c r="AC52" s="41">
        <v>0</v>
      </c>
      <c r="AD52" s="58">
        <f>SUM(Table446233[[#This Row],[1st
Apportionment]:[Invoices]])</f>
        <v>0</v>
      </c>
      <c r="AE52" s="58">
        <f>Table446233[[#This Row],[2018–19
Final Allocation
$98.35 
Per Pupil]]-AD52</f>
        <v>0</v>
      </c>
    </row>
    <row r="53" spans="1:31" x14ac:dyDescent="0.35">
      <c r="A53" s="13" t="s">
        <v>30</v>
      </c>
      <c r="B53" s="13" t="s">
        <v>196</v>
      </c>
      <c r="C53" s="14" t="s">
        <v>32</v>
      </c>
      <c r="D53" s="14" t="s">
        <v>71</v>
      </c>
      <c r="E53" s="14" t="s">
        <v>197</v>
      </c>
      <c r="F53" s="14" t="s">
        <v>198</v>
      </c>
      <c r="G53" s="14" t="s">
        <v>199</v>
      </c>
      <c r="H53" s="61" t="s">
        <v>200</v>
      </c>
      <c r="I53" s="38">
        <v>0</v>
      </c>
      <c r="J53" s="39" t="s">
        <v>8123</v>
      </c>
      <c r="K53" s="40" t="s">
        <v>8123</v>
      </c>
      <c r="L53" s="14" t="s">
        <v>8122</v>
      </c>
      <c r="M53" s="41">
        <v>0</v>
      </c>
      <c r="N53" s="4" t="s">
        <v>8123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0</v>
      </c>
      <c r="AA53" s="41">
        <v>0</v>
      </c>
      <c r="AB53" s="41">
        <v>0</v>
      </c>
      <c r="AC53" s="41">
        <v>0</v>
      </c>
      <c r="AD53" s="58">
        <f>SUM(Table446233[[#This Row],[1st
Apportionment]:[Invoices]])</f>
        <v>0</v>
      </c>
      <c r="AE53" s="58">
        <f>Table446233[[#This Row],[2018–19
Final Allocation
$98.35 
Per Pupil]]-AD53</f>
        <v>0</v>
      </c>
    </row>
    <row r="54" spans="1:31" x14ac:dyDescent="0.35">
      <c r="A54" s="13" t="s">
        <v>30</v>
      </c>
      <c r="B54" s="13" t="s">
        <v>201</v>
      </c>
      <c r="C54" s="14" t="s">
        <v>32</v>
      </c>
      <c r="D54" s="14" t="s">
        <v>80</v>
      </c>
      <c r="E54" s="14" t="s">
        <v>202</v>
      </c>
      <c r="F54" s="14" t="s">
        <v>203</v>
      </c>
      <c r="G54" s="14" t="s">
        <v>204</v>
      </c>
      <c r="H54" s="61" t="s">
        <v>205</v>
      </c>
      <c r="I54" s="38">
        <v>0</v>
      </c>
      <c r="J54" s="39" t="s">
        <v>8122</v>
      </c>
      <c r="K54" s="40" t="s">
        <v>8123</v>
      </c>
      <c r="L54" s="14" t="s">
        <v>8123</v>
      </c>
      <c r="M54" s="41">
        <v>0</v>
      </c>
      <c r="N54" s="4" t="s">
        <v>8123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0</v>
      </c>
      <c r="V54" s="41">
        <v>0</v>
      </c>
      <c r="W54" s="41">
        <v>0</v>
      </c>
      <c r="X54" s="41">
        <v>0</v>
      </c>
      <c r="Y54" s="41">
        <v>0</v>
      </c>
      <c r="Z54" s="41">
        <v>0</v>
      </c>
      <c r="AA54" s="41">
        <v>0</v>
      </c>
      <c r="AB54" s="41">
        <v>0</v>
      </c>
      <c r="AC54" s="41">
        <v>0</v>
      </c>
      <c r="AD54" s="58">
        <f>SUM(Table446233[[#This Row],[1st
Apportionment]:[Invoices]])</f>
        <v>0</v>
      </c>
      <c r="AE54" s="58">
        <f>Table446233[[#This Row],[2018–19
Final Allocation
$98.35 
Per Pupil]]-AD54</f>
        <v>0</v>
      </c>
    </row>
    <row r="55" spans="1:31" x14ac:dyDescent="0.35">
      <c r="A55" s="13" t="s">
        <v>30</v>
      </c>
      <c r="B55" s="13" t="s">
        <v>206</v>
      </c>
      <c r="C55" s="14" t="s">
        <v>32</v>
      </c>
      <c r="D55" s="14" t="s">
        <v>71</v>
      </c>
      <c r="E55" s="14" t="s">
        <v>207</v>
      </c>
      <c r="F55" s="14" t="s">
        <v>208</v>
      </c>
      <c r="G55" s="14" t="s">
        <v>209</v>
      </c>
      <c r="H55" s="61" t="s">
        <v>210</v>
      </c>
      <c r="I55" s="38">
        <v>0</v>
      </c>
      <c r="J55" s="39" t="s">
        <v>8123</v>
      </c>
      <c r="K55" s="40" t="s">
        <v>8122</v>
      </c>
      <c r="L55" s="14" t="s">
        <v>8122</v>
      </c>
      <c r="M55" s="41">
        <v>0</v>
      </c>
      <c r="N55" s="4" t="s">
        <v>8123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0</v>
      </c>
      <c r="V55" s="41">
        <v>0</v>
      </c>
      <c r="W55" s="41">
        <v>0</v>
      </c>
      <c r="X55" s="41">
        <v>0</v>
      </c>
      <c r="Y55" s="41">
        <v>0</v>
      </c>
      <c r="Z55" s="41">
        <v>0</v>
      </c>
      <c r="AA55" s="41">
        <v>0</v>
      </c>
      <c r="AB55" s="41">
        <v>0</v>
      </c>
      <c r="AC55" s="41">
        <v>0</v>
      </c>
      <c r="AD55" s="58">
        <f>SUM(Table446233[[#This Row],[1st
Apportionment]:[Invoices]])</f>
        <v>0</v>
      </c>
      <c r="AE55" s="58">
        <f>Table446233[[#This Row],[2018–19
Final Allocation
$98.35 
Per Pupil]]-AD55</f>
        <v>0</v>
      </c>
    </row>
    <row r="56" spans="1:31" x14ac:dyDescent="0.35">
      <c r="A56" s="13" t="s">
        <v>30</v>
      </c>
      <c r="B56" s="13" t="s">
        <v>211</v>
      </c>
      <c r="C56" s="14" t="s">
        <v>32</v>
      </c>
      <c r="D56" s="14" t="s">
        <v>71</v>
      </c>
      <c r="E56" s="14" t="s">
        <v>212</v>
      </c>
      <c r="F56" s="14" t="s">
        <v>213</v>
      </c>
      <c r="G56" s="14" t="s">
        <v>214</v>
      </c>
      <c r="H56" s="61" t="s">
        <v>215</v>
      </c>
      <c r="I56" s="38">
        <v>0</v>
      </c>
      <c r="J56" s="39" t="s">
        <v>8122</v>
      </c>
      <c r="K56" s="40" t="s">
        <v>8123</v>
      </c>
      <c r="L56" s="14" t="s">
        <v>8123</v>
      </c>
      <c r="M56" s="41">
        <v>0</v>
      </c>
      <c r="N56" s="4" t="s">
        <v>8123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0</v>
      </c>
      <c r="V56" s="41">
        <v>0</v>
      </c>
      <c r="W56" s="41">
        <v>0</v>
      </c>
      <c r="X56" s="41">
        <v>0</v>
      </c>
      <c r="Y56" s="41">
        <v>0</v>
      </c>
      <c r="Z56" s="41">
        <v>0</v>
      </c>
      <c r="AA56" s="41">
        <v>0</v>
      </c>
      <c r="AB56" s="41">
        <v>0</v>
      </c>
      <c r="AC56" s="41">
        <v>0</v>
      </c>
      <c r="AD56" s="58">
        <f>SUM(Table446233[[#This Row],[1st
Apportionment]:[Invoices]])</f>
        <v>0</v>
      </c>
      <c r="AE56" s="58">
        <f>Table446233[[#This Row],[2018–19
Final Allocation
$98.35 
Per Pupil]]-AD56</f>
        <v>0</v>
      </c>
    </row>
    <row r="57" spans="1:31" x14ac:dyDescent="0.35">
      <c r="A57" s="13" t="s">
        <v>30</v>
      </c>
      <c r="B57" s="13" t="s">
        <v>216</v>
      </c>
      <c r="C57" s="14" t="s">
        <v>32</v>
      </c>
      <c r="D57" s="14" t="s">
        <v>71</v>
      </c>
      <c r="E57" s="14" t="s">
        <v>217</v>
      </c>
      <c r="F57" s="14" t="s">
        <v>218</v>
      </c>
      <c r="G57" s="14" t="s">
        <v>219</v>
      </c>
      <c r="H57" s="61" t="s">
        <v>220</v>
      </c>
      <c r="I57" s="38">
        <v>0</v>
      </c>
      <c r="J57" s="39" t="s">
        <v>8123</v>
      </c>
      <c r="K57" s="40" t="s">
        <v>8123</v>
      </c>
      <c r="L57" s="14" t="s">
        <v>8123</v>
      </c>
      <c r="M57" s="41">
        <v>0</v>
      </c>
      <c r="N57" s="4" t="s">
        <v>8123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58">
        <f>SUM(Table446233[[#This Row],[1st
Apportionment]:[Invoices]])</f>
        <v>0</v>
      </c>
      <c r="AE57" s="58">
        <f>Table446233[[#This Row],[2018–19
Final Allocation
$98.35 
Per Pupil]]-AD57</f>
        <v>0</v>
      </c>
    </row>
    <row r="58" spans="1:31" x14ac:dyDescent="0.35">
      <c r="A58" s="13" t="s">
        <v>30</v>
      </c>
      <c r="B58" s="13" t="s">
        <v>221</v>
      </c>
      <c r="C58" s="14" t="s">
        <v>32</v>
      </c>
      <c r="D58" s="14" t="s">
        <v>71</v>
      </c>
      <c r="E58" s="14" t="s">
        <v>222</v>
      </c>
      <c r="F58" s="14" t="s">
        <v>223</v>
      </c>
      <c r="G58" s="14" t="s">
        <v>224</v>
      </c>
      <c r="H58" s="61" t="s">
        <v>225</v>
      </c>
      <c r="I58" s="38">
        <v>0</v>
      </c>
      <c r="J58" s="39" t="s">
        <v>8122</v>
      </c>
      <c r="K58" s="40" t="s">
        <v>8123</v>
      </c>
      <c r="L58" s="14" t="s">
        <v>8123</v>
      </c>
      <c r="M58" s="41">
        <v>0</v>
      </c>
      <c r="N58" s="4" t="s">
        <v>8123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58">
        <f>SUM(Table446233[[#This Row],[1st
Apportionment]:[Invoices]])</f>
        <v>0</v>
      </c>
      <c r="AE58" s="58">
        <f>Table446233[[#This Row],[2018–19
Final Allocation
$98.35 
Per Pupil]]-AD58</f>
        <v>0</v>
      </c>
    </row>
    <row r="59" spans="1:31" ht="31" x14ac:dyDescent="0.35">
      <c r="A59" s="13" t="s">
        <v>30</v>
      </c>
      <c r="B59" s="13" t="s">
        <v>226</v>
      </c>
      <c r="C59" s="14" t="s">
        <v>32</v>
      </c>
      <c r="D59" s="14" t="s">
        <v>71</v>
      </c>
      <c r="E59" s="14" t="s">
        <v>227</v>
      </c>
      <c r="F59" s="14" t="s">
        <v>228</v>
      </c>
      <c r="G59" s="14" t="s">
        <v>229</v>
      </c>
      <c r="H59" s="61" t="s">
        <v>230</v>
      </c>
      <c r="I59" s="38">
        <v>0</v>
      </c>
      <c r="J59" s="39" t="s">
        <v>8122</v>
      </c>
      <c r="K59" s="40" t="s">
        <v>8123</v>
      </c>
      <c r="L59" s="14" t="s">
        <v>8123</v>
      </c>
      <c r="M59" s="41">
        <v>0</v>
      </c>
      <c r="N59" s="4" t="s">
        <v>8123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  <c r="X59" s="41">
        <v>0</v>
      </c>
      <c r="Y59" s="41">
        <v>0</v>
      </c>
      <c r="Z59" s="41">
        <v>0</v>
      </c>
      <c r="AA59" s="41">
        <v>0</v>
      </c>
      <c r="AB59" s="41">
        <v>0</v>
      </c>
      <c r="AC59" s="41">
        <v>0</v>
      </c>
      <c r="AD59" s="58">
        <f>SUM(Table446233[[#This Row],[1st
Apportionment]:[Invoices]])</f>
        <v>0</v>
      </c>
      <c r="AE59" s="58">
        <f>Table446233[[#This Row],[2018–19
Final Allocation
$98.35 
Per Pupil]]-AD59</f>
        <v>0</v>
      </c>
    </row>
    <row r="60" spans="1:31" x14ac:dyDescent="0.35">
      <c r="A60" s="13" t="s">
        <v>30</v>
      </c>
      <c r="B60" s="13" t="s">
        <v>231</v>
      </c>
      <c r="C60" s="14" t="s">
        <v>32</v>
      </c>
      <c r="D60" s="14" t="s">
        <v>38</v>
      </c>
      <c r="E60" s="14" t="s">
        <v>232</v>
      </c>
      <c r="F60" s="14" t="s">
        <v>233</v>
      </c>
      <c r="G60" s="14" t="s">
        <v>234</v>
      </c>
      <c r="H60" s="61" t="s">
        <v>235</v>
      </c>
      <c r="I60" s="38">
        <v>0</v>
      </c>
      <c r="J60" s="39" t="s">
        <v>8123</v>
      </c>
      <c r="K60" s="40" t="s">
        <v>8123</v>
      </c>
      <c r="L60" s="14" t="s">
        <v>8123</v>
      </c>
      <c r="M60" s="41">
        <v>0</v>
      </c>
      <c r="N60" s="4" t="s">
        <v>8123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0</v>
      </c>
      <c r="V60" s="41">
        <v>0</v>
      </c>
      <c r="W60" s="41">
        <v>0</v>
      </c>
      <c r="X60" s="41">
        <v>0</v>
      </c>
      <c r="Y60" s="41">
        <v>0</v>
      </c>
      <c r="Z60" s="41">
        <v>0</v>
      </c>
      <c r="AA60" s="41">
        <v>0</v>
      </c>
      <c r="AB60" s="41">
        <v>0</v>
      </c>
      <c r="AC60" s="41">
        <v>0</v>
      </c>
      <c r="AD60" s="58">
        <f>SUM(Table446233[[#This Row],[1st
Apportionment]:[Invoices]])</f>
        <v>0</v>
      </c>
      <c r="AE60" s="58">
        <f>Table446233[[#This Row],[2018–19
Final Allocation
$98.35 
Per Pupil]]-AD60</f>
        <v>0</v>
      </c>
    </row>
    <row r="61" spans="1:31" x14ac:dyDescent="0.35">
      <c r="A61" s="13" t="s">
        <v>30</v>
      </c>
      <c r="B61" s="13" t="s">
        <v>236</v>
      </c>
      <c r="C61" s="14" t="s">
        <v>32</v>
      </c>
      <c r="D61" s="14" t="s">
        <v>56</v>
      </c>
      <c r="E61" s="14" t="s">
        <v>237</v>
      </c>
      <c r="F61" s="14" t="s">
        <v>238</v>
      </c>
      <c r="G61" s="14" t="s">
        <v>239</v>
      </c>
      <c r="H61" s="61" t="s">
        <v>240</v>
      </c>
      <c r="I61" s="38">
        <v>0</v>
      </c>
      <c r="J61" s="39" t="s">
        <v>8123</v>
      </c>
      <c r="K61" s="40" t="s">
        <v>8123</v>
      </c>
      <c r="L61" s="14" t="s">
        <v>8123</v>
      </c>
      <c r="M61" s="41">
        <v>0</v>
      </c>
      <c r="N61" s="4" t="s">
        <v>8123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0</v>
      </c>
      <c r="AB61" s="41">
        <v>0</v>
      </c>
      <c r="AC61" s="41">
        <v>0</v>
      </c>
      <c r="AD61" s="58">
        <f>SUM(Table446233[[#This Row],[1st
Apportionment]:[Invoices]])</f>
        <v>0</v>
      </c>
      <c r="AE61" s="58">
        <f>Table446233[[#This Row],[2018–19
Final Allocation
$98.35 
Per Pupil]]-AD61</f>
        <v>0</v>
      </c>
    </row>
    <row r="62" spans="1:31" x14ac:dyDescent="0.35">
      <c r="A62" s="13" t="s">
        <v>30</v>
      </c>
      <c r="B62" s="13" t="s">
        <v>241</v>
      </c>
      <c r="C62" s="14" t="s">
        <v>32</v>
      </c>
      <c r="D62" s="14" t="s">
        <v>71</v>
      </c>
      <c r="E62" s="14" t="s">
        <v>242</v>
      </c>
      <c r="F62" s="14" t="s">
        <v>243</v>
      </c>
      <c r="G62" s="14" t="s">
        <v>244</v>
      </c>
      <c r="H62" s="61" t="s">
        <v>245</v>
      </c>
      <c r="I62" s="38">
        <v>0</v>
      </c>
      <c r="J62" s="39" t="s">
        <v>8122</v>
      </c>
      <c r="K62" s="40" t="s">
        <v>8123</v>
      </c>
      <c r="L62" s="14" t="s">
        <v>8123</v>
      </c>
      <c r="M62" s="41">
        <v>0</v>
      </c>
      <c r="N62" s="4" t="s">
        <v>8123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0</v>
      </c>
      <c r="AD62" s="58">
        <f>SUM(Table446233[[#This Row],[1st
Apportionment]:[Invoices]])</f>
        <v>0</v>
      </c>
      <c r="AE62" s="58">
        <f>Table446233[[#This Row],[2018–19
Final Allocation
$98.35 
Per Pupil]]-AD62</f>
        <v>0</v>
      </c>
    </row>
    <row r="63" spans="1:31" x14ac:dyDescent="0.35">
      <c r="A63" s="13" t="s">
        <v>30</v>
      </c>
      <c r="B63" s="13" t="s">
        <v>246</v>
      </c>
      <c r="C63" s="14" t="s">
        <v>32</v>
      </c>
      <c r="D63" s="14" t="s">
        <v>38</v>
      </c>
      <c r="E63" s="14" t="s">
        <v>247</v>
      </c>
      <c r="F63" s="14" t="s">
        <v>248</v>
      </c>
      <c r="G63" s="14" t="s">
        <v>249</v>
      </c>
      <c r="H63" s="61" t="s">
        <v>250</v>
      </c>
      <c r="I63" s="38">
        <v>0</v>
      </c>
      <c r="J63" s="39" t="s">
        <v>8123</v>
      </c>
      <c r="K63" s="40" t="s">
        <v>8123</v>
      </c>
      <c r="L63" s="14" t="s">
        <v>8123</v>
      </c>
      <c r="M63" s="41">
        <v>0</v>
      </c>
      <c r="N63" s="4" t="s">
        <v>8123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  <c r="AD63" s="58">
        <f>SUM(Table446233[[#This Row],[1st
Apportionment]:[Invoices]])</f>
        <v>0</v>
      </c>
      <c r="AE63" s="58">
        <f>Table446233[[#This Row],[2018–19
Final Allocation
$98.35 
Per Pupil]]-AD63</f>
        <v>0</v>
      </c>
    </row>
    <row r="64" spans="1:31" x14ac:dyDescent="0.35">
      <c r="A64" s="13" t="s">
        <v>30</v>
      </c>
      <c r="B64" s="13" t="s">
        <v>251</v>
      </c>
      <c r="C64" s="14" t="s">
        <v>32</v>
      </c>
      <c r="D64" s="14" t="s">
        <v>44</v>
      </c>
      <c r="E64" s="14" t="s">
        <v>252</v>
      </c>
      <c r="F64" s="14" t="s">
        <v>253</v>
      </c>
      <c r="G64" s="14" t="s">
        <v>254</v>
      </c>
      <c r="H64" s="61" t="s">
        <v>255</v>
      </c>
      <c r="I64" s="38">
        <v>0</v>
      </c>
      <c r="J64" s="39" t="s">
        <v>8122</v>
      </c>
      <c r="K64" s="40" t="s">
        <v>8123</v>
      </c>
      <c r="L64" s="14" t="s">
        <v>8123</v>
      </c>
      <c r="M64" s="41">
        <v>0</v>
      </c>
      <c r="N64" s="4" t="s">
        <v>8123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58">
        <f>SUM(Table446233[[#This Row],[1st
Apportionment]:[Invoices]])</f>
        <v>0</v>
      </c>
      <c r="AE64" s="58">
        <f>Table446233[[#This Row],[2018–19
Final Allocation
$98.35 
Per Pupil]]-AD64</f>
        <v>0</v>
      </c>
    </row>
    <row r="65" spans="1:31" x14ac:dyDescent="0.35">
      <c r="A65" s="13" t="s">
        <v>30</v>
      </c>
      <c r="B65" s="13" t="s">
        <v>256</v>
      </c>
      <c r="C65" s="14" t="s">
        <v>32</v>
      </c>
      <c r="D65" s="14" t="s">
        <v>71</v>
      </c>
      <c r="E65" s="14" t="s">
        <v>257</v>
      </c>
      <c r="F65" s="14" t="s">
        <v>258</v>
      </c>
      <c r="G65" s="14" t="s">
        <v>259</v>
      </c>
      <c r="H65" s="61" t="s">
        <v>260</v>
      </c>
      <c r="I65" s="38">
        <v>0</v>
      </c>
      <c r="J65" s="39" t="s">
        <v>8122</v>
      </c>
      <c r="K65" s="40" t="s">
        <v>8123</v>
      </c>
      <c r="L65" s="14" t="s">
        <v>8123</v>
      </c>
      <c r="M65" s="41">
        <v>0</v>
      </c>
      <c r="N65" s="4" t="s">
        <v>8123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58">
        <f>SUM(Table446233[[#This Row],[1st
Apportionment]:[Invoices]])</f>
        <v>0</v>
      </c>
      <c r="AE65" s="58">
        <f>Table446233[[#This Row],[2018–19
Final Allocation
$98.35 
Per Pupil]]-AD65</f>
        <v>0</v>
      </c>
    </row>
    <row r="66" spans="1:31" x14ac:dyDescent="0.35">
      <c r="A66" s="13" t="s">
        <v>30</v>
      </c>
      <c r="B66" s="13" t="s">
        <v>261</v>
      </c>
      <c r="C66" s="14" t="s">
        <v>32</v>
      </c>
      <c r="D66" s="14" t="s">
        <v>33</v>
      </c>
      <c r="E66" s="14" t="s">
        <v>262</v>
      </c>
      <c r="F66" s="14" t="s">
        <v>263</v>
      </c>
      <c r="G66" s="14" t="s">
        <v>264</v>
      </c>
      <c r="H66" s="61" t="s">
        <v>265</v>
      </c>
      <c r="I66" s="38">
        <v>0</v>
      </c>
      <c r="J66" s="39" t="s">
        <v>8122</v>
      </c>
      <c r="K66" s="40" t="s">
        <v>8123</v>
      </c>
      <c r="L66" s="14" t="s">
        <v>8122</v>
      </c>
      <c r="M66" s="41">
        <v>0</v>
      </c>
      <c r="N66" s="4" t="s">
        <v>8123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58">
        <f>SUM(Table446233[[#This Row],[1st
Apportionment]:[Invoices]])</f>
        <v>0</v>
      </c>
      <c r="AE66" s="58">
        <f>Table446233[[#This Row],[2018–19
Final Allocation
$98.35 
Per Pupil]]-AD66</f>
        <v>0</v>
      </c>
    </row>
    <row r="67" spans="1:31" x14ac:dyDescent="0.35">
      <c r="A67" s="13" t="s">
        <v>30</v>
      </c>
      <c r="B67" s="13" t="s">
        <v>266</v>
      </c>
      <c r="C67" s="14" t="s">
        <v>32</v>
      </c>
      <c r="D67" s="14" t="s">
        <v>33</v>
      </c>
      <c r="E67" s="14" t="s">
        <v>267</v>
      </c>
      <c r="F67" s="14" t="s">
        <v>268</v>
      </c>
      <c r="G67" s="14" t="s">
        <v>269</v>
      </c>
      <c r="H67" s="61" t="s">
        <v>270</v>
      </c>
      <c r="I67" s="38">
        <v>0</v>
      </c>
      <c r="J67" s="39" t="s">
        <v>8122</v>
      </c>
      <c r="K67" s="40" t="s">
        <v>8123</v>
      </c>
      <c r="L67" s="14" t="s">
        <v>8123</v>
      </c>
      <c r="M67" s="41">
        <v>0</v>
      </c>
      <c r="N67" s="4" t="s">
        <v>8123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58">
        <f>SUM(Table446233[[#This Row],[1st
Apportionment]:[Invoices]])</f>
        <v>0</v>
      </c>
      <c r="AE67" s="58">
        <f>Table446233[[#This Row],[2018–19
Final Allocation
$98.35 
Per Pupil]]-AD67</f>
        <v>0</v>
      </c>
    </row>
    <row r="68" spans="1:31" x14ac:dyDescent="0.35">
      <c r="A68" s="13" t="s">
        <v>30</v>
      </c>
      <c r="B68" s="13" t="s">
        <v>271</v>
      </c>
      <c r="C68" s="14" t="s">
        <v>32</v>
      </c>
      <c r="D68" s="14" t="s">
        <v>33</v>
      </c>
      <c r="E68" s="14" t="s">
        <v>272</v>
      </c>
      <c r="F68" s="14" t="s">
        <v>273</v>
      </c>
      <c r="G68" s="14" t="s">
        <v>274</v>
      </c>
      <c r="H68" s="61" t="s">
        <v>275</v>
      </c>
      <c r="I68" s="38">
        <v>0</v>
      </c>
      <c r="J68" s="39" t="s">
        <v>8122</v>
      </c>
      <c r="K68" s="40" t="s">
        <v>8123</v>
      </c>
      <c r="L68" s="14" t="s">
        <v>8123</v>
      </c>
      <c r="M68" s="41">
        <v>0</v>
      </c>
      <c r="N68" s="4" t="s">
        <v>8123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0</v>
      </c>
      <c r="AA68" s="41">
        <v>0</v>
      </c>
      <c r="AB68" s="41">
        <v>0</v>
      </c>
      <c r="AC68" s="41">
        <v>0</v>
      </c>
      <c r="AD68" s="58">
        <f>SUM(Table446233[[#This Row],[1st
Apportionment]:[Invoices]])</f>
        <v>0</v>
      </c>
      <c r="AE68" s="58">
        <f>Table446233[[#This Row],[2018–19
Final Allocation
$98.35 
Per Pupil]]-AD68</f>
        <v>0</v>
      </c>
    </row>
    <row r="69" spans="1:31" x14ac:dyDescent="0.35">
      <c r="A69" s="13" t="s">
        <v>30</v>
      </c>
      <c r="B69" s="13" t="s">
        <v>276</v>
      </c>
      <c r="C69" s="14" t="s">
        <v>32</v>
      </c>
      <c r="D69" s="14" t="s">
        <v>71</v>
      </c>
      <c r="E69" s="14" t="s">
        <v>277</v>
      </c>
      <c r="F69" s="14" t="s">
        <v>278</v>
      </c>
      <c r="G69" s="14" t="s">
        <v>279</v>
      </c>
      <c r="H69" s="61" t="s">
        <v>280</v>
      </c>
      <c r="I69" s="38">
        <v>25</v>
      </c>
      <c r="J69" s="39" t="s">
        <v>8122</v>
      </c>
      <c r="K69" s="40" t="s">
        <v>8122</v>
      </c>
      <c r="L69" s="14" t="s">
        <v>8122</v>
      </c>
      <c r="M69" s="41">
        <v>2459</v>
      </c>
      <c r="N69" s="4" t="s">
        <v>8122</v>
      </c>
      <c r="O69" s="41">
        <v>577</v>
      </c>
      <c r="P69" s="41">
        <v>495</v>
      </c>
      <c r="Q69" s="41">
        <v>429</v>
      </c>
      <c r="R69" s="41">
        <v>958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0</v>
      </c>
      <c r="AC69" s="41">
        <v>0</v>
      </c>
      <c r="AD69" s="58">
        <f>SUM(Table446233[[#This Row],[1st
Apportionment]:[Invoices]])</f>
        <v>2459</v>
      </c>
      <c r="AE69" s="58">
        <f>Table446233[[#This Row],[2018–19
Final Allocation
$98.35 
Per Pupil]]-AD69</f>
        <v>0</v>
      </c>
    </row>
    <row r="70" spans="1:31" x14ac:dyDescent="0.35">
      <c r="A70" s="13" t="s">
        <v>30</v>
      </c>
      <c r="B70" s="13" t="s">
        <v>281</v>
      </c>
      <c r="C70" s="14" t="s">
        <v>32</v>
      </c>
      <c r="D70" s="14" t="s">
        <v>71</v>
      </c>
      <c r="E70" s="14" t="s">
        <v>282</v>
      </c>
      <c r="F70" s="14" t="s">
        <v>283</v>
      </c>
      <c r="G70" s="14" t="s">
        <v>284</v>
      </c>
      <c r="H70" s="61" t="s">
        <v>285</v>
      </c>
      <c r="I70" s="38">
        <v>0</v>
      </c>
      <c r="J70" s="39" t="s">
        <v>8122</v>
      </c>
      <c r="K70" s="40" t="s">
        <v>8123</v>
      </c>
      <c r="L70" s="14" t="s">
        <v>8122</v>
      </c>
      <c r="M70" s="41">
        <v>0</v>
      </c>
      <c r="N70" s="4" t="s">
        <v>8123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58">
        <f>SUM(Table446233[[#This Row],[1st
Apportionment]:[Invoices]])</f>
        <v>0</v>
      </c>
      <c r="AE70" s="58">
        <f>Table446233[[#This Row],[2018–19
Final Allocation
$98.35 
Per Pupil]]-AD70</f>
        <v>0</v>
      </c>
    </row>
    <row r="71" spans="1:31" x14ac:dyDescent="0.35">
      <c r="A71" s="13" t="s">
        <v>30</v>
      </c>
      <c r="B71" s="13" t="s">
        <v>286</v>
      </c>
      <c r="C71" s="14" t="s">
        <v>32</v>
      </c>
      <c r="D71" s="14" t="s">
        <v>71</v>
      </c>
      <c r="E71" s="14" t="s">
        <v>287</v>
      </c>
      <c r="F71" s="14" t="s">
        <v>288</v>
      </c>
      <c r="G71" s="14" t="s">
        <v>289</v>
      </c>
      <c r="H71" s="61" t="s">
        <v>290</v>
      </c>
      <c r="I71" s="38">
        <v>0</v>
      </c>
      <c r="J71" s="39" t="s">
        <v>8122</v>
      </c>
      <c r="K71" s="40" t="s">
        <v>8123</v>
      </c>
      <c r="L71" s="14" t="s">
        <v>8123</v>
      </c>
      <c r="M71" s="41">
        <v>0</v>
      </c>
      <c r="N71" s="4" t="s">
        <v>8123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0</v>
      </c>
      <c r="AC71" s="41">
        <v>0</v>
      </c>
      <c r="AD71" s="58">
        <f>SUM(Table446233[[#This Row],[1st
Apportionment]:[Invoices]])</f>
        <v>0</v>
      </c>
      <c r="AE71" s="58">
        <f>Table446233[[#This Row],[2018–19
Final Allocation
$98.35 
Per Pupil]]-AD71</f>
        <v>0</v>
      </c>
    </row>
    <row r="72" spans="1:31" x14ac:dyDescent="0.35">
      <c r="A72" s="13" t="s">
        <v>30</v>
      </c>
      <c r="B72" s="13" t="s">
        <v>291</v>
      </c>
      <c r="C72" s="14" t="s">
        <v>32</v>
      </c>
      <c r="D72" s="14" t="s">
        <v>33</v>
      </c>
      <c r="E72" s="14" t="s">
        <v>292</v>
      </c>
      <c r="F72" s="14" t="s">
        <v>293</v>
      </c>
      <c r="G72" s="14" t="s">
        <v>294</v>
      </c>
      <c r="H72" s="61" t="s">
        <v>295</v>
      </c>
      <c r="I72" s="38">
        <v>0</v>
      </c>
      <c r="J72" s="39" t="s">
        <v>8123</v>
      </c>
      <c r="K72" s="40" t="s">
        <v>8123</v>
      </c>
      <c r="L72" s="14" t="s">
        <v>8122</v>
      </c>
      <c r="M72" s="41">
        <v>0</v>
      </c>
      <c r="N72" s="4" t="s">
        <v>8122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58">
        <f>SUM(Table446233[[#This Row],[1st
Apportionment]:[Invoices]])</f>
        <v>0</v>
      </c>
      <c r="AE72" s="58">
        <f>Table446233[[#This Row],[2018–19
Final Allocation
$98.35 
Per Pupil]]-AD72</f>
        <v>0</v>
      </c>
    </row>
    <row r="73" spans="1:31" x14ac:dyDescent="0.35">
      <c r="A73" s="13" t="s">
        <v>30</v>
      </c>
      <c r="B73" s="13" t="s">
        <v>296</v>
      </c>
      <c r="C73" s="14" t="s">
        <v>32</v>
      </c>
      <c r="D73" s="14" t="s">
        <v>56</v>
      </c>
      <c r="E73" s="14" t="s">
        <v>297</v>
      </c>
      <c r="F73" s="14" t="s">
        <v>298</v>
      </c>
      <c r="G73" s="14" t="s">
        <v>299</v>
      </c>
      <c r="H73" s="61" t="s">
        <v>300</v>
      </c>
      <c r="I73" s="38">
        <v>0</v>
      </c>
      <c r="J73" s="39" t="s">
        <v>8122</v>
      </c>
      <c r="K73" s="40" t="s">
        <v>8123</v>
      </c>
      <c r="L73" s="14" t="s">
        <v>8123</v>
      </c>
      <c r="M73" s="41">
        <v>0</v>
      </c>
      <c r="N73" s="4" t="s">
        <v>8123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58">
        <f>SUM(Table446233[[#This Row],[1st
Apportionment]:[Invoices]])</f>
        <v>0</v>
      </c>
      <c r="AE73" s="58">
        <f>Table446233[[#This Row],[2018–19
Final Allocation
$98.35 
Per Pupil]]-AD73</f>
        <v>0</v>
      </c>
    </row>
    <row r="74" spans="1:31" x14ac:dyDescent="0.35">
      <c r="A74" s="13" t="s">
        <v>30</v>
      </c>
      <c r="B74" s="13" t="s">
        <v>301</v>
      </c>
      <c r="C74" s="14" t="s">
        <v>32</v>
      </c>
      <c r="D74" s="14" t="s">
        <v>56</v>
      </c>
      <c r="E74" s="14" t="s">
        <v>302</v>
      </c>
      <c r="F74" s="14" t="s">
        <v>303</v>
      </c>
      <c r="G74" s="14" t="s">
        <v>304</v>
      </c>
      <c r="H74" s="61" t="s">
        <v>305</v>
      </c>
      <c r="I74" s="38">
        <v>0</v>
      </c>
      <c r="J74" s="39" t="s">
        <v>8123</v>
      </c>
      <c r="K74" s="40" t="s">
        <v>8123</v>
      </c>
      <c r="L74" s="14" t="s">
        <v>8123</v>
      </c>
      <c r="M74" s="41">
        <v>0</v>
      </c>
      <c r="N74" s="4" t="s">
        <v>8123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58">
        <f>SUM(Table446233[[#This Row],[1st
Apportionment]:[Invoices]])</f>
        <v>0</v>
      </c>
      <c r="AE74" s="58">
        <f>Table446233[[#This Row],[2018–19
Final Allocation
$98.35 
Per Pupil]]-AD74</f>
        <v>0</v>
      </c>
    </row>
    <row r="75" spans="1:31" x14ac:dyDescent="0.35">
      <c r="A75" s="13" t="s">
        <v>30</v>
      </c>
      <c r="B75" s="13" t="s">
        <v>306</v>
      </c>
      <c r="C75" s="14" t="s">
        <v>32</v>
      </c>
      <c r="D75" s="14" t="s">
        <v>71</v>
      </c>
      <c r="E75" s="14" t="s">
        <v>307</v>
      </c>
      <c r="F75" s="14" t="s">
        <v>308</v>
      </c>
      <c r="G75" s="14" t="s">
        <v>309</v>
      </c>
      <c r="H75" s="61" t="s">
        <v>310</v>
      </c>
      <c r="I75" s="38">
        <v>0</v>
      </c>
      <c r="J75" s="39" t="s">
        <v>8122</v>
      </c>
      <c r="K75" s="40" t="s">
        <v>8123</v>
      </c>
      <c r="L75" s="14" t="s">
        <v>8123</v>
      </c>
      <c r="M75" s="41">
        <v>0</v>
      </c>
      <c r="N75" s="4" t="s">
        <v>8123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58">
        <f>SUM(Table446233[[#This Row],[1st
Apportionment]:[Invoices]])</f>
        <v>0</v>
      </c>
      <c r="AE75" s="58">
        <f>Table446233[[#This Row],[2018–19
Final Allocation
$98.35 
Per Pupil]]-AD75</f>
        <v>0</v>
      </c>
    </row>
    <row r="76" spans="1:31" x14ac:dyDescent="0.35">
      <c r="A76" s="13" t="s">
        <v>30</v>
      </c>
      <c r="B76" s="13" t="s">
        <v>311</v>
      </c>
      <c r="C76" s="14" t="s">
        <v>32</v>
      </c>
      <c r="D76" s="14" t="s">
        <v>71</v>
      </c>
      <c r="E76" s="14" t="s">
        <v>312</v>
      </c>
      <c r="F76" s="14" t="s">
        <v>313</v>
      </c>
      <c r="G76" s="14" t="s">
        <v>314</v>
      </c>
      <c r="H76" s="61" t="s">
        <v>315</v>
      </c>
      <c r="I76" s="38">
        <v>0</v>
      </c>
      <c r="J76" s="39" t="s">
        <v>8122</v>
      </c>
      <c r="K76" s="40" t="s">
        <v>8123</v>
      </c>
      <c r="L76" s="14" t="s">
        <v>8123</v>
      </c>
      <c r="M76" s="41">
        <v>0</v>
      </c>
      <c r="N76" s="4" t="s">
        <v>8123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58">
        <f>SUM(Table446233[[#This Row],[1st
Apportionment]:[Invoices]])</f>
        <v>0</v>
      </c>
      <c r="AE76" s="58">
        <f>Table446233[[#This Row],[2018–19
Final Allocation
$98.35 
Per Pupil]]-AD76</f>
        <v>0</v>
      </c>
    </row>
    <row r="77" spans="1:31" x14ac:dyDescent="0.35">
      <c r="A77" s="13" t="s">
        <v>30</v>
      </c>
      <c r="B77" s="13" t="s">
        <v>316</v>
      </c>
      <c r="C77" s="14" t="s">
        <v>32</v>
      </c>
      <c r="D77" s="14" t="s">
        <v>71</v>
      </c>
      <c r="E77" s="14" t="s">
        <v>317</v>
      </c>
      <c r="F77" s="14" t="s">
        <v>318</v>
      </c>
      <c r="G77" s="14" t="s">
        <v>319</v>
      </c>
      <c r="H77" s="61" t="s">
        <v>320</v>
      </c>
      <c r="I77" s="38">
        <v>0</v>
      </c>
      <c r="J77" s="39" t="s">
        <v>8122</v>
      </c>
      <c r="K77" s="40" t="s">
        <v>8123</v>
      </c>
      <c r="L77" s="14" t="s">
        <v>8122</v>
      </c>
      <c r="M77" s="41">
        <v>0</v>
      </c>
      <c r="N77" s="4" t="s">
        <v>8123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58">
        <f>SUM(Table446233[[#This Row],[1st
Apportionment]:[Invoices]])</f>
        <v>0</v>
      </c>
      <c r="AE77" s="58">
        <f>Table446233[[#This Row],[2018–19
Final Allocation
$98.35 
Per Pupil]]-AD77</f>
        <v>0</v>
      </c>
    </row>
    <row r="78" spans="1:31" x14ac:dyDescent="0.35">
      <c r="A78" s="13" t="s">
        <v>30</v>
      </c>
      <c r="B78" s="13" t="s">
        <v>321</v>
      </c>
      <c r="C78" s="14" t="s">
        <v>32</v>
      </c>
      <c r="D78" s="14" t="s">
        <v>71</v>
      </c>
      <c r="E78" s="14" t="s">
        <v>322</v>
      </c>
      <c r="F78" s="14" t="s">
        <v>323</v>
      </c>
      <c r="G78" s="14" t="s">
        <v>324</v>
      </c>
      <c r="H78" s="61" t="s">
        <v>325</v>
      </c>
      <c r="I78" s="38">
        <v>0</v>
      </c>
      <c r="J78" s="39" t="s">
        <v>8122</v>
      </c>
      <c r="K78" s="40" t="s">
        <v>8123</v>
      </c>
      <c r="L78" s="14" t="s">
        <v>8123</v>
      </c>
      <c r="M78" s="41">
        <v>0</v>
      </c>
      <c r="N78" s="4" t="s">
        <v>8123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0</v>
      </c>
      <c r="AC78" s="41">
        <v>0</v>
      </c>
      <c r="AD78" s="58">
        <f>SUM(Table446233[[#This Row],[1st
Apportionment]:[Invoices]])</f>
        <v>0</v>
      </c>
      <c r="AE78" s="58">
        <f>Table446233[[#This Row],[2018–19
Final Allocation
$98.35 
Per Pupil]]-AD78</f>
        <v>0</v>
      </c>
    </row>
    <row r="79" spans="1:31" x14ac:dyDescent="0.35">
      <c r="A79" s="13" t="s">
        <v>30</v>
      </c>
      <c r="B79" s="13" t="s">
        <v>326</v>
      </c>
      <c r="C79" s="14" t="s">
        <v>32</v>
      </c>
      <c r="D79" s="14" t="s">
        <v>71</v>
      </c>
      <c r="E79" s="14" t="s">
        <v>327</v>
      </c>
      <c r="F79" s="14" t="s">
        <v>328</v>
      </c>
      <c r="G79" s="14" t="s">
        <v>329</v>
      </c>
      <c r="H79" s="61" t="s">
        <v>330</v>
      </c>
      <c r="I79" s="38">
        <v>0</v>
      </c>
      <c r="J79" s="39" t="s">
        <v>8122</v>
      </c>
      <c r="K79" s="40" t="s">
        <v>8123</v>
      </c>
      <c r="L79" s="14" t="s">
        <v>8123</v>
      </c>
      <c r="M79" s="41">
        <v>0</v>
      </c>
      <c r="N79" s="4" t="s">
        <v>8123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58">
        <f>SUM(Table446233[[#This Row],[1st
Apportionment]:[Invoices]])</f>
        <v>0</v>
      </c>
      <c r="AE79" s="58">
        <f>Table446233[[#This Row],[2018–19
Final Allocation
$98.35 
Per Pupil]]-AD79</f>
        <v>0</v>
      </c>
    </row>
    <row r="80" spans="1:31" x14ac:dyDescent="0.35">
      <c r="A80" s="13" t="s">
        <v>30</v>
      </c>
      <c r="B80" s="13" t="s">
        <v>331</v>
      </c>
      <c r="C80" s="14" t="s">
        <v>32</v>
      </c>
      <c r="D80" s="14" t="s">
        <v>33</v>
      </c>
      <c r="E80" s="14" t="s">
        <v>332</v>
      </c>
      <c r="F80" s="14" t="s">
        <v>333</v>
      </c>
      <c r="G80" s="14" t="s">
        <v>334</v>
      </c>
      <c r="H80" s="61" t="s">
        <v>335</v>
      </c>
      <c r="I80" s="38">
        <v>0</v>
      </c>
      <c r="J80" s="39" t="s">
        <v>8123</v>
      </c>
      <c r="K80" s="40" t="s">
        <v>8123</v>
      </c>
      <c r="L80" s="14" t="s">
        <v>8122</v>
      </c>
      <c r="M80" s="41">
        <v>0</v>
      </c>
      <c r="N80" s="4" t="s">
        <v>8123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58">
        <f>SUM(Table446233[[#This Row],[1st
Apportionment]:[Invoices]])</f>
        <v>0</v>
      </c>
      <c r="AE80" s="58">
        <f>Table446233[[#This Row],[2018–19
Final Allocation
$98.35 
Per Pupil]]-AD80</f>
        <v>0</v>
      </c>
    </row>
    <row r="81" spans="1:31" x14ac:dyDescent="0.35">
      <c r="A81" s="13" t="s">
        <v>30</v>
      </c>
      <c r="B81" s="13" t="s">
        <v>336</v>
      </c>
      <c r="C81" s="14" t="s">
        <v>32</v>
      </c>
      <c r="D81" s="14" t="s">
        <v>71</v>
      </c>
      <c r="E81" s="14" t="s">
        <v>337</v>
      </c>
      <c r="F81" s="14" t="s">
        <v>338</v>
      </c>
      <c r="G81" s="14" t="s">
        <v>339</v>
      </c>
      <c r="H81" s="61" t="s">
        <v>340</v>
      </c>
      <c r="I81" s="38">
        <v>0</v>
      </c>
      <c r="J81" s="39" t="s">
        <v>8122</v>
      </c>
      <c r="K81" s="40" t="s">
        <v>8123</v>
      </c>
      <c r="L81" s="14" t="s">
        <v>8123</v>
      </c>
      <c r="M81" s="41">
        <v>0</v>
      </c>
      <c r="N81" s="4" t="s">
        <v>8123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58">
        <f>SUM(Table446233[[#This Row],[1st
Apportionment]:[Invoices]])</f>
        <v>0</v>
      </c>
      <c r="AE81" s="58">
        <f>Table446233[[#This Row],[2018–19
Final Allocation
$98.35 
Per Pupil]]-AD81</f>
        <v>0</v>
      </c>
    </row>
    <row r="82" spans="1:31" x14ac:dyDescent="0.35">
      <c r="A82" s="13" t="s">
        <v>30</v>
      </c>
      <c r="B82" s="13" t="s">
        <v>341</v>
      </c>
      <c r="C82" s="14" t="s">
        <v>32</v>
      </c>
      <c r="D82" s="14" t="s">
        <v>71</v>
      </c>
      <c r="E82" s="14" t="s">
        <v>342</v>
      </c>
      <c r="F82" s="14" t="s">
        <v>343</v>
      </c>
      <c r="G82" s="14" t="s">
        <v>344</v>
      </c>
      <c r="H82" s="61" t="s">
        <v>345</v>
      </c>
      <c r="I82" s="38">
        <v>0</v>
      </c>
      <c r="J82" s="39" t="s">
        <v>8122</v>
      </c>
      <c r="K82" s="40" t="s">
        <v>8123</v>
      </c>
      <c r="L82" s="14" t="s">
        <v>8122</v>
      </c>
      <c r="M82" s="41">
        <v>0</v>
      </c>
      <c r="N82" s="4" t="s">
        <v>8123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58">
        <f>SUM(Table446233[[#This Row],[1st
Apportionment]:[Invoices]])</f>
        <v>0</v>
      </c>
      <c r="AE82" s="58">
        <f>Table446233[[#This Row],[2018–19
Final Allocation
$98.35 
Per Pupil]]-AD82</f>
        <v>0</v>
      </c>
    </row>
    <row r="83" spans="1:31" x14ac:dyDescent="0.35">
      <c r="A83" s="13" t="s">
        <v>30</v>
      </c>
      <c r="B83" s="13" t="s">
        <v>346</v>
      </c>
      <c r="C83" s="14" t="s">
        <v>32</v>
      </c>
      <c r="D83" s="14" t="s">
        <v>38</v>
      </c>
      <c r="E83" s="14" t="s">
        <v>347</v>
      </c>
      <c r="F83" s="14" t="s">
        <v>348</v>
      </c>
      <c r="G83" s="14" t="s">
        <v>349</v>
      </c>
      <c r="H83" s="61" t="s">
        <v>350</v>
      </c>
      <c r="I83" s="38">
        <v>0</v>
      </c>
      <c r="J83" s="39" t="s">
        <v>8122</v>
      </c>
      <c r="K83" s="40" t="s">
        <v>8123</v>
      </c>
      <c r="L83" s="14" t="s">
        <v>8123</v>
      </c>
      <c r="M83" s="41">
        <v>0</v>
      </c>
      <c r="N83" s="4" t="s">
        <v>8123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58">
        <f>SUM(Table446233[[#This Row],[1st
Apportionment]:[Invoices]])</f>
        <v>0</v>
      </c>
      <c r="AE83" s="58">
        <f>Table446233[[#This Row],[2018–19
Final Allocation
$98.35 
Per Pupil]]-AD83</f>
        <v>0</v>
      </c>
    </row>
    <row r="84" spans="1:31" x14ac:dyDescent="0.35">
      <c r="A84" s="13" t="s">
        <v>30</v>
      </c>
      <c r="B84" s="13" t="s">
        <v>351</v>
      </c>
      <c r="C84" s="14" t="s">
        <v>32</v>
      </c>
      <c r="D84" s="14" t="s">
        <v>71</v>
      </c>
      <c r="E84" s="14" t="s">
        <v>352</v>
      </c>
      <c r="F84" s="14" t="s">
        <v>353</v>
      </c>
      <c r="G84" s="14" t="s">
        <v>354</v>
      </c>
      <c r="H84" s="61" t="s">
        <v>355</v>
      </c>
      <c r="I84" s="38">
        <v>0</v>
      </c>
      <c r="J84" s="39" t="s">
        <v>8122</v>
      </c>
      <c r="K84" s="40" t="s">
        <v>8123</v>
      </c>
      <c r="L84" s="14" t="s">
        <v>8123</v>
      </c>
      <c r="M84" s="41">
        <v>0</v>
      </c>
      <c r="N84" s="4" t="s">
        <v>8123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58">
        <f>SUM(Table446233[[#This Row],[1st
Apportionment]:[Invoices]])</f>
        <v>0</v>
      </c>
      <c r="AE84" s="58">
        <f>Table446233[[#This Row],[2018–19
Final Allocation
$98.35 
Per Pupil]]-AD84</f>
        <v>0</v>
      </c>
    </row>
    <row r="85" spans="1:31" ht="31" x14ac:dyDescent="0.35">
      <c r="A85" s="13" t="s">
        <v>30</v>
      </c>
      <c r="B85" s="13" t="s">
        <v>356</v>
      </c>
      <c r="C85" s="14" t="s">
        <v>32</v>
      </c>
      <c r="D85" s="14" t="s">
        <v>71</v>
      </c>
      <c r="E85" s="14" t="s">
        <v>357</v>
      </c>
      <c r="F85" s="14" t="s">
        <v>358</v>
      </c>
      <c r="G85" s="14" t="s">
        <v>359</v>
      </c>
      <c r="H85" s="61" t="s">
        <v>360</v>
      </c>
      <c r="I85" s="38">
        <v>0</v>
      </c>
      <c r="J85" s="39" t="s">
        <v>8122</v>
      </c>
      <c r="K85" s="40" t="s">
        <v>8123</v>
      </c>
      <c r="L85" s="14" t="s">
        <v>8123</v>
      </c>
      <c r="M85" s="41">
        <v>0</v>
      </c>
      <c r="N85" s="4" t="s">
        <v>8123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58">
        <f>SUM(Table446233[[#This Row],[1st
Apportionment]:[Invoices]])</f>
        <v>0</v>
      </c>
      <c r="AE85" s="58">
        <f>Table446233[[#This Row],[2018–19
Final Allocation
$98.35 
Per Pupil]]-AD85</f>
        <v>0</v>
      </c>
    </row>
    <row r="86" spans="1:31" x14ac:dyDescent="0.35">
      <c r="A86" s="13" t="s">
        <v>30</v>
      </c>
      <c r="B86" s="13" t="s">
        <v>361</v>
      </c>
      <c r="C86" s="14" t="s">
        <v>32</v>
      </c>
      <c r="D86" s="14" t="s">
        <v>33</v>
      </c>
      <c r="E86" s="14" t="s">
        <v>362</v>
      </c>
      <c r="F86" s="14" t="s">
        <v>363</v>
      </c>
      <c r="G86" s="14" t="s">
        <v>364</v>
      </c>
      <c r="H86" s="61" t="s">
        <v>365</v>
      </c>
      <c r="I86" s="38">
        <v>0</v>
      </c>
      <c r="J86" s="39" t="s">
        <v>8122</v>
      </c>
      <c r="K86" s="40" t="s">
        <v>8123</v>
      </c>
      <c r="L86" s="14" t="s">
        <v>8123</v>
      </c>
      <c r="M86" s="41">
        <v>0</v>
      </c>
      <c r="N86" s="4" t="s">
        <v>8123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58">
        <f>SUM(Table446233[[#This Row],[1st
Apportionment]:[Invoices]])</f>
        <v>0</v>
      </c>
      <c r="AE86" s="58">
        <f>Table446233[[#This Row],[2018–19
Final Allocation
$98.35 
Per Pupil]]-AD86</f>
        <v>0</v>
      </c>
    </row>
    <row r="87" spans="1:31" x14ac:dyDescent="0.35">
      <c r="A87" s="13" t="s">
        <v>30</v>
      </c>
      <c r="B87" s="13" t="s">
        <v>366</v>
      </c>
      <c r="C87" s="14" t="s">
        <v>32</v>
      </c>
      <c r="D87" s="14" t="s">
        <v>33</v>
      </c>
      <c r="E87" s="14" t="s">
        <v>367</v>
      </c>
      <c r="F87" s="14" t="s">
        <v>368</v>
      </c>
      <c r="G87" s="14" t="s">
        <v>369</v>
      </c>
      <c r="H87" s="61" t="s">
        <v>370</v>
      </c>
      <c r="I87" s="38">
        <v>0</v>
      </c>
      <c r="J87" s="39" t="s">
        <v>8122</v>
      </c>
      <c r="K87" s="40" t="s">
        <v>8123</v>
      </c>
      <c r="L87" s="14" t="s">
        <v>8123</v>
      </c>
      <c r="M87" s="41">
        <v>0</v>
      </c>
      <c r="N87" s="4" t="s">
        <v>8123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58">
        <f>SUM(Table446233[[#This Row],[1st
Apportionment]:[Invoices]])</f>
        <v>0</v>
      </c>
      <c r="AE87" s="58">
        <f>Table446233[[#This Row],[2018–19
Final Allocation
$98.35 
Per Pupil]]-AD87</f>
        <v>0</v>
      </c>
    </row>
    <row r="88" spans="1:31" x14ac:dyDescent="0.35">
      <c r="A88" s="13" t="s">
        <v>30</v>
      </c>
      <c r="B88" s="13" t="s">
        <v>371</v>
      </c>
      <c r="C88" s="14" t="s">
        <v>32</v>
      </c>
      <c r="D88" s="14" t="s">
        <v>372</v>
      </c>
      <c r="E88" s="14" t="s">
        <v>373</v>
      </c>
      <c r="F88" s="14" t="s">
        <v>374</v>
      </c>
      <c r="G88" s="14" t="s">
        <v>375</v>
      </c>
      <c r="H88" s="61" t="s">
        <v>376</v>
      </c>
      <c r="I88" s="38">
        <v>0</v>
      </c>
      <c r="J88" s="39" t="s">
        <v>8122</v>
      </c>
      <c r="K88" s="40" t="s">
        <v>8123</v>
      </c>
      <c r="L88" s="14" t="s">
        <v>8122</v>
      </c>
      <c r="M88" s="41">
        <v>0</v>
      </c>
      <c r="N88" s="4" t="s">
        <v>8123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58">
        <f>SUM(Table446233[[#This Row],[1st
Apportionment]:[Invoices]])</f>
        <v>0</v>
      </c>
      <c r="AE88" s="58">
        <f>Table446233[[#This Row],[2018–19
Final Allocation
$98.35 
Per Pupil]]-AD88</f>
        <v>0</v>
      </c>
    </row>
    <row r="89" spans="1:31" x14ac:dyDescent="0.35">
      <c r="A89" s="13" t="s">
        <v>377</v>
      </c>
      <c r="B89" s="13" t="s">
        <v>378</v>
      </c>
      <c r="C89" s="14" t="s">
        <v>379</v>
      </c>
      <c r="D89" s="14" t="s">
        <v>380</v>
      </c>
      <c r="E89" s="14" t="s">
        <v>34</v>
      </c>
      <c r="F89" s="14" t="s">
        <v>35</v>
      </c>
      <c r="G89" s="14" t="s">
        <v>380</v>
      </c>
      <c r="H89" s="61" t="s">
        <v>381</v>
      </c>
      <c r="I89" s="38">
        <v>0</v>
      </c>
      <c r="J89" s="39" t="s">
        <v>8122</v>
      </c>
      <c r="K89" s="40" t="s">
        <v>8123</v>
      </c>
      <c r="L89" s="14" t="s">
        <v>8123</v>
      </c>
      <c r="M89" s="41">
        <v>0</v>
      </c>
      <c r="N89" s="4" t="s">
        <v>8123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58">
        <f>SUM(Table446233[[#This Row],[1st
Apportionment]:[Invoices]])</f>
        <v>0</v>
      </c>
      <c r="AE89" s="58">
        <f>Table446233[[#This Row],[2018–19
Final Allocation
$98.35 
Per Pupil]]-AD89</f>
        <v>0</v>
      </c>
    </row>
    <row r="90" spans="1:31" x14ac:dyDescent="0.35">
      <c r="A90" s="42" t="s">
        <v>377</v>
      </c>
      <c r="B90" s="1" t="s">
        <v>382</v>
      </c>
      <c r="C90" s="43" t="s">
        <v>379</v>
      </c>
      <c r="D90" s="43" t="s">
        <v>383</v>
      </c>
      <c r="E90" s="43" t="s">
        <v>34</v>
      </c>
      <c r="F90" s="2" t="s">
        <v>35</v>
      </c>
      <c r="G90" s="43" t="s">
        <v>383</v>
      </c>
      <c r="H90" s="59" t="s">
        <v>384</v>
      </c>
      <c r="I90" s="38">
        <v>0</v>
      </c>
      <c r="J90" s="39" t="s">
        <v>8122</v>
      </c>
      <c r="K90" s="40" t="s">
        <v>8123</v>
      </c>
      <c r="L90" s="2" t="s">
        <v>8123</v>
      </c>
      <c r="M90" s="41">
        <v>0</v>
      </c>
      <c r="N90" s="4" t="s">
        <v>8123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58">
        <f>SUM(Table446233[[#This Row],[1st
Apportionment]:[Invoices]])</f>
        <v>0</v>
      </c>
      <c r="AE90" s="58">
        <f>Table446233[[#This Row],[2018–19
Final Allocation
$98.35 
Per Pupil]]-AD90</f>
        <v>0</v>
      </c>
    </row>
    <row r="91" spans="1:31" x14ac:dyDescent="0.35">
      <c r="A91" s="13" t="s">
        <v>385</v>
      </c>
      <c r="B91" s="13" t="s">
        <v>386</v>
      </c>
      <c r="C91" s="14" t="s">
        <v>387</v>
      </c>
      <c r="D91" s="14" t="s">
        <v>388</v>
      </c>
      <c r="E91" s="14" t="s">
        <v>34</v>
      </c>
      <c r="F91" s="14" t="s">
        <v>35</v>
      </c>
      <c r="G91" s="14" t="s">
        <v>388</v>
      </c>
      <c r="H91" s="61" t="s">
        <v>389</v>
      </c>
      <c r="I91" s="38">
        <v>0</v>
      </c>
      <c r="J91" s="39" t="s">
        <v>8123</v>
      </c>
      <c r="K91" s="40" t="s">
        <v>8123</v>
      </c>
      <c r="L91" s="14" t="s">
        <v>8123</v>
      </c>
      <c r="M91" s="41">
        <v>0</v>
      </c>
      <c r="N91" s="4" t="s">
        <v>8123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58">
        <f>SUM(Table446233[[#This Row],[1st
Apportionment]:[Invoices]])</f>
        <v>0</v>
      </c>
      <c r="AE91" s="58">
        <f>Table446233[[#This Row],[2018–19
Final Allocation
$98.35 
Per Pupil]]-AD91</f>
        <v>0</v>
      </c>
    </row>
    <row r="92" spans="1:31" x14ac:dyDescent="0.35">
      <c r="A92" s="13" t="s">
        <v>385</v>
      </c>
      <c r="B92" s="13" t="s">
        <v>390</v>
      </c>
      <c r="C92" s="14" t="s">
        <v>387</v>
      </c>
      <c r="D92" s="14" t="s">
        <v>391</v>
      </c>
      <c r="E92" s="14" t="s">
        <v>34</v>
      </c>
      <c r="F92" s="14" t="s">
        <v>35</v>
      </c>
      <c r="G92" s="14" t="s">
        <v>391</v>
      </c>
      <c r="H92" s="61" t="s">
        <v>392</v>
      </c>
      <c r="I92" s="38">
        <v>0</v>
      </c>
      <c r="J92" s="39" t="s">
        <v>8122</v>
      </c>
      <c r="K92" s="40" t="s">
        <v>8123</v>
      </c>
      <c r="L92" s="14" t="s">
        <v>8123</v>
      </c>
      <c r="M92" s="41">
        <v>0</v>
      </c>
      <c r="N92" s="4" t="s">
        <v>8123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58">
        <f>SUM(Table446233[[#This Row],[1st
Apportionment]:[Invoices]])</f>
        <v>0</v>
      </c>
      <c r="AE92" s="58">
        <f>Table446233[[#This Row],[2018–19
Final Allocation
$98.35 
Per Pupil]]-AD92</f>
        <v>0</v>
      </c>
    </row>
    <row r="93" spans="1:31" x14ac:dyDescent="0.35">
      <c r="A93" s="13" t="s">
        <v>393</v>
      </c>
      <c r="B93" s="13" t="s">
        <v>394</v>
      </c>
      <c r="C93" s="14" t="s">
        <v>395</v>
      </c>
      <c r="D93" s="14" t="s">
        <v>396</v>
      </c>
      <c r="E93" s="14" t="s">
        <v>34</v>
      </c>
      <c r="F93" s="14" t="s">
        <v>35</v>
      </c>
      <c r="G93" s="14" t="s">
        <v>396</v>
      </c>
      <c r="H93" s="61" t="s">
        <v>397</v>
      </c>
      <c r="I93" s="38">
        <v>0</v>
      </c>
      <c r="J93" s="39" t="s">
        <v>8123</v>
      </c>
      <c r="K93" s="40" t="s">
        <v>8123</v>
      </c>
      <c r="L93" s="14" t="s">
        <v>8123</v>
      </c>
      <c r="M93" s="41">
        <v>0</v>
      </c>
      <c r="N93" s="4" t="s">
        <v>8123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58">
        <f>SUM(Table446233[[#This Row],[1st
Apportionment]:[Invoices]])</f>
        <v>0</v>
      </c>
      <c r="AE93" s="58">
        <f>Table446233[[#This Row],[2018–19
Final Allocation
$98.35 
Per Pupil]]-AD93</f>
        <v>0</v>
      </c>
    </row>
    <row r="94" spans="1:31" x14ac:dyDescent="0.35">
      <c r="A94" s="13" t="s">
        <v>393</v>
      </c>
      <c r="B94" s="13" t="s">
        <v>398</v>
      </c>
      <c r="C94" s="14" t="s">
        <v>395</v>
      </c>
      <c r="D94" s="14" t="s">
        <v>399</v>
      </c>
      <c r="E94" s="14" t="s">
        <v>34</v>
      </c>
      <c r="F94" s="14" t="s">
        <v>35</v>
      </c>
      <c r="G94" s="14" t="s">
        <v>399</v>
      </c>
      <c r="H94" s="61" t="s">
        <v>400</v>
      </c>
      <c r="I94" s="38">
        <v>0</v>
      </c>
      <c r="J94" s="39" t="s">
        <v>8122</v>
      </c>
      <c r="K94" s="40" t="s">
        <v>8123</v>
      </c>
      <c r="L94" s="14" t="s">
        <v>8123</v>
      </c>
      <c r="M94" s="41">
        <v>0</v>
      </c>
      <c r="N94" s="4" t="s">
        <v>8123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58">
        <f>SUM(Table446233[[#This Row],[1st
Apportionment]:[Invoices]])</f>
        <v>0</v>
      </c>
      <c r="AE94" s="58">
        <f>Table446233[[#This Row],[2018–19
Final Allocation
$98.35 
Per Pupil]]-AD94</f>
        <v>0</v>
      </c>
    </row>
    <row r="95" spans="1:31" x14ac:dyDescent="0.35">
      <c r="A95" s="13" t="s">
        <v>393</v>
      </c>
      <c r="B95" s="13" t="s">
        <v>401</v>
      </c>
      <c r="C95" s="14" t="s">
        <v>395</v>
      </c>
      <c r="D95" s="14" t="s">
        <v>402</v>
      </c>
      <c r="E95" s="14" t="s">
        <v>34</v>
      </c>
      <c r="F95" s="14" t="s">
        <v>35</v>
      </c>
      <c r="G95" s="14" t="s">
        <v>402</v>
      </c>
      <c r="H95" s="61" t="s">
        <v>403</v>
      </c>
      <c r="I95" s="38">
        <v>0</v>
      </c>
      <c r="J95" s="39" t="s">
        <v>8122</v>
      </c>
      <c r="K95" s="40" t="s">
        <v>8123</v>
      </c>
      <c r="L95" s="14" t="s">
        <v>8123</v>
      </c>
      <c r="M95" s="41">
        <v>0</v>
      </c>
      <c r="N95" s="4" t="s">
        <v>8123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58">
        <f>SUM(Table446233[[#This Row],[1st
Apportionment]:[Invoices]])</f>
        <v>0</v>
      </c>
      <c r="AE95" s="58">
        <f>Table446233[[#This Row],[2018–19
Final Allocation
$98.35 
Per Pupil]]-AD95</f>
        <v>0</v>
      </c>
    </row>
    <row r="96" spans="1:31" x14ac:dyDescent="0.35">
      <c r="A96" s="13" t="s">
        <v>393</v>
      </c>
      <c r="B96" s="13" t="s">
        <v>404</v>
      </c>
      <c r="C96" s="14" t="s">
        <v>395</v>
      </c>
      <c r="D96" s="14" t="s">
        <v>405</v>
      </c>
      <c r="E96" s="14" t="s">
        <v>34</v>
      </c>
      <c r="F96" s="14" t="s">
        <v>35</v>
      </c>
      <c r="G96" s="14" t="s">
        <v>405</v>
      </c>
      <c r="H96" s="61" t="s">
        <v>406</v>
      </c>
      <c r="I96" s="38">
        <v>0</v>
      </c>
      <c r="J96" s="39" t="s">
        <v>8123</v>
      </c>
      <c r="K96" s="40" t="s">
        <v>8122</v>
      </c>
      <c r="L96" s="14" t="s">
        <v>8122</v>
      </c>
      <c r="M96" s="41">
        <v>0</v>
      </c>
      <c r="N96" s="4" t="s">
        <v>8123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58">
        <f>SUM(Table446233[[#This Row],[1st
Apportionment]:[Invoices]])</f>
        <v>0</v>
      </c>
      <c r="AE96" s="58">
        <f>Table446233[[#This Row],[2018–19
Final Allocation
$98.35 
Per Pupil]]-AD96</f>
        <v>0</v>
      </c>
    </row>
    <row r="97" spans="1:31" x14ac:dyDescent="0.35">
      <c r="A97" s="13" t="s">
        <v>393</v>
      </c>
      <c r="B97" s="13" t="s">
        <v>407</v>
      </c>
      <c r="C97" s="14" t="s">
        <v>395</v>
      </c>
      <c r="D97" s="14" t="s">
        <v>408</v>
      </c>
      <c r="E97" s="14" t="s">
        <v>34</v>
      </c>
      <c r="F97" s="14" t="s">
        <v>35</v>
      </c>
      <c r="G97" s="14" t="s">
        <v>408</v>
      </c>
      <c r="H97" s="61" t="s">
        <v>409</v>
      </c>
      <c r="I97" s="38">
        <v>0</v>
      </c>
      <c r="J97" s="39" t="s">
        <v>8122</v>
      </c>
      <c r="K97" s="40" t="s">
        <v>8123</v>
      </c>
      <c r="L97" s="14" t="s">
        <v>8123</v>
      </c>
      <c r="M97" s="41">
        <v>0</v>
      </c>
      <c r="N97" s="4" t="s">
        <v>8123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58">
        <f>SUM(Table446233[[#This Row],[1st
Apportionment]:[Invoices]])</f>
        <v>0</v>
      </c>
      <c r="AE97" s="58">
        <f>Table446233[[#This Row],[2018–19
Final Allocation
$98.35 
Per Pupil]]-AD97</f>
        <v>0</v>
      </c>
    </row>
    <row r="98" spans="1:31" x14ac:dyDescent="0.35">
      <c r="A98" s="13" t="s">
        <v>393</v>
      </c>
      <c r="B98" s="13" t="s">
        <v>410</v>
      </c>
      <c r="C98" s="14" t="s">
        <v>395</v>
      </c>
      <c r="D98" s="14" t="s">
        <v>411</v>
      </c>
      <c r="E98" s="14" t="s">
        <v>34</v>
      </c>
      <c r="F98" s="14" t="s">
        <v>35</v>
      </c>
      <c r="G98" s="14" t="s">
        <v>411</v>
      </c>
      <c r="H98" s="61" t="s">
        <v>412</v>
      </c>
      <c r="I98" s="38">
        <v>0</v>
      </c>
      <c r="J98" s="39" t="s">
        <v>8122</v>
      </c>
      <c r="K98" s="40" t="s">
        <v>8123</v>
      </c>
      <c r="L98" s="14" t="s">
        <v>8123</v>
      </c>
      <c r="M98" s="41">
        <v>0</v>
      </c>
      <c r="N98" s="4" t="s">
        <v>8123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58">
        <f>SUM(Table446233[[#This Row],[1st
Apportionment]:[Invoices]])</f>
        <v>0</v>
      </c>
      <c r="AE98" s="58">
        <f>Table446233[[#This Row],[2018–19
Final Allocation
$98.35 
Per Pupil]]-AD98</f>
        <v>0</v>
      </c>
    </row>
    <row r="99" spans="1:31" x14ac:dyDescent="0.35">
      <c r="A99" s="13" t="s">
        <v>393</v>
      </c>
      <c r="B99" s="13" t="s">
        <v>413</v>
      </c>
      <c r="C99" s="14" t="s">
        <v>395</v>
      </c>
      <c r="D99" s="14" t="s">
        <v>414</v>
      </c>
      <c r="E99" s="14" t="s">
        <v>34</v>
      </c>
      <c r="F99" s="14" t="s">
        <v>35</v>
      </c>
      <c r="G99" s="14" t="s">
        <v>414</v>
      </c>
      <c r="H99" s="61" t="s">
        <v>415</v>
      </c>
      <c r="I99" s="38">
        <v>0</v>
      </c>
      <c r="J99" s="39" t="s">
        <v>8122</v>
      </c>
      <c r="K99" s="40" t="s">
        <v>8123</v>
      </c>
      <c r="L99" s="14" t="s">
        <v>8123</v>
      </c>
      <c r="M99" s="41">
        <v>0</v>
      </c>
      <c r="N99" s="4" t="s">
        <v>8123</v>
      </c>
      <c r="O99" s="41">
        <v>0</v>
      </c>
      <c r="P99" s="41">
        <v>0</v>
      </c>
      <c r="Q99" s="41">
        <v>0</v>
      </c>
      <c r="R99" s="41">
        <v>0</v>
      </c>
      <c r="S99" s="41">
        <v>0</v>
      </c>
      <c r="T99" s="41">
        <v>0</v>
      </c>
      <c r="U99" s="41">
        <v>0</v>
      </c>
      <c r="V99" s="41">
        <v>0</v>
      </c>
      <c r="W99" s="41">
        <v>0</v>
      </c>
      <c r="X99" s="41">
        <v>0</v>
      </c>
      <c r="Y99" s="41">
        <v>0</v>
      </c>
      <c r="Z99" s="41">
        <v>0</v>
      </c>
      <c r="AA99" s="41">
        <v>0</v>
      </c>
      <c r="AB99" s="41">
        <v>0</v>
      </c>
      <c r="AC99" s="41">
        <v>0</v>
      </c>
      <c r="AD99" s="58">
        <f>SUM(Table446233[[#This Row],[1st
Apportionment]:[Invoices]])</f>
        <v>0</v>
      </c>
      <c r="AE99" s="58">
        <f>Table446233[[#This Row],[2018–19
Final Allocation
$98.35 
Per Pupil]]-AD99</f>
        <v>0</v>
      </c>
    </row>
    <row r="100" spans="1:31" x14ac:dyDescent="0.35">
      <c r="A100" s="13" t="s">
        <v>393</v>
      </c>
      <c r="B100" s="13" t="s">
        <v>416</v>
      </c>
      <c r="C100" s="14" t="s">
        <v>395</v>
      </c>
      <c r="D100" s="14" t="s">
        <v>417</v>
      </c>
      <c r="E100" s="14" t="s">
        <v>34</v>
      </c>
      <c r="F100" s="14" t="s">
        <v>35</v>
      </c>
      <c r="G100" s="14" t="s">
        <v>417</v>
      </c>
      <c r="H100" s="61" t="s">
        <v>418</v>
      </c>
      <c r="I100" s="38">
        <v>0</v>
      </c>
      <c r="J100" s="39" t="s">
        <v>8122</v>
      </c>
      <c r="K100" s="40" t="s">
        <v>8123</v>
      </c>
      <c r="L100" s="14" t="s">
        <v>8123</v>
      </c>
      <c r="M100" s="41">
        <v>0</v>
      </c>
      <c r="N100" s="4" t="s">
        <v>8123</v>
      </c>
      <c r="O100" s="41">
        <v>0</v>
      </c>
      <c r="P100" s="41">
        <v>0</v>
      </c>
      <c r="Q100" s="41">
        <v>0</v>
      </c>
      <c r="R100" s="41">
        <v>0</v>
      </c>
      <c r="S100" s="41">
        <v>0</v>
      </c>
      <c r="T100" s="41">
        <v>0</v>
      </c>
      <c r="U100" s="41">
        <v>0</v>
      </c>
      <c r="V100" s="41">
        <v>0</v>
      </c>
      <c r="W100" s="41">
        <v>0</v>
      </c>
      <c r="X100" s="41">
        <v>0</v>
      </c>
      <c r="Y100" s="41">
        <v>0</v>
      </c>
      <c r="Z100" s="41">
        <v>0</v>
      </c>
      <c r="AA100" s="41">
        <v>0</v>
      </c>
      <c r="AB100" s="41">
        <v>0</v>
      </c>
      <c r="AC100" s="41">
        <v>0</v>
      </c>
      <c r="AD100" s="58">
        <f>SUM(Table446233[[#This Row],[1st
Apportionment]:[Invoices]])</f>
        <v>0</v>
      </c>
      <c r="AE100" s="58">
        <f>Table446233[[#This Row],[2018–19
Final Allocation
$98.35 
Per Pupil]]-AD100</f>
        <v>0</v>
      </c>
    </row>
    <row r="101" spans="1:31" x14ac:dyDescent="0.35">
      <c r="A101" s="13" t="s">
        <v>393</v>
      </c>
      <c r="B101" s="13" t="s">
        <v>419</v>
      </c>
      <c r="C101" s="14" t="s">
        <v>395</v>
      </c>
      <c r="D101" s="14" t="s">
        <v>420</v>
      </c>
      <c r="E101" s="14" t="s">
        <v>34</v>
      </c>
      <c r="F101" s="14" t="s">
        <v>35</v>
      </c>
      <c r="G101" s="14" t="s">
        <v>420</v>
      </c>
      <c r="H101" s="61" t="s">
        <v>421</v>
      </c>
      <c r="I101" s="38">
        <v>0</v>
      </c>
      <c r="J101" s="39" t="s">
        <v>8122</v>
      </c>
      <c r="K101" s="40" t="s">
        <v>8123</v>
      </c>
      <c r="L101" s="14" t="s">
        <v>8123</v>
      </c>
      <c r="M101" s="41">
        <v>0</v>
      </c>
      <c r="N101" s="4" t="s">
        <v>8123</v>
      </c>
      <c r="O101" s="41">
        <v>0</v>
      </c>
      <c r="P101" s="41">
        <v>0</v>
      </c>
      <c r="Q101" s="41">
        <v>0</v>
      </c>
      <c r="R101" s="41">
        <v>0</v>
      </c>
      <c r="S101" s="41">
        <v>0</v>
      </c>
      <c r="T101" s="41">
        <v>0</v>
      </c>
      <c r="U101" s="41">
        <v>0</v>
      </c>
      <c r="V101" s="41">
        <v>0</v>
      </c>
      <c r="W101" s="41">
        <v>0</v>
      </c>
      <c r="X101" s="41">
        <v>0</v>
      </c>
      <c r="Y101" s="41">
        <v>0</v>
      </c>
      <c r="Z101" s="41">
        <v>0</v>
      </c>
      <c r="AA101" s="41">
        <v>0</v>
      </c>
      <c r="AB101" s="41">
        <v>0</v>
      </c>
      <c r="AC101" s="41">
        <v>0</v>
      </c>
      <c r="AD101" s="58">
        <f>SUM(Table446233[[#This Row],[1st
Apportionment]:[Invoices]])</f>
        <v>0</v>
      </c>
      <c r="AE101" s="58">
        <f>Table446233[[#This Row],[2018–19
Final Allocation
$98.35 
Per Pupil]]-AD101</f>
        <v>0</v>
      </c>
    </row>
    <row r="102" spans="1:31" x14ac:dyDescent="0.35">
      <c r="A102" s="13" t="s">
        <v>393</v>
      </c>
      <c r="B102" s="13" t="s">
        <v>422</v>
      </c>
      <c r="C102" s="14" t="s">
        <v>395</v>
      </c>
      <c r="D102" s="14" t="s">
        <v>423</v>
      </c>
      <c r="E102" s="14" t="s">
        <v>34</v>
      </c>
      <c r="F102" s="14" t="s">
        <v>35</v>
      </c>
      <c r="G102" s="14" t="s">
        <v>423</v>
      </c>
      <c r="H102" s="61" t="s">
        <v>424</v>
      </c>
      <c r="I102" s="38">
        <v>0</v>
      </c>
      <c r="J102" s="39" t="s">
        <v>8122</v>
      </c>
      <c r="K102" s="40" t="s">
        <v>8123</v>
      </c>
      <c r="L102" s="14" t="s">
        <v>8122</v>
      </c>
      <c r="M102" s="41">
        <v>0</v>
      </c>
      <c r="N102" s="4" t="s">
        <v>8123</v>
      </c>
      <c r="O102" s="41">
        <v>0</v>
      </c>
      <c r="P102" s="41">
        <v>0</v>
      </c>
      <c r="Q102" s="41">
        <v>0</v>
      </c>
      <c r="R102" s="41">
        <v>0</v>
      </c>
      <c r="S102" s="41">
        <v>0</v>
      </c>
      <c r="T102" s="41">
        <v>0</v>
      </c>
      <c r="U102" s="41">
        <v>0</v>
      </c>
      <c r="V102" s="41">
        <v>0</v>
      </c>
      <c r="W102" s="41">
        <v>0</v>
      </c>
      <c r="X102" s="41">
        <v>0</v>
      </c>
      <c r="Y102" s="41">
        <v>0</v>
      </c>
      <c r="Z102" s="41">
        <v>0</v>
      </c>
      <c r="AA102" s="41">
        <v>0</v>
      </c>
      <c r="AB102" s="41">
        <v>0</v>
      </c>
      <c r="AC102" s="41">
        <v>0</v>
      </c>
      <c r="AD102" s="58">
        <f>SUM(Table446233[[#This Row],[1st
Apportionment]:[Invoices]])</f>
        <v>0</v>
      </c>
      <c r="AE102" s="58">
        <f>Table446233[[#This Row],[2018–19
Final Allocation
$98.35 
Per Pupil]]-AD102</f>
        <v>0</v>
      </c>
    </row>
    <row r="103" spans="1:31" x14ac:dyDescent="0.35">
      <c r="A103" s="13" t="s">
        <v>393</v>
      </c>
      <c r="B103" s="13" t="s">
        <v>425</v>
      </c>
      <c r="C103" s="14" t="s">
        <v>395</v>
      </c>
      <c r="D103" s="14" t="s">
        <v>426</v>
      </c>
      <c r="E103" s="14" t="s">
        <v>34</v>
      </c>
      <c r="F103" s="14" t="s">
        <v>35</v>
      </c>
      <c r="G103" s="14" t="s">
        <v>426</v>
      </c>
      <c r="H103" s="61" t="s">
        <v>427</v>
      </c>
      <c r="I103" s="38">
        <v>0</v>
      </c>
      <c r="J103" s="39" t="s">
        <v>8122</v>
      </c>
      <c r="K103" s="40" t="s">
        <v>8123</v>
      </c>
      <c r="L103" s="14" t="s">
        <v>8123</v>
      </c>
      <c r="M103" s="41">
        <v>0</v>
      </c>
      <c r="N103" s="4" t="s">
        <v>8123</v>
      </c>
      <c r="O103" s="41">
        <v>0</v>
      </c>
      <c r="P103" s="41">
        <v>0</v>
      </c>
      <c r="Q103" s="41">
        <v>0</v>
      </c>
      <c r="R103" s="41">
        <v>0</v>
      </c>
      <c r="S103" s="41">
        <v>0</v>
      </c>
      <c r="T103" s="41">
        <v>0</v>
      </c>
      <c r="U103" s="41">
        <v>0</v>
      </c>
      <c r="V103" s="41">
        <v>0</v>
      </c>
      <c r="W103" s="41">
        <v>0</v>
      </c>
      <c r="X103" s="41">
        <v>0</v>
      </c>
      <c r="Y103" s="41">
        <v>0</v>
      </c>
      <c r="Z103" s="41">
        <v>0</v>
      </c>
      <c r="AA103" s="41">
        <v>0</v>
      </c>
      <c r="AB103" s="41">
        <v>0</v>
      </c>
      <c r="AC103" s="41">
        <v>0</v>
      </c>
      <c r="AD103" s="58">
        <f>SUM(Table446233[[#This Row],[1st
Apportionment]:[Invoices]])</f>
        <v>0</v>
      </c>
      <c r="AE103" s="58">
        <f>Table446233[[#This Row],[2018–19
Final Allocation
$98.35 
Per Pupil]]-AD103</f>
        <v>0</v>
      </c>
    </row>
    <row r="104" spans="1:31" x14ac:dyDescent="0.35">
      <c r="A104" s="13" t="s">
        <v>393</v>
      </c>
      <c r="B104" s="13" t="s">
        <v>428</v>
      </c>
      <c r="C104" s="14" t="s">
        <v>395</v>
      </c>
      <c r="D104" s="14" t="s">
        <v>429</v>
      </c>
      <c r="E104" s="14" t="s">
        <v>34</v>
      </c>
      <c r="F104" s="14" t="s">
        <v>35</v>
      </c>
      <c r="G104" s="14" t="s">
        <v>429</v>
      </c>
      <c r="H104" s="61" t="s">
        <v>430</v>
      </c>
      <c r="I104" s="38">
        <v>0</v>
      </c>
      <c r="J104" s="39" t="s">
        <v>8123</v>
      </c>
      <c r="K104" s="40" t="s">
        <v>8123</v>
      </c>
      <c r="L104" s="14" t="s">
        <v>8123</v>
      </c>
      <c r="M104" s="41">
        <v>0</v>
      </c>
      <c r="N104" s="4" t="s">
        <v>8123</v>
      </c>
      <c r="O104" s="41">
        <v>0</v>
      </c>
      <c r="P104" s="41">
        <v>0</v>
      </c>
      <c r="Q104" s="41">
        <v>0</v>
      </c>
      <c r="R104" s="41">
        <v>0</v>
      </c>
      <c r="S104" s="41">
        <v>0</v>
      </c>
      <c r="T104" s="41">
        <v>0</v>
      </c>
      <c r="U104" s="41">
        <v>0</v>
      </c>
      <c r="V104" s="41">
        <v>0</v>
      </c>
      <c r="W104" s="41">
        <v>0</v>
      </c>
      <c r="X104" s="41">
        <v>0</v>
      </c>
      <c r="Y104" s="41">
        <v>0</v>
      </c>
      <c r="Z104" s="41">
        <v>0</v>
      </c>
      <c r="AA104" s="41">
        <v>0</v>
      </c>
      <c r="AB104" s="41">
        <v>0</v>
      </c>
      <c r="AC104" s="41">
        <v>0</v>
      </c>
      <c r="AD104" s="58">
        <f>SUM(Table446233[[#This Row],[1st
Apportionment]:[Invoices]])</f>
        <v>0</v>
      </c>
      <c r="AE104" s="58">
        <f>Table446233[[#This Row],[2018–19
Final Allocation
$98.35 
Per Pupil]]-AD104</f>
        <v>0</v>
      </c>
    </row>
    <row r="105" spans="1:31" x14ac:dyDescent="0.35">
      <c r="A105" s="13" t="s">
        <v>393</v>
      </c>
      <c r="B105" s="13" t="s">
        <v>431</v>
      </c>
      <c r="C105" s="14" t="s">
        <v>395</v>
      </c>
      <c r="D105" s="14" t="s">
        <v>432</v>
      </c>
      <c r="E105" s="14" t="s">
        <v>34</v>
      </c>
      <c r="F105" s="14" t="s">
        <v>35</v>
      </c>
      <c r="G105" s="14" t="s">
        <v>432</v>
      </c>
      <c r="H105" s="61" t="s">
        <v>433</v>
      </c>
      <c r="I105" s="38">
        <v>0</v>
      </c>
      <c r="J105" s="39" t="s">
        <v>8122</v>
      </c>
      <c r="K105" s="40" t="s">
        <v>8123</v>
      </c>
      <c r="L105" s="14" t="s">
        <v>8123</v>
      </c>
      <c r="M105" s="41">
        <v>0</v>
      </c>
      <c r="N105" s="4" t="s">
        <v>8123</v>
      </c>
      <c r="O105" s="41">
        <v>0</v>
      </c>
      <c r="P105" s="41">
        <v>0</v>
      </c>
      <c r="Q105" s="41">
        <v>0</v>
      </c>
      <c r="R105" s="41">
        <v>0</v>
      </c>
      <c r="S105" s="41">
        <v>0</v>
      </c>
      <c r="T105" s="41">
        <v>0</v>
      </c>
      <c r="U105" s="41">
        <v>0</v>
      </c>
      <c r="V105" s="41">
        <v>0</v>
      </c>
      <c r="W105" s="41">
        <v>0</v>
      </c>
      <c r="X105" s="41">
        <v>0</v>
      </c>
      <c r="Y105" s="41">
        <v>0</v>
      </c>
      <c r="Z105" s="41">
        <v>0</v>
      </c>
      <c r="AA105" s="41">
        <v>0</v>
      </c>
      <c r="AB105" s="41">
        <v>0</v>
      </c>
      <c r="AC105" s="41">
        <v>0</v>
      </c>
      <c r="AD105" s="58">
        <f>SUM(Table446233[[#This Row],[1st
Apportionment]:[Invoices]])</f>
        <v>0</v>
      </c>
      <c r="AE105" s="58">
        <f>Table446233[[#This Row],[2018–19
Final Allocation
$98.35 
Per Pupil]]-AD105</f>
        <v>0</v>
      </c>
    </row>
    <row r="106" spans="1:31" x14ac:dyDescent="0.35">
      <c r="A106" s="13" t="s">
        <v>393</v>
      </c>
      <c r="B106" s="13" t="s">
        <v>434</v>
      </c>
      <c r="C106" s="14" t="s">
        <v>395</v>
      </c>
      <c r="D106" s="14" t="s">
        <v>435</v>
      </c>
      <c r="E106" s="14" t="s">
        <v>34</v>
      </c>
      <c r="F106" s="14" t="s">
        <v>35</v>
      </c>
      <c r="G106" s="14" t="s">
        <v>435</v>
      </c>
      <c r="H106" s="61" t="s">
        <v>436</v>
      </c>
      <c r="I106" s="38">
        <v>0</v>
      </c>
      <c r="J106" s="39" t="s">
        <v>8122</v>
      </c>
      <c r="K106" s="40" t="s">
        <v>8123</v>
      </c>
      <c r="L106" s="14" t="s">
        <v>8123</v>
      </c>
      <c r="M106" s="41">
        <v>0</v>
      </c>
      <c r="N106" s="4" t="s">
        <v>8123</v>
      </c>
      <c r="O106" s="41">
        <v>0</v>
      </c>
      <c r="P106" s="41">
        <v>0</v>
      </c>
      <c r="Q106" s="41">
        <v>0</v>
      </c>
      <c r="R106" s="41">
        <v>0</v>
      </c>
      <c r="S106" s="41">
        <v>0</v>
      </c>
      <c r="T106" s="41">
        <v>0</v>
      </c>
      <c r="U106" s="41">
        <v>0</v>
      </c>
      <c r="V106" s="41">
        <v>0</v>
      </c>
      <c r="W106" s="41">
        <v>0</v>
      </c>
      <c r="X106" s="41">
        <v>0</v>
      </c>
      <c r="Y106" s="41">
        <v>0</v>
      </c>
      <c r="Z106" s="41">
        <v>0</v>
      </c>
      <c r="AA106" s="41">
        <v>0</v>
      </c>
      <c r="AB106" s="41">
        <v>0</v>
      </c>
      <c r="AC106" s="41">
        <v>0</v>
      </c>
      <c r="AD106" s="58">
        <f>SUM(Table446233[[#This Row],[1st
Apportionment]:[Invoices]])</f>
        <v>0</v>
      </c>
      <c r="AE106" s="58">
        <f>Table446233[[#This Row],[2018–19
Final Allocation
$98.35 
Per Pupil]]-AD106</f>
        <v>0</v>
      </c>
    </row>
    <row r="107" spans="1:31" x14ac:dyDescent="0.35">
      <c r="A107" s="13" t="s">
        <v>393</v>
      </c>
      <c r="B107" s="13" t="s">
        <v>437</v>
      </c>
      <c r="C107" s="14" t="s">
        <v>395</v>
      </c>
      <c r="D107" s="14" t="s">
        <v>438</v>
      </c>
      <c r="E107" s="14" t="s">
        <v>34</v>
      </c>
      <c r="F107" s="14" t="s">
        <v>35</v>
      </c>
      <c r="G107" s="14" t="s">
        <v>438</v>
      </c>
      <c r="H107" s="61" t="s">
        <v>439</v>
      </c>
      <c r="I107" s="38">
        <v>0</v>
      </c>
      <c r="J107" s="39" t="s">
        <v>8123</v>
      </c>
      <c r="K107" s="40" t="s">
        <v>8123</v>
      </c>
      <c r="L107" s="14" t="s">
        <v>8123</v>
      </c>
      <c r="M107" s="41">
        <v>0</v>
      </c>
      <c r="N107" s="4" t="s">
        <v>8123</v>
      </c>
      <c r="O107" s="41">
        <v>0</v>
      </c>
      <c r="P107" s="41">
        <v>0</v>
      </c>
      <c r="Q107" s="41">
        <v>0</v>
      </c>
      <c r="R107" s="41">
        <v>0</v>
      </c>
      <c r="S107" s="41">
        <v>0</v>
      </c>
      <c r="T107" s="41">
        <v>0</v>
      </c>
      <c r="U107" s="41">
        <v>0</v>
      </c>
      <c r="V107" s="41">
        <v>0</v>
      </c>
      <c r="W107" s="41">
        <v>0</v>
      </c>
      <c r="X107" s="41">
        <v>0</v>
      </c>
      <c r="Y107" s="41">
        <v>0</v>
      </c>
      <c r="Z107" s="41">
        <v>0</v>
      </c>
      <c r="AA107" s="41">
        <v>0</v>
      </c>
      <c r="AB107" s="41">
        <v>0</v>
      </c>
      <c r="AC107" s="41">
        <v>0</v>
      </c>
      <c r="AD107" s="58">
        <f>SUM(Table446233[[#This Row],[1st
Apportionment]:[Invoices]])</f>
        <v>0</v>
      </c>
      <c r="AE107" s="58">
        <f>Table446233[[#This Row],[2018–19
Final Allocation
$98.35 
Per Pupil]]-AD107</f>
        <v>0</v>
      </c>
    </row>
    <row r="108" spans="1:31" x14ac:dyDescent="0.35">
      <c r="A108" s="13" t="s">
        <v>393</v>
      </c>
      <c r="B108" s="13" t="s">
        <v>440</v>
      </c>
      <c r="C108" s="14" t="s">
        <v>395</v>
      </c>
      <c r="D108" s="14" t="s">
        <v>429</v>
      </c>
      <c r="E108" s="14" t="s">
        <v>441</v>
      </c>
      <c r="F108" s="14" t="s">
        <v>442</v>
      </c>
      <c r="G108" s="14" t="s">
        <v>443</v>
      </c>
      <c r="H108" s="61" t="s">
        <v>444</v>
      </c>
      <c r="I108" s="38">
        <v>0</v>
      </c>
      <c r="J108" s="39" t="s">
        <v>8122</v>
      </c>
      <c r="K108" s="40" t="s">
        <v>8123</v>
      </c>
      <c r="L108" s="14" t="s">
        <v>8123</v>
      </c>
      <c r="M108" s="41">
        <v>0</v>
      </c>
      <c r="N108" s="4" t="s">
        <v>8123</v>
      </c>
      <c r="O108" s="41">
        <v>0</v>
      </c>
      <c r="P108" s="41">
        <v>0</v>
      </c>
      <c r="Q108" s="41">
        <v>0</v>
      </c>
      <c r="R108" s="41">
        <v>0</v>
      </c>
      <c r="S108" s="41">
        <v>0</v>
      </c>
      <c r="T108" s="41">
        <v>0</v>
      </c>
      <c r="U108" s="41">
        <v>0</v>
      </c>
      <c r="V108" s="41">
        <v>0</v>
      </c>
      <c r="W108" s="41">
        <v>0</v>
      </c>
      <c r="X108" s="41">
        <v>0</v>
      </c>
      <c r="Y108" s="41">
        <v>0</v>
      </c>
      <c r="Z108" s="41">
        <v>0</v>
      </c>
      <c r="AA108" s="41">
        <v>0</v>
      </c>
      <c r="AB108" s="41">
        <v>0</v>
      </c>
      <c r="AC108" s="41">
        <v>0</v>
      </c>
      <c r="AD108" s="58">
        <f>SUM(Table446233[[#This Row],[1st
Apportionment]:[Invoices]])</f>
        <v>0</v>
      </c>
      <c r="AE108" s="58">
        <f>Table446233[[#This Row],[2018–19
Final Allocation
$98.35 
Per Pupil]]-AD108</f>
        <v>0</v>
      </c>
    </row>
    <row r="109" spans="1:31" x14ac:dyDescent="0.35">
      <c r="A109" s="13" t="s">
        <v>393</v>
      </c>
      <c r="B109" s="13" t="s">
        <v>445</v>
      </c>
      <c r="C109" s="14" t="s">
        <v>395</v>
      </c>
      <c r="D109" s="14" t="s">
        <v>429</v>
      </c>
      <c r="E109" s="14" t="s">
        <v>446</v>
      </c>
      <c r="F109" s="14" t="s">
        <v>447</v>
      </c>
      <c r="G109" s="14" t="s">
        <v>448</v>
      </c>
      <c r="H109" s="61" t="s">
        <v>449</v>
      </c>
      <c r="I109" s="38">
        <v>0</v>
      </c>
      <c r="J109" s="39" t="s">
        <v>8122</v>
      </c>
      <c r="K109" s="40" t="s">
        <v>8123</v>
      </c>
      <c r="L109" s="14" t="s">
        <v>8123</v>
      </c>
      <c r="M109" s="41">
        <v>0</v>
      </c>
      <c r="N109" s="4" t="s">
        <v>8123</v>
      </c>
      <c r="O109" s="41">
        <v>0</v>
      </c>
      <c r="P109" s="41">
        <v>0</v>
      </c>
      <c r="Q109" s="41">
        <v>0</v>
      </c>
      <c r="R109" s="41">
        <v>0</v>
      </c>
      <c r="S109" s="41">
        <v>0</v>
      </c>
      <c r="T109" s="41">
        <v>0</v>
      </c>
      <c r="U109" s="41">
        <v>0</v>
      </c>
      <c r="V109" s="41">
        <v>0</v>
      </c>
      <c r="W109" s="41">
        <v>0</v>
      </c>
      <c r="X109" s="41">
        <v>0</v>
      </c>
      <c r="Y109" s="41">
        <v>0</v>
      </c>
      <c r="Z109" s="41">
        <v>0</v>
      </c>
      <c r="AA109" s="41">
        <v>0</v>
      </c>
      <c r="AB109" s="41">
        <v>0</v>
      </c>
      <c r="AC109" s="41">
        <v>0</v>
      </c>
      <c r="AD109" s="58">
        <f>SUM(Table446233[[#This Row],[1st
Apportionment]:[Invoices]])</f>
        <v>0</v>
      </c>
      <c r="AE109" s="58">
        <f>Table446233[[#This Row],[2018–19
Final Allocation
$98.35 
Per Pupil]]-AD109</f>
        <v>0</v>
      </c>
    </row>
    <row r="110" spans="1:31" x14ac:dyDescent="0.35">
      <c r="A110" s="13" t="s">
        <v>393</v>
      </c>
      <c r="B110" s="13" t="s">
        <v>450</v>
      </c>
      <c r="C110" s="14" t="s">
        <v>395</v>
      </c>
      <c r="D110" s="14" t="s">
        <v>429</v>
      </c>
      <c r="E110" s="14" t="s">
        <v>451</v>
      </c>
      <c r="F110" s="14" t="s">
        <v>452</v>
      </c>
      <c r="G110" s="14" t="s">
        <v>453</v>
      </c>
      <c r="H110" s="61" t="s">
        <v>454</v>
      </c>
      <c r="I110" s="38">
        <v>0</v>
      </c>
      <c r="J110" s="39" t="s">
        <v>8123</v>
      </c>
      <c r="K110" s="40" t="s">
        <v>8123</v>
      </c>
      <c r="L110" s="14" t="s">
        <v>8123</v>
      </c>
      <c r="M110" s="41">
        <v>0</v>
      </c>
      <c r="N110" s="4" t="s">
        <v>8123</v>
      </c>
      <c r="O110" s="41">
        <v>0</v>
      </c>
      <c r="P110" s="41">
        <v>0</v>
      </c>
      <c r="Q110" s="41">
        <v>0</v>
      </c>
      <c r="R110" s="41">
        <v>0</v>
      </c>
      <c r="S110" s="41">
        <v>0</v>
      </c>
      <c r="T110" s="41">
        <v>0</v>
      </c>
      <c r="U110" s="41">
        <v>0</v>
      </c>
      <c r="V110" s="41">
        <v>0</v>
      </c>
      <c r="W110" s="41">
        <v>0</v>
      </c>
      <c r="X110" s="41">
        <v>0</v>
      </c>
      <c r="Y110" s="41">
        <v>0</v>
      </c>
      <c r="Z110" s="41">
        <v>0</v>
      </c>
      <c r="AA110" s="41">
        <v>0</v>
      </c>
      <c r="AB110" s="41">
        <v>0</v>
      </c>
      <c r="AC110" s="41">
        <v>0</v>
      </c>
      <c r="AD110" s="58">
        <f>SUM(Table446233[[#This Row],[1st
Apportionment]:[Invoices]])</f>
        <v>0</v>
      </c>
      <c r="AE110" s="58">
        <f>Table446233[[#This Row],[2018–19
Final Allocation
$98.35 
Per Pupil]]-AD110</f>
        <v>0</v>
      </c>
    </row>
    <row r="111" spans="1:31" x14ac:dyDescent="0.35">
      <c r="A111" s="13" t="s">
        <v>393</v>
      </c>
      <c r="B111" s="13" t="s">
        <v>455</v>
      </c>
      <c r="C111" s="14" t="s">
        <v>395</v>
      </c>
      <c r="D111" s="14" t="s">
        <v>405</v>
      </c>
      <c r="E111" s="14" t="s">
        <v>456</v>
      </c>
      <c r="F111" s="14" t="s">
        <v>457</v>
      </c>
      <c r="G111" s="14" t="s">
        <v>458</v>
      </c>
      <c r="H111" s="61" t="s">
        <v>459</v>
      </c>
      <c r="I111" s="38">
        <v>0</v>
      </c>
      <c r="J111" s="39" t="s">
        <v>8122</v>
      </c>
      <c r="K111" s="40" t="s">
        <v>8123</v>
      </c>
      <c r="L111" s="14" t="s">
        <v>8123</v>
      </c>
      <c r="M111" s="41">
        <v>0</v>
      </c>
      <c r="N111" s="4" t="s">
        <v>8123</v>
      </c>
      <c r="O111" s="41">
        <v>0</v>
      </c>
      <c r="P111" s="41">
        <v>0</v>
      </c>
      <c r="Q111" s="41">
        <v>0</v>
      </c>
      <c r="R111" s="41">
        <v>0</v>
      </c>
      <c r="S111" s="41">
        <v>0</v>
      </c>
      <c r="T111" s="41">
        <v>0</v>
      </c>
      <c r="U111" s="41">
        <v>0</v>
      </c>
      <c r="V111" s="41">
        <v>0</v>
      </c>
      <c r="W111" s="41">
        <v>0</v>
      </c>
      <c r="X111" s="41">
        <v>0</v>
      </c>
      <c r="Y111" s="41">
        <v>0</v>
      </c>
      <c r="Z111" s="41">
        <v>0</v>
      </c>
      <c r="AA111" s="41">
        <v>0</v>
      </c>
      <c r="AB111" s="41">
        <v>0</v>
      </c>
      <c r="AC111" s="41">
        <v>0</v>
      </c>
      <c r="AD111" s="58">
        <f>SUM(Table446233[[#This Row],[1st
Apportionment]:[Invoices]])</f>
        <v>0</v>
      </c>
      <c r="AE111" s="58">
        <f>Table446233[[#This Row],[2018–19
Final Allocation
$98.35 
Per Pupil]]-AD111</f>
        <v>0</v>
      </c>
    </row>
    <row r="112" spans="1:31" x14ac:dyDescent="0.35">
      <c r="A112" s="13" t="s">
        <v>393</v>
      </c>
      <c r="B112" s="13" t="s">
        <v>460</v>
      </c>
      <c r="C112" s="14" t="s">
        <v>395</v>
      </c>
      <c r="D112" s="14" t="s">
        <v>405</v>
      </c>
      <c r="E112" s="14" t="s">
        <v>461</v>
      </c>
      <c r="F112" s="14" t="s">
        <v>462</v>
      </c>
      <c r="G112" s="14" t="s">
        <v>463</v>
      </c>
      <c r="H112" s="61" t="s">
        <v>464</v>
      </c>
      <c r="I112" s="38">
        <v>0</v>
      </c>
      <c r="J112" s="39" t="s">
        <v>8122</v>
      </c>
      <c r="K112" s="40" t="s">
        <v>8123</v>
      </c>
      <c r="L112" s="14" t="s">
        <v>8123</v>
      </c>
      <c r="M112" s="41">
        <v>0</v>
      </c>
      <c r="N112" s="4" t="s">
        <v>8123</v>
      </c>
      <c r="O112" s="41">
        <v>0</v>
      </c>
      <c r="P112" s="41">
        <v>0</v>
      </c>
      <c r="Q112" s="41">
        <v>0</v>
      </c>
      <c r="R112" s="41">
        <v>0</v>
      </c>
      <c r="S112" s="41">
        <v>0</v>
      </c>
      <c r="T112" s="41">
        <v>0</v>
      </c>
      <c r="U112" s="41">
        <v>0</v>
      </c>
      <c r="V112" s="41">
        <v>0</v>
      </c>
      <c r="W112" s="41">
        <v>0</v>
      </c>
      <c r="X112" s="41">
        <v>0</v>
      </c>
      <c r="Y112" s="41">
        <v>0</v>
      </c>
      <c r="Z112" s="41">
        <v>0</v>
      </c>
      <c r="AA112" s="41">
        <v>0</v>
      </c>
      <c r="AB112" s="41">
        <v>0</v>
      </c>
      <c r="AC112" s="41">
        <v>0</v>
      </c>
      <c r="AD112" s="58">
        <f>SUM(Table446233[[#This Row],[1st
Apportionment]:[Invoices]])</f>
        <v>0</v>
      </c>
      <c r="AE112" s="58">
        <f>Table446233[[#This Row],[2018–19
Final Allocation
$98.35 
Per Pupil]]-AD112</f>
        <v>0</v>
      </c>
    </row>
    <row r="113" spans="1:31" x14ac:dyDescent="0.35">
      <c r="A113" s="13" t="s">
        <v>393</v>
      </c>
      <c r="B113" s="13" t="s">
        <v>465</v>
      </c>
      <c r="C113" s="14" t="s">
        <v>395</v>
      </c>
      <c r="D113" s="14" t="s">
        <v>405</v>
      </c>
      <c r="E113" s="14" t="s">
        <v>466</v>
      </c>
      <c r="F113" s="14" t="s">
        <v>467</v>
      </c>
      <c r="G113" s="14" t="s">
        <v>468</v>
      </c>
      <c r="H113" s="61" t="s">
        <v>469</v>
      </c>
      <c r="I113" s="38">
        <v>0</v>
      </c>
      <c r="J113" s="39" t="s">
        <v>8122</v>
      </c>
      <c r="K113" s="40" t="s">
        <v>8123</v>
      </c>
      <c r="L113" s="14" t="s">
        <v>8123</v>
      </c>
      <c r="M113" s="41">
        <v>0</v>
      </c>
      <c r="N113" s="4" t="s">
        <v>8123</v>
      </c>
      <c r="O113" s="41">
        <v>0</v>
      </c>
      <c r="P113" s="41">
        <v>0</v>
      </c>
      <c r="Q113" s="41">
        <v>0</v>
      </c>
      <c r="R113" s="41">
        <v>0</v>
      </c>
      <c r="S113" s="41">
        <v>0</v>
      </c>
      <c r="T113" s="41">
        <v>0</v>
      </c>
      <c r="U113" s="41">
        <v>0</v>
      </c>
      <c r="V113" s="41">
        <v>0</v>
      </c>
      <c r="W113" s="41">
        <v>0</v>
      </c>
      <c r="X113" s="41">
        <v>0</v>
      </c>
      <c r="Y113" s="41">
        <v>0</v>
      </c>
      <c r="Z113" s="41">
        <v>0</v>
      </c>
      <c r="AA113" s="41">
        <v>0</v>
      </c>
      <c r="AB113" s="41">
        <v>0</v>
      </c>
      <c r="AC113" s="41">
        <v>0</v>
      </c>
      <c r="AD113" s="58">
        <f>SUM(Table446233[[#This Row],[1st
Apportionment]:[Invoices]])</f>
        <v>0</v>
      </c>
      <c r="AE113" s="58">
        <f>Table446233[[#This Row],[2018–19
Final Allocation
$98.35 
Per Pupil]]-AD113</f>
        <v>0</v>
      </c>
    </row>
    <row r="114" spans="1:31" x14ac:dyDescent="0.35">
      <c r="A114" s="13" t="s">
        <v>393</v>
      </c>
      <c r="B114" s="13" t="s">
        <v>470</v>
      </c>
      <c r="C114" s="14" t="s">
        <v>395</v>
      </c>
      <c r="D114" s="14" t="s">
        <v>429</v>
      </c>
      <c r="E114" s="14" t="s">
        <v>471</v>
      </c>
      <c r="F114" s="14" t="s">
        <v>472</v>
      </c>
      <c r="G114" s="14" t="s">
        <v>473</v>
      </c>
      <c r="H114" s="61" t="s">
        <v>474</v>
      </c>
      <c r="I114" s="38">
        <v>0</v>
      </c>
      <c r="J114" s="39" t="s">
        <v>8122</v>
      </c>
      <c r="K114" s="40" t="s">
        <v>8123</v>
      </c>
      <c r="L114" s="14" t="s">
        <v>8123</v>
      </c>
      <c r="M114" s="41">
        <v>0</v>
      </c>
      <c r="N114" s="4" t="s">
        <v>8123</v>
      </c>
      <c r="O114" s="41">
        <v>0</v>
      </c>
      <c r="P114" s="41">
        <v>0</v>
      </c>
      <c r="Q114" s="41">
        <v>0</v>
      </c>
      <c r="R114" s="41">
        <v>0</v>
      </c>
      <c r="S114" s="41">
        <v>0</v>
      </c>
      <c r="T114" s="41">
        <v>0</v>
      </c>
      <c r="U114" s="41">
        <v>0</v>
      </c>
      <c r="V114" s="41">
        <v>0</v>
      </c>
      <c r="W114" s="41">
        <v>0</v>
      </c>
      <c r="X114" s="41">
        <v>0</v>
      </c>
      <c r="Y114" s="41">
        <v>0</v>
      </c>
      <c r="Z114" s="41">
        <v>0</v>
      </c>
      <c r="AA114" s="41">
        <v>0</v>
      </c>
      <c r="AB114" s="41">
        <v>0</v>
      </c>
      <c r="AC114" s="41">
        <v>0</v>
      </c>
      <c r="AD114" s="58">
        <f>SUM(Table446233[[#This Row],[1st
Apportionment]:[Invoices]])</f>
        <v>0</v>
      </c>
      <c r="AE114" s="58">
        <f>Table446233[[#This Row],[2018–19
Final Allocation
$98.35 
Per Pupil]]-AD114</f>
        <v>0</v>
      </c>
    </row>
    <row r="115" spans="1:31" x14ac:dyDescent="0.35">
      <c r="A115" s="13" t="s">
        <v>393</v>
      </c>
      <c r="B115" s="13" t="s">
        <v>475</v>
      </c>
      <c r="C115" s="14" t="s">
        <v>395</v>
      </c>
      <c r="D115" s="14" t="s">
        <v>396</v>
      </c>
      <c r="E115" s="14" t="s">
        <v>476</v>
      </c>
      <c r="F115" s="14" t="s">
        <v>477</v>
      </c>
      <c r="G115" s="14" t="s">
        <v>478</v>
      </c>
      <c r="H115" s="61" t="s">
        <v>479</v>
      </c>
      <c r="I115" s="38">
        <v>0</v>
      </c>
      <c r="J115" s="39" t="s">
        <v>8123</v>
      </c>
      <c r="K115" s="40" t="s">
        <v>8123</v>
      </c>
      <c r="L115" s="14" t="s">
        <v>8123</v>
      </c>
      <c r="M115" s="41">
        <v>0</v>
      </c>
      <c r="N115" s="4" t="s">
        <v>8123</v>
      </c>
      <c r="O115" s="41">
        <v>0</v>
      </c>
      <c r="P115" s="41">
        <v>0</v>
      </c>
      <c r="Q115" s="41">
        <v>0</v>
      </c>
      <c r="R115" s="41">
        <v>0</v>
      </c>
      <c r="S115" s="41">
        <v>0</v>
      </c>
      <c r="T115" s="41">
        <v>0</v>
      </c>
      <c r="U115" s="41">
        <v>0</v>
      </c>
      <c r="V115" s="41">
        <v>0</v>
      </c>
      <c r="W115" s="41">
        <v>0</v>
      </c>
      <c r="X115" s="41">
        <v>0</v>
      </c>
      <c r="Y115" s="41">
        <v>0</v>
      </c>
      <c r="Z115" s="41">
        <v>0</v>
      </c>
      <c r="AA115" s="41">
        <v>0</v>
      </c>
      <c r="AB115" s="41">
        <v>0</v>
      </c>
      <c r="AC115" s="41">
        <v>0</v>
      </c>
      <c r="AD115" s="58">
        <f>SUM(Table446233[[#This Row],[1st
Apportionment]:[Invoices]])</f>
        <v>0</v>
      </c>
      <c r="AE115" s="58">
        <f>Table446233[[#This Row],[2018–19
Final Allocation
$98.35 
Per Pupil]]-AD115</f>
        <v>0</v>
      </c>
    </row>
    <row r="116" spans="1:31" x14ac:dyDescent="0.35">
      <c r="A116" s="13" t="s">
        <v>393</v>
      </c>
      <c r="B116" s="13" t="s">
        <v>480</v>
      </c>
      <c r="C116" s="14" t="s">
        <v>395</v>
      </c>
      <c r="D116" s="14" t="s">
        <v>405</v>
      </c>
      <c r="E116" s="14" t="s">
        <v>481</v>
      </c>
      <c r="F116" s="14" t="s">
        <v>482</v>
      </c>
      <c r="G116" s="14" t="s">
        <v>483</v>
      </c>
      <c r="H116" s="61" t="s">
        <v>484</v>
      </c>
      <c r="I116" s="38">
        <v>0</v>
      </c>
      <c r="J116" s="39" t="s">
        <v>8122</v>
      </c>
      <c r="K116" s="40" t="s">
        <v>8123</v>
      </c>
      <c r="L116" s="14" t="s">
        <v>8123</v>
      </c>
      <c r="M116" s="41">
        <v>0</v>
      </c>
      <c r="N116" s="4" t="s">
        <v>8123</v>
      </c>
      <c r="O116" s="41">
        <v>0</v>
      </c>
      <c r="P116" s="41">
        <v>0</v>
      </c>
      <c r="Q116" s="41">
        <v>0</v>
      </c>
      <c r="R116" s="41">
        <v>0</v>
      </c>
      <c r="S116" s="41">
        <v>0</v>
      </c>
      <c r="T116" s="41">
        <v>0</v>
      </c>
      <c r="U116" s="41">
        <v>0</v>
      </c>
      <c r="V116" s="41">
        <v>0</v>
      </c>
      <c r="W116" s="41">
        <v>0</v>
      </c>
      <c r="X116" s="41">
        <v>0</v>
      </c>
      <c r="Y116" s="41">
        <v>0</v>
      </c>
      <c r="Z116" s="41">
        <v>0</v>
      </c>
      <c r="AA116" s="41">
        <v>0</v>
      </c>
      <c r="AB116" s="41">
        <v>0</v>
      </c>
      <c r="AC116" s="41">
        <v>0</v>
      </c>
      <c r="AD116" s="58">
        <f>SUM(Table446233[[#This Row],[1st
Apportionment]:[Invoices]])</f>
        <v>0</v>
      </c>
      <c r="AE116" s="58">
        <f>Table446233[[#This Row],[2018–19
Final Allocation
$98.35 
Per Pupil]]-AD116</f>
        <v>0</v>
      </c>
    </row>
    <row r="117" spans="1:31" x14ac:dyDescent="0.35">
      <c r="A117" s="13" t="s">
        <v>393</v>
      </c>
      <c r="B117" s="13" t="s">
        <v>485</v>
      </c>
      <c r="C117" s="14" t="s">
        <v>395</v>
      </c>
      <c r="D117" s="14" t="s">
        <v>405</v>
      </c>
      <c r="E117" s="14" t="s">
        <v>486</v>
      </c>
      <c r="F117" s="14" t="s">
        <v>487</v>
      </c>
      <c r="G117" s="14" t="s">
        <v>488</v>
      </c>
      <c r="H117" s="61" t="s">
        <v>489</v>
      </c>
      <c r="I117" s="38">
        <v>0</v>
      </c>
      <c r="J117" s="39" t="s">
        <v>8122</v>
      </c>
      <c r="K117" s="40" t="s">
        <v>8123</v>
      </c>
      <c r="L117" s="14" t="s">
        <v>8123</v>
      </c>
      <c r="M117" s="41">
        <v>0</v>
      </c>
      <c r="N117" s="4" t="s">
        <v>8123</v>
      </c>
      <c r="O117" s="41">
        <v>0</v>
      </c>
      <c r="P117" s="41">
        <v>0</v>
      </c>
      <c r="Q117" s="41">
        <v>0</v>
      </c>
      <c r="R117" s="41">
        <v>0</v>
      </c>
      <c r="S117" s="41">
        <v>0</v>
      </c>
      <c r="T117" s="41">
        <v>0</v>
      </c>
      <c r="U117" s="41">
        <v>0</v>
      </c>
      <c r="V117" s="41">
        <v>0</v>
      </c>
      <c r="W117" s="41">
        <v>0</v>
      </c>
      <c r="X117" s="41">
        <v>0</v>
      </c>
      <c r="Y117" s="41">
        <v>0</v>
      </c>
      <c r="Z117" s="41">
        <v>0</v>
      </c>
      <c r="AA117" s="41">
        <v>0</v>
      </c>
      <c r="AB117" s="41">
        <v>0</v>
      </c>
      <c r="AC117" s="41">
        <v>0</v>
      </c>
      <c r="AD117" s="58">
        <f>SUM(Table446233[[#This Row],[1st
Apportionment]:[Invoices]])</f>
        <v>0</v>
      </c>
      <c r="AE117" s="58">
        <f>Table446233[[#This Row],[2018–19
Final Allocation
$98.35 
Per Pupil]]-AD117</f>
        <v>0</v>
      </c>
    </row>
    <row r="118" spans="1:31" x14ac:dyDescent="0.35">
      <c r="A118" s="13" t="s">
        <v>393</v>
      </c>
      <c r="B118" s="13" t="s">
        <v>490</v>
      </c>
      <c r="C118" s="14" t="s">
        <v>395</v>
      </c>
      <c r="D118" s="14" t="s">
        <v>405</v>
      </c>
      <c r="E118" s="14" t="s">
        <v>491</v>
      </c>
      <c r="F118" s="14" t="s">
        <v>492</v>
      </c>
      <c r="G118" s="14" t="s">
        <v>493</v>
      </c>
      <c r="H118" s="61" t="s">
        <v>494</v>
      </c>
      <c r="I118" s="38">
        <v>0</v>
      </c>
      <c r="J118" s="39" t="s">
        <v>8122</v>
      </c>
      <c r="K118" s="40" t="s">
        <v>8123</v>
      </c>
      <c r="L118" s="14" t="s">
        <v>8123</v>
      </c>
      <c r="M118" s="41">
        <v>0</v>
      </c>
      <c r="N118" s="4" t="s">
        <v>8123</v>
      </c>
      <c r="O118" s="41">
        <v>0</v>
      </c>
      <c r="P118" s="41">
        <v>0</v>
      </c>
      <c r="Q118" s="41">
        <v>0</v>
      </c>
      <c r="R118" s="41">
        <v>0</v>
      </c>
      <c r="S118" s="41">
        <v>0</v>
      </c>
      <c r="T118" s="41">
        <v>0</v>
      </c>
      <c r="U118" s="41">
        <v>0</v>
      </c>
      <c r="V118" s="41">
        <v>0</v>
      </c>
      <c r="W118" s="41">
        <v>0</v>
      </c>
      <c r="X118" s="41">
        <v>0</v>
      </c>
      <c r="Y118" s="41">
        <v>0</v>
      </c>
      <c r="Z118" s="41">
        <v>0</v>
      </c>
      <c r="AA118" s="41">
        <v>0</v>
      </c>
      <c r="AB118" s="41">
        <v>0</v>
      </c>
      <c r="AC118" s="41">
        <v>0</v>
      </c>
      <c r="AD118" s="58">
        <f>SUM(Table446233[[#This Row],[1st
Apportionment]:[Invoices]])</f>
        <v>0</v>
      </c>
      <c r="AE118" s="58">
        <f>Table446233[[#This Row],[2018–19
Final Allocation
$98.35 
Per Pupil]]-AD118</f>
        <v>0</v>
      </c>
    </row>
    <row r="119" spans="1:31" x14ac:dyDescent="0.35">
      <c r="A119" s="13" t="s">
        <v>393</v>
      </c>
      <c r="B119" s="13" t="s">
        <v>495</v>
      </c>
      <c r="C119" s="14" t="s">
        <v>395</v>
      </c>
      <c r="D119" s="14" t="s">
        <v>411</v>
      </c>
      <c r="E119" s="14" t="s">
        <v>496</v>
      </c>
      <c r="F119" s="14" t="s">
        <v>497</v>
      </c>
      <c r="G119" s="14" t="s">
        <v>498</v>
      </c>
      <c r="H119" s="61" t="s">
        <v>499</v>
      </c>
      <c r="I119" s="38">
        <v>0</v>
      </c>
      <c r="J119" s="39" t="s">
        <v>8122</v>
      </c>
      <c r="K119" s="40" t="s">
        <v>8123</v>
      </c>
      <c r="L119" s="14" t="s">
        <v>8123</v>
      </c>
      <c r="M119" s="41">
        <v>0</v>
      </c>
      <c r="N119" s="4" t="s">
        <v>8123</v>
      </c>
      <c r="O119" s="41">
        <v>0</v>
      </c>
      <c r="P119" s="41">
        <v>0</v>
      </c>
      <c r="Q119" s="41">
        <v>0</v>
      </c>
      <c r="R119" s="41">
        <v>0</v>
      </c>
      <c r="S119" s="41">
        <v>0</v>
      </c>
      <c r="T119" s="41">
        <v>0</v>
      </c>
      <c r="U119" s="41">
        <v>0</v>
      </c>
      <c r="V119" s="41">
        <v>0</v>
      </c>
      <c r="W119" s="41">
        <v>0</v>
      </c>
      <c r="X119" s="41">
        <v>0</v>
      </c>
      <c r="Y119" s="41">
        <v>0</v>
      </c>
      <c r="Z119" s="41">
        <v>0</v>
      </c>
      <c r="AA119" s="41">
        <v>0</v>
      </c>
      <c r="AB119" s="41">
        <v>0</v>
      </c>
      <c r="AC119" s="41">
        <v>0</v>
      </c>
      <c r="AD119" s="58">
        <f>SUM(Table446233[[#This Row],[1st
Apportionment]:[Invoices]])</f>
        <v>0</v>
      </c>
      <c r="AE119" s="58">
        <f>Table446233[[#This Row],[2018–19
Final Allocation
$98.35 
Per Pupil]]-AD119</f>
        <v>0</v>
      </c>
    </row>
    <row r="120" spans="1:31" x14ac:dyDescent="0.35">
      <c r="A120" s="13" t="s">
        <v>393</v>
      </c>
      <c r="B120" s="13" t="s">
        <v>500</v>
      </c>
      <c r="C120" s="14" t="s">
        <v>395</v>
      </c>
      <c r="D120" s="14" t="s">
        <v>405</v>
      </c>
      <c r="E120" s="14" t="s">
        <v>501</v>
      </c>
      <c r="F120" s="14" t="s">
        <v>502</v>
      </c>
      <c r="G120" s="14" t="s">
        <v>503</v>
      </c>
      <c r="H120" s="61" t="s">
        <v>504</v>
      </c>
      <c r="I120" s="38">
        <v>0</v>
      </c>
      <c r="J120" s="39" t="s">
        <v>8123</v>
      </c>
      <c r="K120" s="40" t="s">
        <v>8123</v>
      </c>
      <c r="L120" s="14" t="s">
        <v>8123</v>
      </c>
      <c r="M120" s="41">
        <v>0</v>
      </c>
      <c r="N120" s="4" t="s">
        <v>8123</v>
      </c>
      <c r="O120" s="41">
        <v>0</v>
      </c>
      <c r="P120" s="41">
        <v>0</v>
      </c>
      <c r="Q120" s="41">
        <v>0</v>
      </c>
      <c r="R120" s="41">
        <v>0</v>
      </c>
      <c r="S120" s="41">
        <v>0</v>
      </c>
      <c r="T120" s="41">
        <v>0</v>
      </c>
      <c r="U120" s="41">
        <v>0</v>
      </c>
      <c r="V120" s="41">
        <v>0</v>
      </c>
      <c r="W120" s="41">
        <v>0</v>
      </c>
      <c r="X120" s="41">
        <v>0</v>
      </c>
      <c r="Y120" s="41">
        <v>0</v>
      </c>
      <c r="Z120" s="41">
        <v>0</v>
      </c>
      <c r="AA120" s="41">
        <v>0</v>
      </c>
      <c r="AB120" s="41">
        <v>0</v>
      </c>
      <c r="AC120" s="41">
        <v>0</v>
      </c>
      <c r="AD120" s="58">
        <f>SUM(Table446233[[#This Row],[1st
Apportionment]:[Invoices]])</f>
        <v>0</v>
      </c>
      <c r="AE120" s="58">
        <f>Table446233[[#This Row],[2018–19
Final Allocation
$98.35 
Per Pupil]]-AD120</f>
        <v>0</v>
      </c>
    </row>
    <row r="121" spans="1:31" x14ac:dyDescent="0.35">
      <c r="A121" s="13" t="s">
        <v>393</v>
      </c>
      <c r="B121" s="13" t="s">
        <v>505</v>
      </c>
      <c r="C121" s="14" t="s">
        <v>395</v>
      </c>
      <c r="D121" s="14" t="s">
        <v>420</v>
      </c>
      <c r="E121" s="14" t="s">
        <v>506</v>
      </c>
      <c r="F121" s="14" t="s">
        <v>507</v>
      </c>
      <c r="G121" s="14" t="s">
        <v>508</v>
      </c>
      <c r="H121" s="61" t="s">
        <v>509</v>
      </c>
      <c r="I121" s="38">
        <v>0</v>
      </c>
      <c r="J121" s="39" t="s">
        <v>8123</v>
      </c>
      <c r="K121" s="40" t="s">
        <v>8123</v>
      </c>
      <c r="L121" s="14" t="s">
        <v>8123</v>
      </c>
      <c r="M121" s="41">
        <v>0</v>
      </c>
      <c r="N121" s="4" t="s">
        <v>8123</v>
      </c>
      <c r="O121" s="41">
        <v>0</v>
      </c>
      <c r="P121" s="41">
        <v>0</v>
      </c>
      <c r="Q121" s="41">
        <v>0</v>
      </c>
      <c r="R121" s="41">
        <v>0</v>
      </c>
      <c r="S121" s="41">
        <v>0</v>
      </c>
      <c r="T121" s="41">
        <v>0</v>
      </c>
      <c r="U121" s="41">
        <v>0</v>
      </c>
      <c r="V121" s="41">
        <v>0</v>
      </c>
      <c r="W121" s="41">
        <v>0</v>
      </c>
      <c r="X121" s="41">
        <v>0</v>
      </c>
      <c r="Y121" s="41">
        <v>0</v>
      </c>
      <c r="Z121" s="41">
        <v>0</v>
      </c>
      <c r="AA121" s="41">
        <v>0</v>
      </c>
      <c r="AB121" s="41">
        <v>0</v>
      </c>
      <c r="AC121" s="41">
        <v>0</v>
      </c>
      <c r="AD121" s="58">
        <f>SUM(Table446233[[#This Row],[1st
Apportionment]:[Invoices]])</f>
        <v>0</v>
      </c>
      <c r="AE121" s="58">
        <f>Table446233[[#This Row],[2018–19
Final Allocation
$98.35 
Per Pupil]]-AD121</f>
        <v>0</v>
      </c>
    </row>
    <row r="122" spans="1:31" x14ac:dyDescent="0.35">
      <c r="A122" s="13" t="s">
        <v>393</v>
      </c>
      <c r="B122" s="13" t="s">
        <v>510</v>
      </c>
      <c r="C122" s="14" t="s">
        <v>395</v>
      </c>
      <c r="D122" s="14" t="s">
        <v>396</v>
      </c>
      <c r="E122" s="14" t="s">
        <v>511</v>
      </c>
      <c r="F122" s="14" t="s">
        <v>512</v>
      </c>
      <c r="G122" s="14" t="s">
        <v>513</v>
      </c>
      <c r="H122" s="61" t="s">
        <v>514</v>
      </c>
      <c r="I122" s="38">
        <v>0</v>
      </c>
      <c r="J122" s="39" t="s">
        <v>8122</v>
      </c>
      <c r="K122" s="40" t="s">
        <v>8123</v>
      </c>
      <c r="L122" s="14" t="s">
        <v>8123</v>
      </c>
      <c r="M122" s="41">
        <v>0</v>
      </c>
      <c r="N122" s="4" t="s">
        <v>8123</v>
      </c>
      <c r="O122" s="41">
        <v>0</v>
      </c>
      <c r="P122" s="41">
        <v>0</v>
      </c>
      <c r="Q122" s="41">
        <v>0</v>
      </c>
      <c r="R122" s="41">
        <v>0</v>
      </c>
      <c r="S122" s="41">
        <v>0</v>
      </c>
      <c r="T122" s="41">
        <v>0</v>
      </c>
      <c r="U122" s="41">
        <v>0</v>
      </c>
      <c r="V122" s="41">
        <v>0</v>
      </c>
      <c r="W122" s="41">
        <v>0</v>
      </c>
      <c r="X122" s="41">
        <v>0</v>
      </c>
      <c r="Y122" s="41">
        <v>0</v>
      </c>
      <c r="Z122" s="41">
        <v>0</v>
      </c>
      <c r="AA122" s="41">
        <v>0</v>
      </c>
      <c r="AB122" s="41">
        <v>0</v>
      </c>
      <c r="AC122" s="41">
        <v>0</v>
      </c>
      <c r="AD122" s="58">
        <f>SUM(Table446233[[#This Row],[1st
Apportionment]:[Invoices]])</f>
        <v>0</v>
      </c>
      <c r="AE122" s="58">
        <f>Table446233[[#This Row],[2018–19
Final Allocation
$98.35 
Per Pupil]]-AD122</f>
        <v>0</v>
      </c>
    </row>
    <row r="123" spans="1:31" x14ac:dyDescent="0.35">
      <c r="A123" s="13" t="s">
        <v>393</v>
      </c>
      <c r="B123" s="13" t="s">
        <v>515</v>
      </c>
      <c r="C123" s="14" t="s">
        <v>395</v>
      </c>
      <c r="D123" s="14" t="s">
        <v>405</v>
      </c>
      <c r="E123" s="14" t="s">
        <v>516</v>
      </c>
      <c r="F123" s="14" t="s">
        <v>517</v>
      </c>
      <c r="G123" s="14" t="s">
        <v>518</v>
      </c>
      <c r="H123" s="61" t="s">
        <v>519</v>
      </c>
      <c r="I123" s="38">
        <v>0</v>
      </c>
      <c r="J123" s="39" t="s">
        <v>8122</v>
      </c>
      <c r="K123" s="40" t="s">
        <v>8123</v>
      </c>
      <c r="L123" s="14" t="s">
        <v>8123</v>
      </c>
      <c r="M123" s="41">
        <v>0</v>
      </c>
      <c r="N123" s="4" t="s">
        <v>8123</v>
      </c>
      <c r="O123" s="41">
        <v>0</v>
      </c>
      <c r="P123" s="41">
        <v>0</v>
      </c>
      <c r="Q123" s="41">
        <v>0</v>
      </c>
      <c r="R123" s="41">
        <v>0</v>
      </c>
      <c r="S123" s="41">
        <v>0</v>
      </c>
      <c r="T123" s="41">
        <v>0</v>
      </c>
      <c r="U123" s="41">
        <v>0</v>
      </c>
      <c r="V123" s="41">
        <v>0</v>
      </c>
      <c r="W123" s="41">
        <v>0</v>
      </c>
      <c r="X123" s="41">
        <v>0</v>
      </c>
      <c r="Y123" s="41">
        <v>0</v>
      </c>
      <c r="Z123" s="41">
        <v>0</v>
      </c>
      <c r="AA123" s="41">
        <v>0</v>
      </c>
      <c r="AB123" s="41">
        <v>0</v>
      </c>
      <c r="AC123" s="41">
        <v>0</v>
      </c>
      <c r="AD123" s="58">
        <f>SUM(Table446233[[#This Row],[1st
Apportionment]:[Invoices]])</f>
        <v>0</v>
      </c>
      <c r="AE123" s="58">
        <f>Table446233[[#This Row],[2018–19
Final Allocation
$98.35 
Per Pupil]]-AD123</f>
        <v>0</v>
      </c>
    </row>
    <row r="124" spans="1:31" x14ac:dyDescent="0.35">
      <c r="A124" s="13" t="s">
        <v>520</v>
      </c>
      <c r="B124" s="13" t="s">
        <v>521</v>
      </c>
      <c r="C124" s="14" t="s">
        <v>522</v>
      </c>
      <c r="D124" s="14" t="s">
        <v>523</v>
      </c>
      <c r="E124" s="14" t="s">
        <v>34</v>
      </c>
      <c r="F124" s="14" t="s">
        <v>35</v>
      </c>
      <c r="G124" s="14" t="s">
        <v>523</v>
      </c>
      <c r="H124" s="61" t="s">
        <v>524</v>
      </c>
      <c r="I124" s="38">
        <v>0</v>
      </c>
      <c r="J124" s="39" t="s">
        <v>8122</v>
      </c>
      <c r="K124" s="40" t="s">
        <v>8123</v>
      </c>
      <c r="L124" s="14" t="s">
        <v>8123</v>
      </c>
      <c r="M124" s="41">
        <v>0</v>
      </c>
      <c r="N124" s="4" t="s">
        <v>8123</v>
      </c>
      <c r="O124" s="41">
        <v>0</v>
      </c>
      <c r="P124" s="41">
        <v>0</v>
      </c>
      <c r="Q124" s="41">
        <v>0</v>
      </c>
      <c r="R124" s="41">
        <v>0</v>
      </c>
      <c r="S124" s="41">
        <v>0</v>
      </c>
      <c r="T124" s="41">
        <v>0</v>
      </c>
      <c r="U124" s="41">
        <v>0</v>
      </c>
      <c r="V124" s="41">
        <v>0</v>
      </c>
      <c r="W124" s="41">
        <v>0</v>
      </c>
      <c r="X124" s="41">
        <v>0</v>
      </c>
      <c r="Y124" s="41">
        <v>0</v>
      </c>
      <c r="Z124" s="41">
        <v>0</v>
      </c>
      <c r="AA124" s="41">
        <v>0</v>
      </c>
      <c r="AB124" s="41">
        <v>0</v>
      </c>
      <c r="AC124" s="41">
        <v>0</v>
      </c>
      <c r="AD124" s="58">
        <f>SUM(Table446233[[#This Row],[1st
Apportionment]:[Invoices]])</f>
        <v>0</v>
      </c>
      <c r="AE124" s="58">
        <f>Table446233[[#This Row],[2018–19
Final Allocation
$98.35 
Per Pupil]]-AD124</f>
        <v>0</v>
      </c>
    </row>
    <row r="125" spans="1:31" x14ac:dyDescent="0.35">
      <c r="A125" s="42" t="s">
        <v>520</v>
      </c>
      <c r="B125" s="1" t="s">
        <v>525</v>
      </c>
      <c r="C125" s="43" t="s">
        <v>522</v>
      </c>
      <c r="D125" s="43" t="s">
        <v>526</v>
      </c>
      <c r="E125" s="43" t="s">
        <v>34</v>
      </c>
      <c r="F125" s="2" t="s">
        <v>35</v>
      </c>
      <c r="G125" s="43" t="s">
        <v>526</v>
      </c>
      <c r="H125" s="59" t="s">
        <v>527</v>
      </c>
      <c r="I125" s="38">
        <v>0</v>
      </c>
      <c r="J125" s="39" t="s">
        <v>8123</v>
      </c>
      <c r="K125" s="40" t="s">
        <v>8123</v>
      </c>
      <c r="L125" s="2" t="s">
        <v>8123</v>
      </c>
      <c r="M125" s="41">
        <v>0</v>
      </c>
      <c r="N125" s="4" t="s">
        <v>8123</v>
      </c>
      <c r="O125" s="41">
        <v>0</v>
      </c>
      <c r="P125" s="41">
        <v>0</v>
      </c>
      <c r="Q125" s="41">
        <v>0</v>
      </c>
      <c r="R125" s="41">
        <v>0</v>
      </c>
      <c r="S125" s="41">
        <v>0</v>
      </c>
      <c r="T125" s="41">
        <v>0</v>
      </c>
      <c r="U125" s="41">
        <v>0</v>
      </c>
      <c r="V125" s="41">
        <v>0</v>
      </c>
      <c r="W125" s="41">
        <v>0</v>
      </c>
      <c r="X125" s="41">
        <v>0</v>
      </c>
      <c r="Y125" s="41">
        <v>0</v>
      </c>
      <c r="Z125" s="41">
        <v>0</v>
      </c>
      <c r="AA125" s="41">
        <v>0</v>
      </c>
      <c r="AB125" s="41">
        <v>0</v>
      </c>
      <c r="AC125" s="41">
        <v>0</v>
      </c>
      <c r="AD125" s="58">
        <f>SUM(Table446233[[#This Row],[1st
Apportionment]:[Invoices]])</f>
        <v>0</v>
      </c>
      <c r="AE125" s="58">
        <f>Table446233[[#This Row],[2018–19
Final Allocation
$98.35 
Per Pupil]]-AD125</f>
        <v>0</v>
      </c>
    </row>
    <row r="126" spans="1:31" x14ac:dyDescent="0.35">
      <c r="A126" s="13" t="s">
        <v>520</v>
      </c>
      <c r="B126" s="13" t="s">
        <v>528</v>
      </c>
      <c r="C126" s="14" t="s">
        <v>522</v>
      </c>
      <c r="D126" s="14" t="s">
        <v>529</v>
      </c>
      <c r="E126" s="14" t="s">
        <v>34</v>
      </c>
      <c r="F126" s="14" t="s">
        <v>35</v>
      </c>
      <c r="G126" s="14" t="s">
        <v>529</v>
      </c>
      <c r="H126" s="61" t="s">
        <v>530</v>
      </c>
      <c r="I126" s="38">
        <v>21</v>
      </c>
      <c r="J126" s="39" t="s">
        <v>8122</v>
      </c>
      <c r="K126" s="40" t="s">
        <v>8122</v>
      </c>
      <c r="L126" s="14" t="s">
        <v>8122</v>
      </c>
      <c r="M126" s="41">
        <v>2065</v>
      </c>
      <c r="N126" s="4" t="s">
        <v>8122</v>
      </c>
      <c r="O126" s="41">
        <v>0</v>
      </c>
      <c r="P126" s="41">
        <v>0</v>
      </c>
      <c r="Q126" s="41">
        <v>0</v>
      </c>
      <c r="R126" s="41">
        <v>516</v>
      </c>
      <c r="S126" s="41">
        <v>0</v>
      </c>
      <c r="T126" s="41">
        <v>0</v>
      </c>
      <c r="U126" s="41">
        <v>0</v>
      </c>
      <c r="V126" s="41">
        <v>0</v>
      </c>
      <c r="W126" s="41">
        <v>0</v>
      </c>
      <c r="X126" s="41">
        <v>0</v>
      </c>
      <c r="Y126" s="41">
        <v>0</v>
      </c>
      <c r="Z126" s="41">
        <v>0</v>
      </c>
      <c r="AA126" s="41">
        <v>0</v>
      </c>
      <c r="AB126" s="41">
        <v>0</v>
      </c>
      <c r="AC126" s="41">
        <v>0</v>
      </c>
      <c r="AD126" s="58">
        <f>SUM(Table446233[[#This Row],[1st
Apportionment]:[Invoices]])</f>
        <v>516</v>
      </c>
      <c r="AE126" s="58">
        <f>Table446233[[#This Row],[2018–19
Final Allocation
$98.35 
Per Pupil]]-AD126</f>
        <v>1549</v>
      </c>
    </row>
    <row r="127" spans="1:31" x14ac:dyDescent="0.35">
      <c r="A127" s="13" t="s">
        <v>520</v>
      </c>
      <c r="B127" s="13" t="s">
        <v>531</v>
      </c>
      <c r="C127" s="14" t="s">
        <v>522</v>
      </c>
      <c r="D127" s="14" t="s">
        <v>532</v>
      </c>
      <c r="E127" s="14" t="s">
        <v>34</v>
      </c>
      <c r="F127" s="14" t="s">
        <v>35</v>
      </c>
      <c r="G127" s="14" t="s">
        <v>532</v>
      </c>
      <c r="H127" s="61" t="s">
        <v>533</v>
      </c>
      <c r="I127" s="38">
        <v>0</v>
      </c>
      <c r="J127" s="39" t="s">
        <v>8122</v>
      </c>
      <c r="K127" s="40" t="s">
        <v>8123</v>
      </c>
      <c r="L127" s="14" t="s">
        <v>8123</v>
      </c>
      <c r="M127" s="41">
        <v>0</v>
      </c>
      <c r="N127" s="4" t="s">
        <v>8123</v>
      </c>
      <c r="O127" s="41">
        <v>0</v>
      </c>
      <c r="P127" s="41">
        <v>0</v>
      </c>
      <c r="Q127" s="41">
        <v>0</v>
      </c>
      <c r="R127" s="41">
        <v>0</v>
      </c>
      <c r="S127" s="41">
        <v>0</v>
      </c>
      <c r="T127" s="41">
        <v>0</v>
      </c>
      <c r="U127" s="41">
        <v>0</v>
      </c>
      <c r="V127" s="41">
        <v>0</v>
      </c>
      <c r="W127" s="41">
        <v>0</v>
      </c>
      <c r="X127" s="41">
        <v>0</v>
      </c>
      <c r="Y127" s="41">
        <v>0</v>
      </c>
      <c r="Z127" s="41">
        <v>0</v>
      </c>
      <c r="AA127" s="41">
        <v>0</v>
      </c>
      <c r="AB127" s="41">
        <v>0</v>
      </c>
      <c r="AC127" s="41">
        <v>0</v>
      </c>
      <c r="AD127" s="58">
        <f>SUM(Table446233[[#This Row],[1st
Apportionment]:[Invoices]])</f>
        <v>0</v>
      </c>
      <c r="AE127" s="58">
        <f>Table446233[[#This Row],[2018–19
Final Allocation
$98.35 
Per Pupil]]-AD127</f>
        <v>0</v>
      </c>
    </row>
    <row r="128" spans="1:31" x14ac:dyDescent="0.35">
      <c r="A128" s="13" t="s">
        <v>520</v>
      </c>
      <c r="B128" s="13" t="s">
        <v>534</v>
      </c>
      <c r="C128" s="14" t="s">
        <v>522</v>
      </c>
      <c r="D128" s="14" t="s">
        <v>535</v>
      </c>
      <c r="E128" s="14" t="s">
        <v>34</v>
      </c>
      <c r="F128" s="14" t="s">
        <v>35</v>
      </c>
      <c r="G128" s="14" t="s">
        <v>535</v>
      </c>
      <c r="H128" s="61" t="s">
        <v>536</v>
      </c>
      <c r="I128" s="38">
        <v>0</v>
      </c>
      <c r="J128" s="39" t="s">
        <v>8123</v>
      </c>
      <c r="K128" s="40" t="s">
        <v>8123</v>
      </c>
      <c r="L128" s="14" t="s">
        <v>8123</v>
      </c>
      <c r="M128" s="41">
        <v>0</v>
      </c>
      <c r="N128" s="4" t="s">
        <v>8123</v>
      </c>
      <c r="O128" s="41">
        <v>0</v>
      </c>
      <c r="P128" s="41">
        <v>0</v>
      </c>
      <c r="Q128" s="41">
        <v>0</v>
      </c>
      <c r="R128" s="41">
        <v>0</v>
      </c>
      <c r="S128" s="41">
        <v>0</v>
      </c>
      <c r="T128" s="41">
        <v>0</v>
      </c>
      <c r="U128" s="41">
        <v>0</v>
      </c>
      <c r="V128" s="41">
        <v>0</v>
      </c>
      <c r="W128" s="41">
        <v>0</v>
      </c>
      <c r="X128" s="41">
        <v>0</v>
      </c>
      <c r="Y128" s="41">
        <v>0</v>
      </c>
      <c r="Z128" s="41">
        <v>0</v>
      </c>
      <c r="AA128" s="41">
        <v>0</v>
      </c>
      <c r="AB128" s="41">
        <v>0</v>
      </c>
      <c r="AC128" s="41">
        <v>0</v>
      </c>
      <c r="AD128" s="58">
        <f>SUM(Table446233[[#This Row],[1st
Apportionment]:[Invoices]])</f>
        <v>0</v>
      </c>
      <c r="AE128" s="58">
        <f>Table446233[[#This Row],[2018–19
Final Allocation
$98.35 
Per Pupil]]-AD128</f>
        <v>0</v>
      </c>
    </row>
    <row r="129" spans="1:31" x14ac:dyDescent="0.35">
      <c r="A129" s="13" t="s">
        <v>537</v>
      </c>
      <c r="B129" s="13" t="s">
        <v>538</v>
      </c>
      <c r="C129" s="14" t="s">
        <v>539</v>
      </c>
      <c r="D129" s="14" t="s">
        <v>540</v>
      </c>
      <c r="E129" s="14" t="s">
        <v>34</v>
      </c>
      <c r="F129" s="14" t="s">
        <v>35</v>
      </c>
      <c r="G129" s="14" t="s">
        <v>540</v>
      </c>
      <c r="H129" s="61" t="s">
        <v>541</v>
      </c>
      <c r="I129" s="38">
        <v>0</v>
      </c>
      <c r="J129" s="39" t="s">
        <v>8122</v>
      </c>
      <c r="K129" s="40" t="s">
        <v>8123</v>
      </c>
      <c r="L129" s="14" t="s">
        <v>8123</v>
      </c>
      <c r="M129" s="41">
        <v>0</v>
      </c>
      <c r="N129" s="4" t="s">
        <v>8123</v>
      </c>
      <c r="O129" s="41">
        <v>0</v>
      </c>
      <c r="P129" s="41">
        <v>0</v>
      </c>
      <c r="Q129" s="41">
        <v>0</v>
      </c>
      <c r="R129" s="41">
        <v>0</v>
      </c>
      <c r="S129" s="41">
        <v>0</v>
      </c>
      <c r="T129" s="41">
        <v>0</v>
      </c>
      <c r="U129" s="41">
        <v>0</v>
      </c>
      <c r="V129" s="41">
        <v>0</v>
      </c>
      <c r="W129" s="41">
        <v>0</v>
      </c>
      <c r="X129" s="41">
        <v>0</v>
      </c>
      <c r="Y129" s="41">
        <v>0</v>
      </c>
      <c r="Z129" s="41">
        <v>0</v>
      </c>
      <c r="AA129" s="41">
        <v>0</v>
      </c>
      <c r="AB129" s="41">
        <v>0</v>
      </c>
      <c r="AC129" s="41">
        <v>0</v>
      </c>
      <c r="AD129" s="58">
        <f>SUM(Table446233[[#This Row],[1st
Apportionment]:[Invoices]])</f>
        <v>0</v>
      </c>
      <c r="AE129" s="58">
        <f>Table446233[[#This Row],[2018–19
Final Allocation
$98.35 
Per Pupil]]-AD129</f>
        <v>0</v>
      </c>
    </row>
    <row r="130" spans="1:31" x14ac:dyDescent="0.35">
      <c r="A130" s="13" t="s">
        <v>537</v>
      </c>
      <c r="B130" s="13" t="s">
        <v>542</v>
      </c>
      <c r="C130" s="14" t="s">
        <v>539</v>
      </c>
      <c r="D130" s="14" t="s">
        <v>543</v>
      </c>
      <c r="E130" s="14" t="s">
        <v>34</v>
      </c>
      <c r="F130" s="14" t="s">
        <v>35</v>
      </c>
      <c r="G130" s="14" t="s">
        <v>543</v>
      </c>
      <c r="H130" s="61" t="s">
        <v>544</v>
      </c>
      <c r="I130" s="38">
        <v>28</v>
      </c>
      <c r="J130" s="39" t="s">
        <v>8122</v>
      </c>
      <c r="K130" s="40" t="s">
        <v>8122</v>
      </c>
      <c r="L130" s="14" t="s">
        <v>8122</v>
      </c>
      <c r="M130" s="41">
        <v>2754</v>
      </c>
      <c r="N130" s="4" t="s">
        <v>8122</v>
      </c>
      <c r="O130" s="41">
        <v>647</v>
      </c>
      <c r="P130" s="41">
        <v>647</v>
      </c>
      <c r="Q130" s="41">
        <v>0</v>
      </c>
      <c r="R130" s="41">
        <v>689</v>
      </c>
      <c r="S130" s="41">
        <v>771</v>
      </c>
      <c r="T130" s="41">
        <v>0</v>
      </c>
      <c r="U130" s="41">
        <v>0</v>
      </c>
      <c r="V130" s="41">
        <v>0</v>
      </c>
      <c r="W130" s="41">
        <v>0</v>
      </c>
      <c r="X130" s="41">
        <v>0</v>
      </c>
      <c r="Y130" s="41">
        <v>0</v>
      </c>
      <c r="Z130" s="41">
        <v>0</v>
      </c>
      <c r="AA130" s="41">
        <v>0</v>
      </c>
      <c r="AB130" s="41">
        <v>0</v>
      </c>
      <c r="AC130" s="41">
        <v>0</v>
      </c>
      <c r="AD130" s="58">
        <f>SUM(Table446233[[#This Row],[1st
Apportionment]:[Invoices]])</f>
        <v>2754</v>
      </c>
      <c r="AE130" s="58">
        <f>Table446233[[#This Row],[2018–19
Final Allocation
$98.35 
Per Pupil]]-AD130</f>
        <v>0</v>
      </c>
    </row>
    <row r="131" spans="1:31" x14ac:dyDescent="0.35">
      <c r="A131" s="13" t="s">
        <v>537</v>
      </c>
      <c r="B131" s="13" t="s">
        <v>545</v>
      </c>
      <c r="C131" s="14" t="s">
        <v>539</v>
      </c>
      <c r="D131" s="14" t="s">
        <v>546</v>
      </c>
      <c r="E131" s="14" t="s">
        <v>34</v>
      </c>
      <c r="F131" s="14" t="s">
        <v>35</v>
      </c>
      <c r="G131" s="14" t="s">
        <v>546</v>
      </c>
      <c r="H131" s="61" t="s">
        <v>547</v>
      </c>
      <c r="I131" s="38">
        <v>0</v>
      </c>
      <c r="J131" s="39" t="s">
        <v>8123</v>
      </c>
      <c r="K131" s="40" t="s">
        <v>8123</v>
      </c>
      <c r="L131" s="14" t="s">
        <v>8123</v>
      </c>
      <c r="M131" s="41">
        <v>0</v>
      </c>
      <c r="N131" s="4" t="s">
        <v>8123</v>
      </c>
      <c r="O131" s="41">
        <v>0</v>
      </c>
      <c r="P131" s="41">
        <v>0</v>
      </c>
      <c r="Q131" s="41">
        <v>0</v>
      </c>
      <c r="R131" s="41">
        <v>0</v>
      </c>
      <c r="S131" s="41">
        <v>0</v>
      </c>
      <c r="T131" s="41">
        <v>0</v>
      </c>
      <c r="U131" s="41">
        <v>0</v>
      </c>
      <c r="V131" s="41">
        <v>0</v>
      </c>
      <c r="W131" s="41">
        <v>0</v>
      </c>
      <c r="X131" s="41">
        <v>0</v>
      </c>
      <c r="Y131" s="41">
        <v>0</v>
      </c>
      <c r="Z131" s="41">
        <v>0</v>
      </c>
      <c r="AA131" s="41">
        <v>0</v>
      </c>
      <c r="AB131" s="41">
        <v>0</v>
      </c>
      <c r="AC131" s="41">
        <v>0</v>
      </c>
      <c r="AD131" s="58">
        <f>SUM(Table446233[[#This Row],[1st
Apportionment]:[Invoices]])</f>
        <v>0</v>
      </c>
      <c r="AE131" s="58">
        <f>Table446233[[#This Row],[2018–19
Final Allocation
$98.35 
Per Pupil]]-AD131</f>
        <v>0</v>
      </c>
    </row>
    <row r="132" spans="1:31" x14ac:dyDescent="0.35">
      <c r="A132" s="13" t="s">
        <v>537</v>
      </c>
      <c r="B132" s="13" t="s">
        <v>548</v>
      </c>
      <c r="C132" s="14" t="s">
        <v>539</v>
      </c>
      <c r="D132" s="14" t="s">
        <v>549</v>
      </c>
      <c r="E132" s="14" t="s">
        <v>34</v>
      </c>
      <c r="F132" s="14" t="s">
        <v>35</v>
      </c>
      <c r="G132" s="14" t="s">
        <v>549</v>
      </c>
      <c r="H132" s="61" t="s">
        <v>550</v>
      </c>
      <c r="I132" s="38">
        <v>0</v>
      </c>
      <c r="J132" s="39" t="s">
        <v>8123</v>
      </c>
      <c r="K132" s="40" t="s">
        <v>8123</v>
      </c>
      <c r="L132" s="14" t="s">
        <v>8122</v>
      </c>
      <c r="M132" s="41">
        <v>0</v>
      </c>
      <c r="N132" s="4" t="s">
        <v>8123</v>
      </c>
      <c r="O132" s="41">
        <v>0</v>
      </c>
      <c r="P132" s="41">
        <v>0</v>
      </c>
      <c r="Q132" s="41">
        <v>0</v>
      </c>
      <c r="R132" s="41">
        <v>0</v>
      </c>
      <c r="S132" s="41">
        <v>0</v>
      </c>
      <c r="T132" s="41">
        <v>0</v>
      </c>
      <c r="U132" s="41">
        <v>0</v>
      </c>
      <c r="V132" s="41">
        <v>0</v>
      </c>
      <c r="W132" s="41">
        <v>0</v>
      </c>
      <c r="X132" s="41">
        <v>0</v>
      </c>
      <c r="Y132" s="41">
        <v>0</v>
      </c>
      <c r="Z132" s="41">
        <v>0</v>
      </c>
      <c r="AA132" s="41">
        <v>0</v>
      </c>
      <c r="AB132" s="41">
        <v>0</v>
      </c>
      <c r="AC132" s="41">
        <v>0</v>
      </c>
      <c r="AD132" s="58">
        <f>SUM(Table446233[[#This Row],[1st
Apportionment]:[Invoices]])</f>
        <v>0</v>
      </c>
      <c r="AE132" s="58">
        <f>Table446233[[#This Row],[2018–19
Final Allocation
$98.35 
Per Pupil]]-AD132</f>
        <v>0</v>
      </c>
    </row>
    <row r="133" spans="1:31" x14ac:dyDescent="0.35">
      <c r="A133" s="13" t="s">
        <v>537</v>
      </c>
      <c r="B133" s="13" t="s">
        <v>551</v>
      </c>
      <c r="C133" s="14" t="s">
        <v>539</v>
      </c>
      <c r="D133" s="14" t="s">
        <v>552</v>
      </c>
      <c r="E133" s="14" t="s">
        <v>34</v>
      </c>
      <c r="F133" s="14" t="s">
        <v>35</v>
      </c>
      <c r="G133" s="14" t="s">
        <v>552</v>
      </c>
      <c r="H133" s="61" t="s">
        <v>553</v>
      </c>
      <c r="I133" s="38">
        <v>66</v>
      </c>
      <c r="J133" s="39" t="s">
        <v>8122</v>
      </c>
      <c r="K133" s="40" t="s">
        <v>8122</v>
      </c>
      <c r="L133" s="14" t="s">
        <v>8122</v>
      </c>
      <c r="M133" s="41">
        <v>6491</v>
      </c>
      <c r="N133" s="4" t="s">
        <v>8123</v>
      </c>
      <c r="O133" s="41">
        <v>0</v>
      </c>
      <c r="P133" s="41">
        <v>0</v>
      </c>
      <c r="Q133" s="41">
        <v>0</v>
      </c>
      <c r="R133" s="41">
        <v>1623</v>
      </c>
      <c r="S133" s="41">
        <v>2470</v>
      </c>
      <c r="T133" s="41">
        <v>2398</v>
      </c>
      <c r="U133" s="41">
        <v>0</v>
      </c>
      <c r="V133" s="41">
        <v>0</v>
      </c>
      <c r="W133" s="41">
        <v>0</v>
      </c>
      <c r="X133" s="41">
        <v>0</v>
      </c>
      <c r="Y133" s="41">
        <v>0</v>
      </c>
      <c r="Z133" s="41">
        <v>0</v>
      </c>
      <c r="AA133" s="41">
        <v>0</v>
      </c>
      <c r="AB133" s="41">
        <v>0</v>
      </c>
      <c r="AC133" s="41">
        <v>0</v>
      </c>
      <c r="AD133" s="58">
        <f>SUM(Table446233[[#This Row],[1st
Apportionment]:[Invoices]])</f>
        <v>6491</v>
      </c>
      <c r="AE133" s="58">
        <f>Table446233[[#This Row],[2018–19
Final Allocation
$98.35 
Per Pupil]]-AD133</f>
        <v>0</v>
      </c>
    </row>
    <row r="134" spans="1:31" x14ac:dyDescent="0.35">
      <c r="A134" s="13" t="s">
        <v>554</v>
      </c>
      <c r="B134" s="13" t="s">
        <v>555</v>
      </c>
      <c r="C134" s="14" t="s">
        <v>556</v>
      </c>
      <c r="D134" s="14" t="s">
        <v>557</v>
      </c>
      <c r="E134" s="14" t="s">
        <v>34</v>
      </c>
      <c r="F134" s="14" t="s">
        <v>35</v>
      </c>
      <c r="G134" s="14" t="s">
        <v>557</v>
      </c>
      <c r="H134" s="61" t="s">
        <v>558</v>
      </c>
      <c r="I134" s="38">
        <v>0</v>
      </c>
      <c r="J134" s="39" t="s">
        <v>8122</v>
      </c>
      <c r="K134" s="40" t="s">
        <v>8123</v>
      </c>
      <c r="L134" s="14" t="s">
        <v>8123</v>
      </c>
      <c r="M134" s="41">
        <v>0</v>
      </c>
      <c r="N134" s="4" t="s">
        <v>8123</v>
      </c>
      <c r="O134" s="41">
        <v>0</v>
      </c>
      <c r="P134" s="41">
        <v>0</v>
      </c>
      <c r="Q134" s="41">
        <v>0</v>
      </c>
      <c r="R134" s="41">
        <v>0</v>
      </c>
      <c r="S134" s="41">
        <v>0</v>
      </c>
      <c r="T134" s="41">
        <v>0</v>
      </c>
      <c r="U134" s="41">
        <v>0</v>
      </c>
      <c r="V134" s="41">
        <v>0</v>
      </c>
      <c r="W134" s="41">
        <v>0</v>
      </c>
      <c r="X134" s="41">
        <v>0</v>
      </c>
      <c r="Y134" s="41">
        <v>0</v>
      </c>
      <c r="Z134" s="41">
        <v>0</v>
      </c>
      <c r="AA134" s="41">
        <v>0</v>
      </c>
      <c r="AB134" s="41">
        <v>0</v>
      </c>
      <c r="AC134" s="41">
        <v>0</v>
      </c>
      <c r="AD134" s="58">
        <f>SUM(Table446233[[#This Row],[1st
Apportionment]:[Invoices]])</f>
        <v>0</v>
      </c>
      <c r="AE134" s="58">
        <f>Table446233[[#This Row],[2018–19
Final Allocation
$98.35 
Per Pupil]]-AD134</f>
        <v>0</v>
      </c>
    </row>
    <row r="135" spans="1:31" x14ac:dyDescent="0.35">
      <c r="A135" s="13" t="s">
        <v>554</v>
      </c>
      <c r="B135" s="13" t="s">
        <v>559</v>
      </c>
      <c r="C135" s="14" t="s">
        <v>556</v>
      </c>
      <c r="D135" s="14" t="s">
        <v>560</v>
      </c>
      <c r="E135" s="14" t="s">
        <v>34</v>
      </c>
      <c r="F135" s="14" t="s">
        <v>35</v>
      </c>
      <c r="G135" s="14" t="s">
        <v>560</v>
      </c>
      <c r="H135" s="61" t="s">
        <v>561</v>
      </c>
      <c r="I135" s="38">
        <v>0</v>
      </c>
      <c r="J135" s="39" t="s">
        <v>8123</v>
      </c>
      <c r="K135" s="40" t="s">
        <v>8122</v>
      </c>
      <c r="L135" s="14" t="s">
        <v>8122</v>
      </c>
      <c r="M135" s="41">
        <v>0</v>
      </c>
      <c r="N135" s="4" t="s">
        <v>8123</v>
      </c>
      <c r="O135" s="41">
        <v>0</v>
      </c>
      <c r="P135" s="41">
        <v>0</v>
      </c>
      <c r="Q135" s="41">
        <v>0</v>
      </c>
      <c r="R135" s="41">
        <v>0</v>
      </c>
      <c r="S135" s="41">
        <v>0</v>
      </c>
      <c r="T135" s="41">
        <v>0</v>
      </c>
      <c r="U135" s="41">
        <v>0</v>
      </c>
      <c r="V135" s="41">
        <v>0</v>
      </c>
      <c r="W135" s="41">
        <v>0</v>
      </c>
      <c r="X135" s="41">
        <v>0</v>
      </c>
      <c r="Y135" s="41">
        <v>0</v>
      </c>
      <c r="Z135" s="41">
        <v>0</v>
      </c>
      <c r="AA135" s="41">
        <v>0</v>
      </c>
      <c r="AB135" s="41">
        <v>0</v>
      </c>
      <c r="AC135" s="41">
        <v>0</v>
      </c>
      <c r="AD135" s="58">
        <f>SUM(Table446233[[#This Row],[1st
Apportionment]:[Invoices]])</f>
        <v>0</v>
      </c>
      <c r="AE135" s="58">
        <f>Table446233[[#This Row],[2018–19
Final Allocation
$98.35 
Per Pupil]]-AD135</f>
        <v>0</v>
      </c>
    </row>
    <row r="136" spans="1:31" x14ac:dyDescent="0.35">
      <c r="A136" s="13" t="s">
        <v>554</v>
      </c>
      <c r="B136" s="13" t="s">
        <v>562</v>
      </c>
      <c r="C136" s="14" t="s">
        <v>556</v>
      </c>
      <c r="D136" s="14" t="s">
        <v>563</v>
      </c>
      <c r="E136" s="14" t="s">
        <v>34</v>
      </c>
      <c r="F136" s="14" t="s">
        <v>35</v>
      </c>
      <c r="G136" s="14" t="s">
        <v>563</v>
      </c>
      <c r="H136" s="61" t="s">
        <v>564</v>
      </c>
      <c r="I136" s="38">
        <v>0</v>
      </c>
      <c r="J136" s="39" t="s">
        <v>8122</v>
      </c>
      <c r="K136" s="40" t="s">
        <v>8123</v>
      </c>
      <c r="L136" s="14" t="s">
        <v>8123</v>
      </c>
      <c r="M136" s="41">
        <v>0</v>
      </c>
      <c r="N136" s="4" t="s">
        <v>8123</v>
      </c>
      <c r="O136" s="41">
        <v>0</v>
      </c>
      <c r="P136" s="41">
        <v>0</v>
      </c>
      <c r="Q136" s="41">
        <v>0</v>
      </c>
      <c r="R136" s="41">
        <v>0</v>
      </c>
      <c r="S136" s="41">
        <v>0</v>
      </c>
      <c r="T136" s="41">
        <v>0</v>
      </c>
      <c r="U136" s="41">
        <v>0</v>
      </c>
      <c r="V136" s="41">
        <v>0</v>
      </c>
      <c r="W136" s="41">
        <v>0</v>
      </c>
      <c r="X136" s="41">
        <v>0</v>
      </c>
      <c r="Y136" s="41">
        <v>0</v>
      </c>
      <c r="Z136" s="41">
        <v>0</v>
      </c>
      <c r="AA136" s="41">
        <v>0</v>
      </c>
      <c r="AB136" s="41">
        <v>0</v>
      </c>
      <c r="AC136" s="41">
        <v>0</v>
      </c>
      <c r="AD136" s="58">
        <f>SUM(Table446233[[#This Row],[1st
Apportionment]:[Invoices]])</f>
        <v>0</v>
      </c>
      <c r="AE136" s="58">
        <f>Table446233[[#This Row],[2018–19
Final Allocation
$98.35 
Per Pupil]]-AD136</f>
        <v>0</v>
      </c>
    </row>
    <row r="137" spans="1:31" x14ac:dyDescent="0.35">
      <c r="A137" s="13" t="s">
        <v>554</v>
      </c>
      <c r="B137" s="13" t="s">
        <v>565</v>
      </c>
      <c r="C137" s="14" t="s">
        <v>556</v>
      </c>
      <c r="D137" s="14" t="s">
        <v>566</v>
      </c>
      <c r="E137" s="14" t="s">
        <v>34</v>
      </c>
      <c r="F137" s="14" t="s">
        <v>35</v>
      </c>
      <c r="G137" s="14" t="s">
        <v>566</v>
      </c>
      <c r="H137" s="61" t="s">
        <v>567</v>
      </c>
      <c r="I137" s="38">
        <v>138</v>
      </c>
      <c r="J137" s="39" t="s">
        <v>8122</v>
      </c>
      <c r="K137" s="40" t="s">
        <v>8122</v>
      </c>
      <c r="L137" s="14" t="s">
        <v>8122</v>
      </c>
      <c r="M137" s="41">
        <v>13572</v>
      </c>
      <c r="N137" s="4" t="s">
        <v>8122</v>
      </c>
      <c r="O137" s="41">
        <v>0</v>
      </c>
      <c r="P137" s="41">
        <v>0</v>
      </c>
      <c r="Q137" s="41">
        <v>3186</v>
      </c>
      <c r="R137" s="41">
        <v>1947</v>
      </c>
      <c r="S137" s="41">
        <v>2820</v>
      </c>
      <c r="T137" s="41">
        <v>5619</v>
      </c>
      <c r="U137" s="41">
        <v>0</v>
      </c>
      <c r="V137" s="41">
        <v>0</v>
      </c>
      <c r="W137" s="41">
        <v>0</v>
      </c>
      <c r="X137" s="41">
        <v>0</v>
      </c>
      <c r="Y137" s="41">
        <v>0</v>
      </c>
      <c r="Z137" s="41">
        <v>0</v>
      </c>
      <c r="AA137" s="41">
        <v>0</v>
      </c>
      <c r="AB137" s="41">
        <v>0</v>
      </c>
      <c r="AC137" s="41">
        <v>0</v>
      </c>
      <c r="AD137" s="58">
        <f>SUM(Table446233[[#This Row],[1st
Apportionment]:[Invoices]])</f>
        <v>13572</v>
      </c>
      <c r="AE137" s="58">
        <f>Table446233[[#This Row],[2018–19
Final Allocation
$98.35 
Per Pupil]]-AD137</f>
        <v>0</v>
      </c>
    </row>
    <row r="138" spans="1:31" x14ac:dyDescent="0.35">
      <c r="A138" s="13" t="s">
        <v>554</v>
      </c>
      <c r="B138" s="13" t="s">
        <v>568</v>
      </c>
      <c r="C138" s="14" t="s">
        <v>556</v>
      </c>
      <c r="D138" s="14" t="s">
        <v>569</v>
      </c>
      <c r="E138" s="14" t="s">
        <v>34</v>
      </c>
      <c r="F138" s="14" t="s">
        <v>35</v>
      </c>
      <c r="G138" s="14" t="s">
        <v>569</v>
      </c>
      <c r="H138" s="61" t="s">
        <v>570</v>
      </c>
      <c r="I138" s="38">
        <v>0</v>
      </c>
      <c r="J138" s="39" t="s">
        <v>8122</v>
      </c>
      <c r="K138" s="40" t="s">
        <v>8123</v>
      </c>
      <c r="L138" s="14" t="s">
        <v>8122</v>
      </c>
      <c r="M138" s="41">
        <v>0</v>
      </c>
      <c r="N138" s="4" t="s">
        <v>8123</v>
      </c>
      <c r="O138" s="41">
        <v>0</v>
      </c>
      <c r="P138" s="41">
        <v>0</v>
      </c>
      <c r="Q138" s="41">
        <v>0</v>
      </c>
      <c r="R138" s="41">
        <v>0</v>
      </c>
      <c r="S138" s="41">
        <v>0</v>
      </c>
      <c r="T138" s="41">
        <v>0</v>
      </c>
      <c r="U138" s="41">
        <v>0</v>
      </c>
      <c r="V138" s="41">
        <v>0</v>
      </c>
      <c r="W138" s="41">
        <v>0</v>
      </c>
      <c r="X138" s="41">
        <v>0</v>
      </c>
      <c r="Y138" s="41">
        <v>0</v>
      </c>
      <c r="Z138" s="41">
        <v>0</v>
      </c>
      <c r="AA138" s="41">
        <v>0</v>
      </c>
      <c r="AB138" s="41">
        <v>0</v>
      </c>
      <c r="AC138" s="41">
        <v>0</v>
      </c>
      <c r="AD138" s="58">
        <f>SUM(Table446233[[#This Row],[1st
Apportionment]:[Invoices]])</f>
        <v>0</v>
      </c>
      <c r="AE138" s="58">
        <f>Table446233[[#This Row],[2018–19
Final Allocation
$98.35 
Per Pupil]]-AD138</f>
        <v>0</v>
      </c>
    </row>
    <row r="139" spans="1:31" x14ac:dyDescent="0.35">
      <c r="A139" s="13" t="s">
        <v>554</v>
      </c>
      <c r="B139" s="13" t="s">
        <v>571</v>
      </c>
      <c r="C139" s="14" t="s">
        <v>556</v>
      </c>
      <c r="D139" s="14" t="s">
        <v>572</v>
      </c>
      <c r="E139" s="14" t="s">
        <v>34</v>
      </c>
      <c r="F139" s="14" t="s">
        <v>35</v>
      </c>
      <c r="G139" s="14" t="s">
        <v>572</v>
      </c>
      <c r="H139" s="61" t="s">
        <v>573</v>
      </c>
      <c r="I139" s="38">
        <v>0</v>
      </c>
      <c r="J139" s="39" t="s">
        <v>8122</v>
      </c>
      <c r="K139" s="40" t="s">
        <v>8123</v>
      </c>
      <c r="L139" s="14" t="s">
        <v>8123</v>
      </c>
      <c r="M139" s="41">
        <v>0</v>
      </c>
      <c r="N139" s="4" t="s">
        <v>8123</v>
      </c>
      <c r="O139" s="41">
        <v>0</v>
      </c>
      <c r="P139" s="41">
        <v>0</v>
      </c>
      <c r="Q139" s="41">
        <v>0</v>
      </c>
      <c r="R139" s="41">
        <v>0</v>
      </c>
      <c r="S139" s="41">
        <v>0</v>
      </c>
      <c r="T139" s="41">
        <v>0</v>
      </c>
      <c r="U139" s="41">
        <v>0</v>
      </c>
      <c r="V139" s="41">
        <v>0</v>
      </c>
      <c r="W139" s="41">
        <v>0</v>
      </c>
      <c r="X139" s="41">
        <v>0</v>
      </c>
      <c r="Y139" s="41">
        <v>0</v>
      </c>
      <c r="Z139" s="41">
        <v>0</v>
      </c>
      <c r="AA139" s="41">
        <v>0</v>
      </c>
      <c r="AB139" s="41">
        <v>0</v>
      </c>
      <c r="AC139" s="41">
        <v>0</v>
      </c>
      <c r="AD139" s="58">
        <f>SUM(Table446233[[#This Row],[1st
Apportionment]:[Invoices]])</f>
        <v>0</v>
      </c>
      <c r="AE139" s="58">
        <f>Table446233[[#This Row],[2018–19
Final Allocation
$98.35 
Per Pupil]]-AD139</f>
        <v>0</v>
      </c>
    </row>
    <row r="140" spans="1:31" x14ac:dyDescent="0.35">
      <c r="A140" s="13" t="s">
        <v>554</v>
      </c>
      <c r="B140" s="13" t="s">
        <v>574</v>
      </c>
      <c r="C140" s="14" t="s">
        <v>556</v>
      </c>
      <c r="D140" s="14" t="s">
        <v>575</v>
      </c>
      <c r="E140" s="14" t="s">
        <v>34</v>
      </c>
      <c r="F140" s="14" t="s">
        <v>35</v>
      </c>
      <c r="G140" s="14" t="s">
        <v>575</v>
      </c>
      <c r="H140" s="61" t="s">
        <v>576</v>
      </c>
      <c r="I140" s="38">
        <v>68</v>
      </c>
      <c r="J140" s="39" t="s">
        <v>8122</v>
      </c>
      <c r="K140" s="40" t="s">
        <v>8122</v>
      </c>
      <c r="L140" s="14" t="s">
        <v>8122</v>
      </c>
      <c r="M140" s="41">
        <v>6688</v>
      </c>
      <c r="N140" s="4" t="s">
        <v>8122</v>
      </c>
      <c r="O140" s="41">
        <v>1553</v>
      </c>
      <c r="P140" s="41">
        <v>1570</v>
      </c>
      <c r="Q140" s="41">
        <v>0</v>
      </c>
      <c r="R140" s="41">
        <v>234</v>
      </c>
      <c r="S140" s="41">
        <v>27</v>
      </c>
      <c r="T140" s="41">
        <v>231</v>
      </c>
      <c r="U140" s="41">
        <v>0</v>
      </c>
      <c r="V140" s="41">
        <v>239</v>
      </c>
      <c r="W140" s="41">
        <v>239</v>
      </c>
      <c r="X140" s="41">
        <v>0</v>
      </c>
      <c r="Y140" s="41">
        <v>0</v>
      </c>
      <c r="Z140" s="41">
        <v>0</v>
      </c>
      <c r="AA140" s="41">
        <v>2595</v>
      </c>
      <c r="AB140" s="41">
        <v>0</v>
      </c>
      <c r="AC140" s="41">
        <v>0</v>
      </c>
      <c r="AD140" s="58">
        <f>SUM(Table446233[[#This Row],[1st
Apportionment]:[Invoices]])</f>
        <v>6688</v>
      </c>
      <c r="AE140" s="58">
        <f>Table446233[[#This Row],[2018–19
Final Allocation
$98.35 
Per Pupil]]-AD140</f>
        <v>0</v>
      </c>
    </row>
    <row r="141" spans="1:31" x14ac:dyDescent="0.35">
      <c r="A141" s="13" t="s">
        <v>554</v>
      </c>
      <c r="B141" s="13" t="s">
        <v>577</v>
      </c>
      <c r="C141" s="14" t="s">
        <v>556</v>
      </c>
      <c r="D141" s="14" t="s">
        <v>578</v>
      </c>
      <c r="E141" s="14" t="s">
        <v>34</v>
      </c>
      <c r="F141" s="14" t="s">
        <v>35</v>
      </c>
      <c r="G141" s="14" t="s">
        <v>578</v>
      </c>
      <c r="H141" s="61" t="s">
        <v>579</v>
      </c>
      <c r="I141" s="38">
        <v>0</v>
      </c>
      <c r="J141" s="39" t="s">
        <v>8123</v>
      </c>
      <c r="K141" s="40" t="s">
        <v>8123</v>
      </c>
      <c r="L141" s="14" t="s">
        <v>8123</v>
      </c>
      <c r="M141" s="41">
        <v>0</v>
      </c>
      <c r="N141" s="4" t="s">
        <v>8123</v>
      </c>
      <c r="O141" s="41">
        <v>0</v>
      </c>
      <c r="P141" s="41">
        <v>0</v>
      </c>
      <c r="Q141" s="41">
        <v>0</v>
      </c>
      <c r="R141" s="41">
        <v>0</v>
      </c>
      <c r="S141" s="41">
        <v>0</v>
      </c>
      <c r="T141" s="41">
        <v>0</v>
      </c>
      <c r="U141" s="41">
        <v>0</v>
      </c>
      <c r="V141" s="41">
        <v>0</v>
      </c>
      <c r="W141" s="41">
        <v>0</v>
      </c>
      <c r="X141" s="41">
        <v>0</v>
      </c>
      <c r="Y141" s="41">
        <v>0</v>
      </c>
      <c r="Z141" s="41">
        <v>0</v>
      </c>
      <c r="AA141" s="41">
        <v>0</v>
      </c>
      <c r="AB141" s="41">
        <v>0</v>
      </c>
      <c r="AC141" s="41">
        <v>0</v>
      </c>
      <c r="AD141" s="58">
        <f>SUM(Table446233[[#This Row],[1st
Apportionment]:[Invoices]])</f>
        <v>0</v>
      </c>
      <c r="AE141" s="58">
        <f>Table446233[[#This Row],[2018–19
Final Allocation
$98.35 
Per Pupil]]-AD141</f>
        <v>0</v>
      </c>
    </row>
    <row r="142" spans="1:31" x14ac:dyDescent="0.35">
      <c r="A142" s="13" t="s">
        <v>554</v>
      </c>
      <c r="B142" s="13" t="s">
        <v>580</v>
      </c>
      <c r="C142" s="14" t="s">
        <v>556</v>
      </c>
      <c r="D142" s="14" t="s">
        <v>581</v>
      </c>
      <c r="E142" s="14" t="s">
        <v>34</v>
      </c>
      <c r="F142" s="14" t="s">
        <v>35</v>
      </c>
      <c r="G142" s="14" t="s">
        <v>581</v>
      </c>
      <c r="H142" s="61" t="s">
        <v>582</v>
      </c>
      <c r="I142" s="38">
        <v>138</v>
      </c>
      <c r="J142" s="39" t="s">
        <v>8122</v>
      </c>
      <c r="K142" s="40" t="s">
        <v>8122</v>
      </c>
      <c r="L142" s="14" t="s">
        <v>8122</v>
      </c>
      <c r="M142" s="41">
        <v>13572</v>
      </c>
      <c r="N142" s="4" t="s">
        <v>8123</v>
      </c>
      <c r="O142" s="41">
        <v>0</v>
      </c>
      <c r="P142" s="41">
        <v>3186</v>
      </c>
      <c r="Q142" s="41">
        <v>3186</v>
      </c>
      <c r="R142" s="41">
        <v>3393</v>
      </c>
      <c r="S142" s="41">
        <v>3807</v>
      </c>
      <c r="T142" s="41">
        <v>0</v>
      </c>
      <c r="U142" s="41">
        <v>0</v>
      </c>
      <c r="V142" s="41">
        <v>0</v>
      </c>
      <c r="W142" s="41">
        <v>0</v>
      </c>
      <c r="X142" s="41">
        <v>0</v>
      </c>
      <c r="Y142" s="41">
        <v>0</v>
      </c>
      <c r="Z142" s="41">
        <v>0</v>
      </c>
      <c r="AA142" s="41">
        <v>0</v>
      </c>
      <c r="AB142" s="41">
        <v>0</v>
      </c>
      <c r="AC142" s="41">
        <v>0</v>
      </c>
      <c r="AD142" s="58">
        <f>SUM(Table446233[[#This Row],[1st
Apportionment]:[Invoices]])</f>
        <v>13572</v>
      </c>
      <c r="AE142" s="58">
        <f>Table446233[[#This Row],[2018–19
Final Allocation
$98.35 
Per Pupil]]-AD142</f>
        <v>0</v>
      </c>
    </row>
    <row r="143" spans="1:31" x14ac:dyDescent="0.35">
      <c r="A143" s="13" t="s">
        <v>554</v>
      </c>
      <c r="B143" s="13" t="s">
        <v>583</v>
      </c>
      <c r="C143" s="14" t="s">
        <v>556</v>
      </c>
      <c r="D143" s="14" t="s">
        <v>584</v>
      </c>
      <c r="E143" s="14" t="s">
        <v>34</v>
      </c>
      <c r="F143" s="14" t="s">
        <v>35</v>
      </c>
      <c r="G143" s="14" t="s">
        <v>584</v>
      </c>
      <c r="H143" s="61" t="s">
        <v>585</v>
      </c>
      <c r="I143" s="38">
        <v>77</v>
      </c>
      <c r="J143" s="39" t="s">
        <v>8122</v>
      </c>
      <c r="K143" s="40" t="s">
        <v>8122</v>
      </c>
      <c r="L143" s="14" t="s">
        <v>8122</v>
      </c>
      <c r="M143" s="41">
        <v>7573</v>
      </c>
      <c r="N143" s="4" t="s">
        <v>8122</v>
      </c>
      <c r="O143" s="41">
        <v>0</v>
      </c>
      <c r="P143" s="41">
        <v>1778</v>
      </c>
      <c r="Q143" s="41">
        <v>1778</v>
      </c>
      <c r="R143" s="41">
        <v>727</v>
      </c>
      <c r="S143" s="41">
        <v>0</v>
      </c>
      <c r="T143" s="41">
        <v>0</v>
      </c>
      <c r="U143" s="41">
        <v>0</v>
      </c>
      <c r="V143" s="41">
        <v>0</v>
      </c>
      <c r="W143" s="41">
        <v>2094</v>
      </c>
      <c r="X143" s="41">
        <v>1196</v>
      </c>
      <c r="Y143" s="41">
        <v>0</v>
      </c>
      <c r="Z143" s="41">
        <v>0</v>
      </c>
      <c r="AA143" s="41">
        <v>0</v>
      </c>
      <c r="AB143" s="41">
        <v>0</v>
      </c>
      <c r="AC143" s="41">
        <v>0</v>
      </c>
      <c r="AD143" s="58">
        <f>SUM(Table446233[[#This Row],[1st
Apportionment]:[Invoices]])</f>
        <v>7573</v>
      </c>
      <c r="AE143" s="58">
        <f>Table446233[[#This Row],[2018–19
Final Allocation
$98.35 
Per Pupil]]-AD143</f>
        <v>0</v>
      </c>
    </row>
    <row r="144" spans="1:31" x14ac:dyDescent="0.35">
      <c r="A144" s="13" t="s">
        <v>554</v>
      </c>
      <c r="B144" s="13" t="s">
        <v>586</v>
      </c>
      <c r="C144" s="14" t="s">
        <v>556</v>
      </c>
      <c r="D144" s="14" t="s">
        <v>587</v>
      </c>
      <c r="E144" s="14" t="s">
        <v>34</v>
      </c>
      <c r="F144" s="14" t="s">
        <v>35</v>
      </c>
      <c r="G144" s="14" t="s">
        <v>587</v>
      </c>
      <c r="H144" s="61" t="s">
        <v>588</v>
      </c>
      <c r="I144" s="38">
        <v>53</v>
      </c>
      <c r="J144" s="39" t="s">
        <v>8122</v>
      </c>
      <c r="K144" s="40" t="s">
        <v>8122</v>
      </c>
      <c r="L144" s="14" t="s">
        <v>8122</v>
      </c>
      <c r="M144" s="41">
        <v>5213</v>
      </c>
      <c r="N144" s="4" t="s">
        <v>8122</v>
      </c>
      <c r="O144" s="41">
        <v>1224</v>
      </c>
      <c r="P144" s="41">
        <v>1224</v>
      </c>
      <c r="Q144" s="41">
        <v>1224</v>
      </c>
      <c r="R144" s="41">
        <v>1541</v>
      </c>
      <c r="S144" s="41">
        <v>0</v>
      </c>
      <c r="T144" s="41">
        <v>0</v>
      </c>
      <c r="U144" s="41">
        <v>0</v>
      </c>
      <c r="V144" s="41">
        <v>0</v>
      </c>
      <c r="W144" s="41">
        <v>0</v>
      </c>
      <c r="X144" s="41">
        <v>0</v>
      </c>
      <c r="Y144" s="41">
        <v>0</v>
      </c>
      <c r="Z144" s="41">
        <v>0</v>
      </c>
      <c r="AA144" s="41">
        <v>0</v>
      </c>
      <c r="AB144" s="41">
        <v>0</v>
      </c>
      <c r="AC144" s="41">
        <v>0</v>
      </c>
      <c r="AD144" s="58">
        <f>SUM(Table446233[[#This Row],[1st
Apportionment]:[Invoices]])</f>
        <v>5213</v>
      </c>
      <c r="AE144" s="58">
        <f>Table446233[[#This Row],[2018–19
Final Allocation
$98.35 
Per Pupil]]-AD144</f>
        <v>0</v>
      </c>
    </row>
    <row r="145" spans="1:31" x14ac:dyDescent="0.35">
      <c r="A145" s="13" t="s">
        <v>554</v>
      </c>
      <c r="B145" s="13" t="s">
        <v>589</v>
      </c>
      <c r="C145" s="14" t="s">
        <v>556</v>
      </c>
      <c r="D145" s="14" t="s">
        <v>590</v>
      </c>
      <c r="E145" s="14" t="s">
        <v>34</v>
      </c>
      <c r="F145" s="14" t="s">
        <v>35</v>
      </c>
      <c r="G145" s="14" t="s">
        <v>590</v>
      </c>
      <c r="H145" s="61" t="s">
        <v>591</v>
      </c>
      <c r="I145" s="38">
        <v>0</v>
      </c>
      <c r="J145" s="39" t="s">
        <v>8123</v>
      </c>
      <c r="K145" s="40" t="s">
        <v>8122</v>
      </c>
      <c r="L145" s="14" t="s">
        <v>8122</v>
      </c>
      <c r="M145" s="41">
        <v>0</v>
      </c>
      <c r="N145" s="4" t="s">
        <v>8123</v>
      </c>
      <c r="O145" s="41">
        <v>0</v>
      </c>
      <c r="P145" s="41">
        <v>0</v>
      </c>
      <c r="Q145" s="41">
        <v>0</v>
      </c>
      <c r="R145" s="41">
        <v>0</v>
      </c>
      <c r="S145" s="41">
        <v>0</v>
      </c>
      <c r="T145" s="41">
        <v>0</v>
      </c>
      <c r="U145" s="41">
        <v>0</v>
      </c>
      <c r="V145" s="41">
        <v>0</v>
      </c>
      <c r="W145" s="41">
        <v>0</v>
      </c>
      <c r="X145" s="41">
        <v>0</v>
      </c>
      <c r="Y145" s="41">
        <v>0</v>
      </c>
      <c r="Z145" s="41">
        <v>0</v>
      </c>
      <c r="AA145" s="41">
        <v>0</v>
      </c>
      <c r="AB145" s="41">
        <v>0</v>
      </c>
      <c r="AC145" s="41">
        <v>0</v>
      </c>
      <c r="AD145" s="58">
        <f>SUM(Table446233[[#This Row],[1st
Apportionment]:[Invoices]])</f>
        <v>0</v>
      </c>
      <c r="AE145" s="58">
        <f>Table446233[[#This Row],[2018–19
Final Allocation
$98.35 
Per Pupil]]-AD145</f>
        <v>0</v>
      </c>
    </row>
    <row r="146" spans="1:31" x14ac:dyDescent="0.35">
      <c r="A146" s="13" t="s">
        <v>554</v>
      </c>
      <c r="B146" s="13" t="s">
        <v>592</v>
      </c>
      <c r="C146" s="14" t="s">
        <v>556</v>
      </c>
      <c r="D146" s="14" t="s">
        <v>593</v>
      </c>
      <c r="E146" s="14" t="s">
        <v>34</v>
      </c>
      <c r="F146" s="14" t="s">
        <v>35</v>
      </c>
      <c r="G146" s="14" t="s">
        <v>593</v>
      </c>
      <c r="H146" s="61" t="s">
        <v>594</v>
      </c>
      <c r="I146" s="38">
        <v>1301</v>
      </c>
      <c r="J146" s="39" t="s">
        <v>8122</v>
      </c>
      <c r="K146" s="40" t="s">
        <v>8122</v>
      </c>
      <c r="L146" s="14" t="s">
        <v>8122</v>
      </c>
      <c r="M146" s="41">
        <v>127953</v>
      </c>
      <c r="N146" s="4" t="s">
        <v>8122</v>
      </c>
      <c r="O146" s="41">
        <v>0</v>
      </c>
      <c r="P146" s="41">
        <v>0</v>
      </c>
      <c r="Q146" s="41">
        <v>21013</v>
      </c>
      <c r="R146" s="41">
        <v>31988</v>
      </c>
      <c r="S146" s="41">
        <v>20266</v>
      </c>
      <c r="T146" s="41">
        <v>28056</v>
      </c>
      <c r="U146" s="41">
        <v>0</v>
      </c>
      <c r="V146" s="41">
        <v>13275</v>
      </c>
      <c r="W146" s="41">
        <v>13355</v>
      </c>
      <c r="X146" s="41">
        <v>0</v>
      </c>
      <c r="Y146" s="41">
        <v>0</v>
      </c>
      <c r="Z146" s="41">
        <v>0</v>
      </c>
      <c r="AA146" s="41">
        <v>0</v>
      </c>
      <c r="AB146" s="41">
        <v>0</v>
      </c>
      <c r="AC146" s="41">
        <v>0</v>
      </c>
      <c r="AD146" s="58">
        <f>SUM(Table446233[[#This Row],[1st
Apportionment]:[Invoices]])</f>
        <v>127953</v>
      </c>
      <c r="AE146" s="58">
        <f>Table446233[[#This Row],[2018–19
Final Allocation
$98.35 
Per Pupil]]-AD146</f>
        <v>0</v>
      </c>
    </row>
    <row r="147" spans="1:31" x14ac:dyDescent="0.35">
      <c r="A147" s="13" t="s">
        <v>554</v>
      </c>
      <c r="B147" s="13" t="s">
        <v>595</v>
      </c>
      <c r="C147" s="14" t="s">
        <v>556</v>
      </c>
      <c r="D147" s="14" t="s">
        <v>596</v>
      </c>
      <c r="E147" s="14" t="s">
        <v>34</v>
      </c>
      <c r="F147" s="14" t="s">
        <v>35</v>
      </c>
      <c r="G147" s="14" t="s">
        <v>596</v>
      </c>
      <c r="H147" s="61" t="s">
        <v>597</v>
      </c>
      <c r="I147" s="38">
        <v>0</v>
      </c>
      <c r="J147" s="39" t="s">
        <v>8122</v>
      </c>
      <c r="K147" s="40" t="s">
        <v>8123</v>
      </c>
      <c r="L147" s="14" t="s">
        <v>8123</v>
      </c>
      <c r="M147" s="41">
        <v>0</v>
      </c>
      <c r="N147" s="4" t="s">
        <v>8122</v>
      </c>
      <c r="O147" s="41">
        <v>0</v>
      </c>
      <c r="P147" s="41">
        <v>0</v>
      </c>
      <c r="Q147" s="41">
        <v>0</v>
      </c>
      <c r="R147" s="41">
        <v>0</v>
      </c>
      <c r="S147" s="41">
        <v>0</v>
      </c>
      <c r="T147" s="41">
        <v>0</v>
      </c>
      <c r="U147" s="41">
        <v>0</v>
      </c>
      <c r="V147" s="41">
        <v>0</v>
      </c>
      <c r="W147" s="41">
        <v>0</v>
      </c>
      <c r="X147" s="41">
        <v>0</v>
      </c>
      <c r="Y147" s="41">
        <v>0</v>
      </c>
      <c r="Z147" s="41">
        <v>0</v>
      </c>
      <c r="AA147" s="41">
        <v>0</v>
      </c>
      <c r="AB147" s="41">
        <v>0</v>
      </c>
      <c r="AC147" s="41">
        <v>0</v>
      </c>
      <c r="AD147" s="58">
        <f>SUM(Table446233[[#This Row],[1st
Apportionment]:[Invoices]])</f>
        <v>0</v>
      </c>
      <c r="AE147" s="58">
        <f>Table446233[[#This Row],[2018–19
Final Allocation
$98.35 
Per Pupil]]-AD147</f>
        <v>0</v>
      </c>
    </row>
    <row r="148" spans="1:31" x14ac:dyDescent="0.35">
      <c r="A148" s="13" t="s">
        <v>554</v>
      </c>
      <c r="B148" s="13" t="s">
        <v>598</v>
      </c>
      <c r="C148" s="14" t="s">
        <v>556</v>
      </c>
      <c r="D148" s="14" t="s">
        <v>599</v>
      </c>
      <c r="E148" s="14" t="s">
        <v>34</v>
      </c>
      <c r="F148" s="14" t="s">
        <v>35</v>
      </c>
      <c r="G148" s="14" t="s">
        <v>599</v>
      </c>
      <c r="H148" s="61" t="s">
        <v>600</v>
      </c>
      <c r="I148" s="38">
        <v>0</v>
      </c>
      <c r="J148" s="39" t="s">
        <v>8123</v>
      </c>
      <c r="K148" s="40" t="s">
        <v>8122</v>
      </c>
      <c r="L148" s="14" t="s">
        <v>8122</v>
      </c>
      <c r="M148" s="41">
        <v>0</v>
      </c>
      <c r="N148" s="4" t="s">
        <v>8123</v>
      </c>
      <c r="O148" s="41">
        <v>0</v>
      </c>
      <c r="P148" s="41">
        <v>0</v>
      </c>
      <c r="Q148" s="41">
        <v>0</v>
      </c>
      <c r="R148" s="41">
        <v>0</v>
      </c>
      <c r="S148" s="41">
        <v>0</v>
      </c>
      <c r="T148" s="41">
        <v>0</v>
      </c>
      <c r="U148" s="41">
        <v>0</v>
      </c>
      <c r="V148" s="41">
        <v>0</v>
      </c>
      <c r="W148" s="41">
        <v>0</v>
      </c>
      <c r="X148" s="41">
        <v>0</v>
      </c>
      <c r="Y148" s="41">
        <v>0</v>
      </c>
      <c r="Z148" s="41">
        <v>0</v>
      </c>
      <c r="AA148" s="41">
        <v>0</v>
      </c>
      <c r="AB148" s="41">
        <v>0</v>
      </c>
      <c r="AC148" s="41">
        <v>0</v>
      </c>
      <c r="AD148" s="58">
        <f>SUM(Table446233[[#This Row],[1st
Apportionment]:[Invoices]])</f>
        <v>0</v>
      </c>
      <c r="AE148" s="58">
        <f>Table446233[[#This Row],[2018–19
Final Allocation
$98.35 
Per Pupil]]-AD148</f>
        <v>0</v>
      </c>
    </row>
    <row r="149" spans="1:31" x14ac:dyDescent="0.35">
      <c r="A149" s="13" t="s">
        <v>554</v>
      </c>
      <c r="B149" s="13" t="s">
        <v>601</v>
      </c>
      <c r="C149" s="14" t="s">
        <v>556</v>
      </c>
      <c r="D149" s="14" t="s">
        <v>602</v>
      </c>
      <c r="E149" s="14" t="s">
        <v>34</v>
      </c>
      <c r="F149" s="14" t="s">
        <v>35</v>
      </c>
      <c r="G149" s="14" t="s">
        <v>602</v>
      </c>
      <c r="H149" s="61" t="s">
        <v>603</v>
      </c>
      <c r="I149" s="38">
        <v>0</v>
      </c>
      <c r="J149" s="39" t="s">
        <v>8123</v>
      </c>
      <c r="K149" s="40" t="s">
        <v>8122</v>
      </c>
      <c r="L149" s="14" t="s">
        <v>8122</v>
      </c>
      <c r="M149" s="41">
        <v>0</v>
      </c>
      <c r="N149" s="4" t="s">
        <v>8122</v>
      </c>
      <c r="O149" s="41">
        <v>0</v>
      </c>
      <c r="P149" s="41">
        <v>0</v>
      </c>
      <c r="Q149" s="41">
        <v>0</v>
      </c>
      <c r="R149" s="41">
        <v>0</v>
      </c>
      <c r="S149" s="41">
        <v>0</v>
      </c>
      <c r="T149" s="41">
        <v>0</v>
      </c>
      <c r="U149" s="41">
        <v>0</v>
      </c>
      <c r="V149" s="41">
        <v>0</v>
      </c>
      <c r="W149" s="41">
        <v>0</v>
      </c>
      <c r="X149" s="41">
        <v>0</v>
      </c>
      <c r="Y149" s="41">
        <v>0</v>
      </c>
      <c r="Z149" s="41">
        <v>0</v>
      </c>
      <c r="AA149" s="41">
        <v>0</v>
      </c>
      <c r="AB149" s="41">
        <v>0</v>
      </c>
      <c r="AC149" s="41">
        <v>0</v>
      </c>
      <c r="AD149" s="58">
        <f>SUM(Table446233[[#This Row],[1st
Apportionment]:[Invoices]])</f>
        <v>0</v>
      </c>
      <c r="AE149" s="58">
        <f>Table446233[[#This Row],[2018–19
Final Allocation
$98.35 
Per Pupil]]-AD149</f>
        <v>0</v>
      </c>
    </row>
    <row r="150" spans="1:31" x14ac:dyDescent="0.35">
      <c r="A150" s="13" t="s">
        <v>554</v>
      </c>
      <c r="B150" s="13" t="s">
        <v>604</v>
      </c>
      <c r="C150" s="14" t="s">
        <v>556</v>
      </c>
      <c r="D150" s="14" t="s">
        <v>605</v>
      </c>
      <c r="E150" s="14" t="s">
        <v>34</v>
      </c>
      <c r="F150" s="14" t="s">
        <v>35</v>
      </c>
      <c r="G150" s="14" t="s">
        <v>605</v>
      </c>
      <c r="H150" s="61" t="s">
        <v>606</v>
      </c>
      <c r="I150" s="38">
        <v>1746</v>
      </c>
      <c r="J150" s="39" t="s">
        <v>8122</v>
      </c>
      <c r="K150" s="40" t="s">
        <v>8122</v>
      </c>
      <c r="L150" s="14" t="s">
        <v>8122</v>
      </c>
      <c r="M150" s="41">
        <v>171719</v>
      </c>
      <c r="N150" s="4" t="s">
        <v>8122</v>
      </c>
      <c r="O150" s="41">
        <v>0</v>
      </c>
      <c r="P150" s="41">
        <v>0</v>
      </c>
      <c r="Q150" s="41">
        <v>0</v>
      </c>
      <c r="R150" s="41">
        <v>0</v>
      </c>
      <c r="S150" s="41">
        <v>0</v>
      </c>
      <c r="T150" s="41">
        <v>8451</v>
      </c>
      <c r="U150" s="41">
        <v>32589</v>
      </c>
      <c r="V150" s="41">
        <v>130679</v>
      </c>
      <c r="W150" s="41">
        <v>0</v>
      </c>
      <c r="X150" s="41">
        <v>0</v>
      </c>
      <c r="Y150" s="41">
        <v>0</v>
      </c>
      <c r="Z150" s="41">
        <v>0</v>
      </c>
      <c r="AA150" s="41">
        <v>0</v>
      </c>
      <c r="AB150" s="41">
        <v>0</v>
      </c>
      <c r="AC150" s="41">
        <v>0</v>
      </c>
      <c r="AD150" s="58">
        <f>SUM(Table446233[[#This Row],[1st
Apportionment]:[Invoices]])</f>
        <v>171719</v>
      </c>
      <c r="AE150" s="58">
        <f>Table446233[[#This Row],[2018–19
Final Allocation
$98.35 
Per Pupil]]-AD150</f>
        <v>0</v>
      </c>
    </row>
    <row r="151" spans="1:31" x14ac:dyDescent="0.35">
      <c r="A151" s="13" t="s">
        <v>554</v>
      </c>
      <c r="B151" s="13" t="s">
        <v>607</v>
      </c>
      <c r="C151" s="14" t="s">
        <v>556</v>
      </c>
      <c r="D151" s="14" t="s">
        <v>608</v>
      </c>
      <c r="E151" s="14" t="s">
        <v>34</v>
      </c>
      <c r="F151" s="14" t="s">
        <v>35</v>
      </c>
      <c r="G151" s="14" t="s">
        <v>608</v>
      </c>
      <c r="H151" s="61" t="s">
        <v>609</v>
      </c>
      <c r="I151" s="38">
        <v>0</v>
      </c>
      <c r="J151" s="39" t="s">
        <v>8123</v>
      </c>
      <c r="K151" s="40" t="s">
        <v>8122</v>
      </c>
      <c r="L151" s="14" t="s">
        <v>8122</v>
      </c>
      <c r="M151" s="41">
        <v>0</v>
      </c>
      <c r="N151" s="4" t="s">
        <v>8123</v>
      </c>
      <c r="O151" s="41">
        <v>0</v>
      </c>
      <c r="P151" s="41">
        <v>0</v>
      </c>
      <c r="Q151" s="41">
        <v>0</v>
      </c>
      <c r="R151" s="41">
        <v>0</v>
      </c>
      <c r="S151" s="41">
        <v>0</v>
      </c>
      <c r="T151" s="41">
        <v>0</v>
      </c>
      <c r="U151" s="41">
        <v>0</v>
      </c>
      <c r="V151" s="41">
        <v>0</v>
      </c>
      <c r="W151" s="41">
        <v>0</v>
      </c>
      <c r="X151" s="41">
        <v>0</v>
      </c>
      <c r="Y151" s="41">
        <v>0</v>
      </c>
      <c r="Z151" s="41">
        <v>0</v>
      </c>
      <c r="AA151" s="41">
        <v>0</v>
      </c>
      <c r="AB151" s="41">
        <v>0</v>
      </c>
      <c r="AC151" s="41">
        <v>0</v>
      </c>
      <c r="AD151" s="58">
        <f>SUM(Table446233[[#This Row],[1st
Apportionment]:[Invoices]])</f>
        <v>0</v>
      </c>
      <c r="AE151" s="58">
        <f>Table446233[[#This Row],[2018–19
Final Allocation
$98.35 
Per Pupil]]-AD151</f>
        <v>0</v>
      </c>
    </row>
    <row r="152" spans="1:31" x14ac:dyDescent="0.35">
      <c r="A152" s="13" t="s">
        <v>554</v>
      </c>
      <c r="B152" s="13" t="s">
        <v>610</v>
      </c>
      <c r="C152" s="14" t="s">
        <v>556</v>
      </c>
      <c r="D152" s="14" t="s">
        <v>611</v>
      </c>
      <c r="E152" s="14" t="s">
        <v>34</v>
      </c>
      <c r="F152" s="14" t="s">
        <v>35</v>
      </c>
      <c r="G152" s="14" t="s">
        <v>611</v>
      </c>
      <c r="H152" s="61" t="s">
        <v>612</v>
      </c>
      <c r="I152" s="38">
        <v>0</v>
      </c>
      <c r="J152" s="39" t="s">
        <v>8123</v>
      </c>
      <c r="K152" s="40" t="s">
        <v>8123</v>
      </c>
      <c r="L152" s="14" t="s">
        <v>8123</v>
      </c>
      <c r="M152" s="41">
        <v>0</v>
      </c>
      <c r="N152" s="4" t="s">
        <v>8123</v>
      </c>
      <c r="O152" s="41">
        <v>0</v>
      </c>
      <c r="P152" s="41">
        <v>0</v>
      </c>
      <c r="Q152" s="41">
        <v>0</v>
      </c>
      <c r="R152" s="41">
        <v>0</v>
      </c>
      <c r="S152" s="41">
        <v>0</v>
      </c>
      <c r="T152" s="41">
        <v>0</v>
      </c>
      <c r="U152" s="41">
        <v>0</v>
      </c>
      <c r="V152" s="41">
        <v>0</v>
      </c>
      <c r="W152" s="41">
        <v>0</v>
      </c>
      <c r="X152" s="41">
        <v>0</v>
      </c>
      <c r="Y152" s="41">
        <v>0</v>
      </c>
      <c r="Z152" s="41">
        <v>0</v>
      </c>
      <c r="AA152" s="41">
        <v>0</v>
      </c>
      <c r="AB152" s="41">
        <v>0</v>
      </c>
      <c r="AC152" s="41">
        <v>0</v>
      </c>
      <c r="AD152" s="58">
        <f>SUM(Table446233[[#This Row],[1st
Apportionment]:[Invoices]])</f>
        <v>0</v>
      </c>
      <c r="AE152" s="58">
        <f>Table446233[[#This Row],[2018–19
Final Allocation
$98.35 
Per Pupil]]-AD152</f>
        <v>0</v>
      </c>
    </row>
    <row r="153" spans="1:31" x14ac:dyDescent="0.35">
      <c r="A153" s="13" t="s">
        <v>554</v>
      </c>
      <c r="B153" s="13" t="s">
        <v>613</v>
      </c>
      <c r="C153" s="14" t="s">
        <v>556</v>
      </c>
      <c r="D153" s="14" t="s">
        <v>563</v>
      </c>
      <c r="E153" s="14" t="s">
        <v>614</v>
      </c>
      <c r="F153" s="14" t="s">
        <v>615</v>
      </c>
      <c r="G153" s="14" t="s">
        <v>616</v>
      </c>
      <c r="H153" s="61" t="s">
        <v>617</v>
      </c>
      <c r="I153" s="38">
        <v>0</v>
      </c>
      <c r="J153" s="39" t="s">
        <v>8123</v>
      </c>
      <c r="K153" s="40" t="s">
        <v>8123</v>
      </c>
      <c r="L153" s="14" t="s">
        <v>8123</v>
      </c>
      <c r="M153" s="41">
        <v>0</v>
      </c>
      <c r="N153" s="4" t="s">
        <v>8123</v>
      </c>
      <c r="O153" s="41">
        <v>0</v>
      </c>
      <c r="P153" s="41">
        <v>0</v>
      </c>
      <c r="Q153" s="41">
        <v>0</v>
      </c>
      <c r="R153" s="41">
        <v>0</v>
      </c>
      <c r="S153" s="41">
        <v>0</v>
      </c>
      <c r="T153" s="41">
        <v>0</v>
      </c>
      <c r="U153" s="41">
        <v>0</v>
      </c>
      <c r="V153" s="41">
        <v>0</v>
      </c>
      <c r="W153" s="41">
        <v>0</v>
      </c>
      <c r="X153" s="41">
        <v>0</v>
      </c>
      <c r="Y153" s="41">
        <v>0</v>
      </c>
      <c r="Z153" s="41">
        <v>0</v>
      </c>
      <c r="AA153" s="41">
        <v>0</v>
      </c>
      <c r="AB153" s="41">
        <v>0</v>
      </c>
      <c r="AC153" s="41">
        <v>0</v>
      </c>
      <c r="AD153" s="58">
        <f>SUM(Table446233[[#This Row],[1st
Apportionment]:[Invoices]])</f>
        <v>0</v>
      </c>
      <c r="AE153" s="58">
        <f>Table446233[[#This Row],[2018–19
Final Allocation
$98.35 
Per Pupil]]-AD153</f>
        <v>0</v>
      </c>
    </row>
    <row r="154" spans="1:31" x14ac:dyDescent="0.35">
      <c r="A154" s="13" t="s">
        <v>554</v>
      </c>
      <c r="B154" s="13" t="s">
        <v>618</v>
      </c>
      <c r="C154" s="14" t="s">
        <v>556</v>
      </c>
      <c r="D154" s="14" t="s">
        <v>605</v>
      </c>
      <c r="E154" s="14" t="s">
        <v>619</v>
      </c>
      <c r="F154" s="14" t="s">
        <v>620</v>
      </c>
      <c r="G154" s="14" t="s">
        <v>621</v>
      </c>
      <c r="H154" s="61" t="s">
        <v>622</v>
      </c>
      <c r="I154" s="38">
        <v>0</v>
      </c>
      <c r="J154" s="39" t="s">
        <v>8123</v>
      </c>
      <c r="K154" s="40" t="s">
        <v>8123</v>
      </c>
      <c r="L154" s="14" t="s">
        <v>8122</v>
      </c>
      <c r="M154" s="41">
        <v>0</v>
      </c>
      <c r="N154" s="4" t="s">
        <v>8123</v>
      </c>
      <c r="O154" s="41">
        <v>0</v>
      </c>
      <c r="P154" s="41">
        <v>0</v>
      </c>
      <c r="Q154" s="41">
        <v>0</v>
      </c>
      <c r="R154" s="41">
        <v>0</v>
      </c>
      <c r="S154" s="41">
        <v>0</v>
      </c>
      <c r="T154" s="41">
        <v>0</v>
      </c>
      <c r="U154" s="41">
        <v>0</v>
      </c>
      <c r="V154" s="41">
        <v>0</v>
      </c>
      <c r="W154" s="41">
        <v>0</v>
      </c>
      <c r="X154" s="41">
        <v>0</v>
      </c>
      <c r="Y154" s="41">
        <v>0</v>
      </c>
      <c r="Z154" s="41">
        <v>0</v>
      </c>
      <c r="AA154" s="41">
        <v>0</v>
      </c>
      <c r="AB154" s="41">
        <v>0</v>
      </c>
      <c r="AC154" s="41">
        <v>0</v>
      </c>
      <c r="AD154" s="58">
        <f>SUM(Table446233[[#This Row],[1st
Apportionment]:[Invoices]])</f>
        <v>0</v>
      </c>
      <c r="AE154" s="58">
        <f>Table446233[[#This Row],[2018–19
Final Allocation
$98.35 
Per Pupil]]-AD154</f>
        <v>0</v>
      </c>
    </row>
    <row r="155" spans="1:31" x14ac:dyDescent="0.35">
      <c r="A155" s="13" t="s">
        <v>554</v>
      </c>
      <c r="B155" s="13" t="s">
        <v>623</v>
      </c>
      <c r="C155" s="14" t="s">
        <v>556</v>
      </c>
      <c r="D155" s="14" t="s">
        <v>605</v>
      </c>
      <c r="E155" s="14" t="s">
        <v>624</v>
      </c>
      <c r="F155" s="14" t="s">
        <v>625</v>
      </c>
      <c r="G155" s="14" t="s">
        <v>626</v>
      </c>
      <c r="H155" s="61" t="s">
        <v>627</v>
      </c>
      <c r="I155" s="38">
        <v>0</v>
      </c>
      <c r="J155" s="39" t="s">
        <v>8122</v>
      </c>
      <c r="K155" s="40" t="s">
        <v>8123</v>
      </c>
      <c r="L155" s="14" t="s">
        <v>8123</v>
      </c>
      <c r="M155" s="41">
        <v>0</v>
      </c>
      <c r="N155" s="4" t="s">
        <v>8123</v>
      </c>
      <c r="O155" s="41">
        <v>0</v>
      </c>
      <c r="P155" s="41">
        <v>0</v>
      </c>
      <c r="Q155" s="41">
        <v>0</v>
      </c>
      <c r="R155" s="41">
        <v>0</v>
      </c>
      <c r="S155" s="41">
        <v>0</v>
      </c>
      <c r="T155" s="41">
        <v>0</v>
      </c>
      <c r="U155" s="41">
        <v>0</v>
      </c>
      <c r="V155" s="41">
        <v>0</v>
      </c>
      <c r="W155" s="41">
        <v>0</v>
      </c>
      <c r="X155" s="41">
        <v>0</v>
      </c>
      <c r="Y155" s="41">
        <v>0</v>
      </c>
      <c r="Z155" s="41">
        <v>0</v>
      </c>
      <c r="AA155" s="41">
        <v>0</v>
      </c>
      <c r="AB155" s="41">
        <v>0</v>
      </c>
      <c r="AC155" s="41">
        <v>0</v>
      </c>
      <c r="AD155" s="58">
        <f>SUM(Table446233[[#This Row],[1st
Apportionment]:[Invoices]])</f>
        <v>0</v>
      </c>
      <c r="AE155" s="58">
        <f>Table446233[[#This Row],[2018–19
Final Allocation
$98.35 
Per Pupil]]-AD155</f>
        <v>0</v>
      </c>
    </row>
    <row r="156" spans="1:31" x14ac:dyDescent="0.35">
      <c r="A156" s="13" t="s">
        <v>554</v>
      </c>
      <c r="B156" s="13" t="s">
        <v>628</v>
      </c>
      <c r="C156" s="14" t="s">
        <v>556</v>
      </c>
      <c r="D156" s="14" t="s">
        <v>605</v>
      </c>
      <c r="E156" s="14" t="s">
        <v>629</v>
      </c>
      <c r="F156" s="14" t="s">
        <v>630</v>
      </c>
      <c r="G156" s="14" t="s">
        <v>631</v>
      </c>
      <c r="H156" s="61" t="s">
        <v>632</v>
      </c>
      <c r="I156" s="38">
        <v>0</v>
      </c>
      <c r="J156" s="39" t="s">
        <v>8122</v>
      </c>
      <c r="K156" s="40" t="s">
        <v>8123</v>
      </c>
      <c r="L156" s="14" t="s">
        <v>8123</v>
      </c>
      <c r="M156" s="41">
        <v>0</v>
      </c>
      <c r="N156" s="4" t="s">
        <v>8123</v>
      </c>
      <c r="O156" s="41">
        <v>0</v>
      </c>
      <c r="P156" s="41">
        <v>0</v>
      </c>
      <c r="Q156" s="41">
        <v>0</v>
      </c>
      <c r="R156" s="41">
        <v>0</v>
      </c>
      <c r="S156" s="41">
        <v>0</v>
      </c>
      <c r="T156" s="41">
        <v>0</v>
      </c>
      <c r="U156" s="41">
        <v>0</v>
      </c>
      <c r="V156" s="41">
        <v>0</v>
      </c>
      <c r="W156" s="41">
        <v>0</v>
      </c>
      <c r="X156" s="41">
        <v>0</v>
      </c>
      <c r="Y156" s="41">
        <v>0</v>
      </c>
      <c r="Z156" s="41">
        <v>0</v>
      </c>
      <c r="AA156" s="41">
        <v>0</v>
      </c>
      <c r="AB156" s="41">
        <v>0</v>
      </c>
      <c r="AC156" s="41">
        <v>0</v>
      </c>
      <c r="AD156" s="58">
        <f>SUM(Table446233[[#This Row],[1st
Apportionment]:[Invoices]])</f>
        <v>0</v>
      </c>
      <c r="AE156" s="58">
        <f>Table446233[[#This Row],[2018–19
Final Allocation
$98.35 
Per Pupil]]-AD156</f>
        <v>0</v>
      </c>
    </row>
    <row r="157" spans="1:31" x14ac:dyDescent="0.35">
      <c r="A157" s="13" t="s">
        <v>554</v>
      </c>
      <c r="B157" s="13" t="s">
        <v>633</v>
      </c>
      <c r="C157" s="14" t="s">
        <v>556</v>
      </c>
      <c r="D157" s="14" t="s">
        <v>557</v>
      </c>
      <c r="E157" s="14" t="s">
        <v>634</v>
      </c>
      <c r="F157" s="14" t="s">
        <v>635</v>
      </c>
      <c r="G157" s="14" t="s">
        <v>636</v>
      </c>
      <c r="H157" s="61" t="s">
        <v>637</v>
      </c>
      <c r="I157" s="38">
        <v>0</v>
      </c>
      <c r="J157" s="39" t="s">
        <v>8122</v>
      </c>
      <c r="K157" s="40" t="s">
        <v>8123</v>
      </c>
      <c r="L157" s="14" t="s">
        <v>8122</v>
      </c>
      <c r="M157" s="41">
        <v>0</v>
      </c>
      <c r="N157" s="4" t="s">
        <v>8123</v>
      </c>
      <c r="O157" s="41">
        <v>0</v>
      </c>
      <c r="P157" s="41">
        <v>0</v>
      </c>
      <c r="Q157" s="41">
        <v>0</v>
      </c>
      <c r="R157" s="41">
        <v>0</v>
      </c>
      <c r="S157" s="41">
        <v>0</v>
      </c>
      <c r="T157" s="41">
        <v>0</v>
      </c>
      <c r="U157" s="41">
        <v>0</v>
      </c>
      <c r="V157" s="41">
        <v>0</v>
      </c>
      <c r="W157" s="41">
        <v>0</v>
      </c>
      <c r="X157" s="41">
        <v>0</v>
      </c>
      <c r="Y157" s="41">
        <v>0</v>
      </c>
      <c r="Z157" s="41">
        <v>0</v>
      </c>
      <c r="AA157" s="41">
        <v>0</v>
      </c>
      <c r="AB157" s="41">
        <v>0</v>
      </c>
      <c r="AC157" s="41">
        <v>0</v>
      </c>
      <c r="AD157" s="58">
        <f>SUM(Table446233[[#This Row],[1st
Apportionment]:[Invoices]])</f>
        <v>0</v>
      </c>
      <c r="AE157" s="58">
        <f>Table446233[[#This Row],[2018–19
Final Allocation
$98.35 
Per Pupil]]-AD157</f>
        <v>0</v>
      </c>
    </row>
    <row r="158" spans="1:31" x14ac:dyDescent="0.35">
      <c r="A158" s="13" t="s">
        <v>554</v>
      </c>
      <c r="B158" s="13" t="s">
        <v>638</v>
      </c>
      <c r="C158" s="14" t="s">
        <v>556</v>
      </c>
      <c r="D158" s="14" t="s">
        <v>563</v>
      </c>
      <c r="E158" s="14" t="s">
        <v>639</v>
      </c>
      <c r="F158" s="14" t="s">
        <v>640</v>
      </c>
      <c r="G158" s="14" t="s">
        <v>641</v>
      </c>
      <c r="H158" s="61" t="s">
        <v>642</v>
      </c>
      <c r="I158" s="38">
        <v>0</v>
      </c>
      <c r="J158" s="39" t="s">
        <v>8123</v>
      </c>
      <c r="K158" s="40" t="s">
        <v>8123</v>
      </c>
      <c r="L158" s="14" t="s">
        <v>8123</v>
      </c>
      <c r="M158" s="41">
        <v>0</v>
      </c>
      <c r="N158" s="4" t="s">
        <v>8123</v>
      </c>
      <c r="O158" s="41">
        <v>0</v>
      </c>
      <c r="P158" s="41">
        <v>0</v>
      </c>
      <c r="Q158" s="41">
        <v>0</v>
      </c>
      <c r="R158" s="41">
        <v>0</v>
      </c>
      <c r="S158" s="41">
        <v>0</v>
      </c>
      <c r="T158" s="41">
        <v>0</v>
      </c>
      <c r="U158" s="41">
        <v>0</v>
      </c>
      <c r="V158" s="41">
        <v>0</v>
      </c>
      <c r="W158" s="41">
        <v>0</v>
      </c>
      <c r="X158" s="41">
        <v>0</v>
      </c>
      <c r="Y158" s="41">
        <v>0</v>
      </c>
      <c r="Z158" s="41">
        <v>0</v>
      </c>
      <c r="AA158" s="41">
        <v>0</v>
      </c>
      <c r="AB158" s="41">
        <v>0</v>
      </c>
      <c r="AC158" s="41">
        <v>0</v>
      </c>
      <c r="AD158" s="58">
        <f>SUM(Table446233[[#This Row],[1st
Apportionment]:[Invoices]])</f>
        <v>0</v>
      </c>
      <c r="AE158" s="58">
        <f>Table446233[[#This Row],[2018–19
Final Allocation
$98.35 
Per Pupil]]-AD158</f>
        <v>0</v>
      </c>
    </row>
    <row r="159" spans="1:31" x14ac:dyDescent="0.35">
      <c r="A159" s="13" t="s">
        <v>554</v>
      </c>
      <c r="B159" s="13" t="s">
        <v>643</v>
      </c>
      <c r="C159" s="14" t="s">
        <v>556</v>
      </c>
      <c r="D159" s="14" t="s">
        <v>557</v>
      </c>
      <c r="E159" s="14" t="s">
        <v>644</v>
      </c>
      <c r="F159" s="14" t="s">
        <v>645</v>
      </c>
      <c r="G159" s="14" t="s">
        <v>646</v>
      </c>
      <c r="H159" s="61" t="s">
        <v>647</v>
      </c>
      <c r="I159" s="38">
        <v>0</v>
      </c>
      <c r="J159" s="39" t="s">
        <v>8122</v>
      </c>
      <c r="K159" s="40" t="s">
        <v>8123</v>
      </c>
      <c r="L159" s="14" t="s">
        <v>8123</v>
      </c>
      <c r="M159" s="41">
        <v>0</v>
      </c>
      <c r="N159" s="4" t="s">
        <v>8123</v>
      </c>
      <c r="O159" s="41">
        <v>0</v>
      </c>
      <c r="P159" s="41">
        <v>0</v>
      </c>
      <c r="Q159" s="41">
        <v>0</v>
      </c>
      <c r="R159" s="41">
        <v>0</v>
      </c>
      <c r="S159" s="41">
        <v>0</v>
      </c>
      <c r="T159" s="41">
        <v>0</v>
      </c>
      <c r="U159" s="41">
        <v>0</v>
      </c>
      <c r="V159" s="41">
        <v>0</v>
      </c>
      <c r="W159" s="41">
        <v>0</v>
      </c>
      <c r="X159" s="41">
        <v>0</v>
      </c>
      <c r="Y159" s="41">
        <v>0</v>
      </c>
      <c r="Z159" s="41">
        <v>0</v>
      </c>
      <c r="AA159" s="41">
        <v>0</v>
      </c>
      <c r="AB159" s="41">
        <v>0</v>
      </c>
      <c r="AC159" s="41">
        <v>0</v>
      </c>
      <c r="AD159" s="58">
        <f>SUM(Table446233[[#This Row],[1st
Apportionment]:[Invoices]])</f>
        <v>0</v>
      </c>
      <c r="AE159" s="58">
        <f>Table446233[[#This Row],[2018–19
Final Allocation
$98.35 
Per Pupil]]-AD159</f>
        <v>0</v>
      </c>
    </row>
    <row r="160" spans="1:31" x14ac:dyDescent="0.35">
      <c r="A160" s="13" t="s">
        <v>554</v>
      </c>
      <c r="B160" s="13" t="s">
        <v>648</v>
      </c>
      <c r="C160" s="14" t="s">
        <v>556</v>
      </c>
      <c r="D160" s="14" t="s">
        <v>605</v>
      </c>
      <c r="E160" s="14" t="s">
        <v>649</v>
      </c>
      <c r="F160" s="14" t="s">
        <v>650</v>
      </c>
      <c r="G160" s="14" t="s">
        <v>651</v>
      </c>
      <c r="H160" s="61" t="s">
        <v>652</v>
      </c>
      <c r="I160" s="38">
        <v>0</v>
      </c>
      <c r="J160" s="39" t="s">
        <v>8122</v>
      </c>
      <c r="K160" s="40" t="s">
        <v>8123</v>
      </c>
      <c r="L160" s="14" t="s">
        <v>8123</v>
      </c>
      <c r="M160" s="41">
        <v>0</v>
      </c>
      <c r="N160" s="4" t="s">
        <v>8123</v>
      </c>
      <c r="O160" s="41">
        <v>0</v>
      </c>
      <c r="P160" s="41">
        <v>0</v>
      </c>
      <c r="Q160" s="41">
        <v>0</v>
      </c>
      <c r="R160" s="41">
        <v>0</v>
      </c>
      <c r="S160" s="41">
        <v>0</v>
      </c>
      <c r="T160" s="41">
        <v>0</v>
      </c>
      <c r="U160" s="41">
        <v>0</v>
      </c>
      <c r="V160" s="41">
        <v>0</v>
      </c>
      <c r="W160" s="41">
        <v>0</v>
      </c>
      <c r="X160" s="41">
        <v>0</v>
      </c>
      <c r="Y160" s="41">
        <v>0</v>
      </c>
      <c r="Z160" s="41">
        <v>0</v>
      </c>
      <c r="AA160" s="41">
        <v>0</v>
      </c>
      <c r="AB160" s="41">
        <v>0</v>
      </c>
      <c r="AC160" s="41">
        <v>0</v>
      </c>
      <c r="AD160" s="58">
        <f>SUM(Table446233[[#This Row],[1st
Apportionment]:[Invoices]])</f>
        <v>0</v>
      </c>
      <c r="AE160" s="58">
        <f>Table446233[[#This Row],[2018–19
Final Allocation
$98.35 
Per Pupil]]-AD160</f>
        <v>0</v>
      </c>
    </row>
    <row r="161" spans="1:31" x14ac:dyDescent="0.35">
      <c r="A161" s="13" t="s">
        <v>554</v>
      </c>
      <c r="B161" s="13" t="s">
        <v>653</v>
      </c>
      <c r="C161" s="14" t="s">
        <v>556</v>
      </c>
      <c r="D161" s="14" t="s">
        <v>557</v>
      </c>
      <c r="E161" s="14" t="s">
        <v>654</v>
      </c>
      <c r="F161" s="14" t="s">
        <v>655</v>
      </c>
      <c r="G161" s="14" t="s">
        <v>656</v>
      </c>
      <c r="H161" s="61" t="s">
        <v>657</v>
      </c>
      <c r="I161" s="38">
        <v>0</v>
      </c>
      <c r="J161" s="39" t="s">
        <v>8123</v>
      </c>
      <c r="K161" s="40" t="s">
        <v>8123</v>
      </c>
      <c r="L161" s="14" t="s">
        <v>8123</v>
      </c>
      <c r="M161" s="41">
        <v>0</v>
      </c>
      <c r="N161" s="4" t="s">
        <v>8123</v>
      </c>
      <c r="O161" s="41">
        <v>0</v>
      </c>
      <c r="P161" s="41">
        <v>0</v>
      </c>
      <c r="Q161" s="41">
        <v>0</v>
      </c>
      <c r="R161" s="41">
        <v>0</v>
      </c>
      <c r="S161" s="41">
        <v>0</v>
      </c>
      <c r="T161" s="41">
        <v>0</v>
      </c>
      <c r="U161" s="41">
        <v>0</v>
      </c>
      <c r="V161" s="41">
        <v>0</v>
      </c>
      <c r="W161" s="41">
        <v>0</v>
      </c>
      <c r="X161" s="41">
        <v>0</v>
      </c>
      <c r="Y161" s="41">
        <v>0</v>
      </c>
      <c r="Z161" s="41">
        <v>0</v>
      </c>
      <c r="AA161" s="41">
        <v>0</v>
      </c>
      <c r="AB161" s="41">
        <v>0</v>
      </c>
      <c r="AC161" s="41">
        <v>0</v>
      </c>
      <c r="AD161" s="58">
        <f>SUM(Table446233[[#This Row],[1st
Apportionment]:[Invoices]])</f>
        <v>0</v>
      </c>
      <c r="AE161" s="58">
        <f>Table446233[[#This Row],[2018–19
Final Allocation
$98.35 
Per Pupil]]-AD161</f>
        <v>0</v>
      </c>
    </row>
    <row r="162" spans="1:31" x14ac:dyDescent="0.35">
      <c r="A162" s="13" t="s">
        <v>554</v>
      </c>
      <c r="B162" s="13" t="s">
        <v>658</v>
      </c>
      <c r="C162" s="14" t="s">
        <v>556</v>
      </c>
      <c r="D162" s="14" t="s">
        <v>557</v>
      </c>
      <c r="E162" s="14" t="s">
        <v>659</v>
      </c>
      <c r="F162" s="14" t="s">
        <v>660</v>
      </c>
      <c r="G162" s="14" t="s">
        <v>661</v>
      </c>
      <c r="H162" s="61" t="s">
        <v>662</v>
      </c>
      <c r="I162" s="38">
        <v>0</v>
      </c>
      <c r="J162" s="39" t="s">
        <v>8123</v>
      </c>
      <c r="K162" s="40" t="s">
        <v>8123</v>
      </c>
      <c r="L162" s="14" t="s">
        <v>8123</v>
      </c>
      <c r="M162" s="41">
        <v>0</v>
      </c>
      <c r="N162" s="4" t="s">
        <v>8123</v>
      </c>
      <c r="O162" s="41">
        <v>0</v>
      </c>
      <c r="P162" s="41">
        <v>0</v>
      </c>
      <c r="Q162" s="41">
        <v>0</v>
      </c>
      <c r="R162" s="41">
        <v>0</v>
      </c>
      <c r="S162" s="41">
        <v>0</v>
      </c>
      <c r="T162" s="41">
        <v>0</v>
      </c>
      <c r="U162" s="41">
        <v>0</v>
      </c>
      <c r="V162" s="41">
        <v>0</v>
      </c>
      <c r="W162" s="41">
        <v>0</v>
      </c>
      <c r="X162" s="41">
        <v>0</v>
      </c>
      <c r="Y162" s="41">
        <v>0</v>
      </c>
      <c r="Z162" s="41">
        <v>0</v>
      </c>
      <c r="AA162" s="41">
        <v>0</v>
      </c>
      <c r="AB162" s="41">
        <v>0</v>
      </c>
      <c r="AC162" s="41">
        <v>0</v>
      </c>
      <c r="AD162" s="58">
        <f>SUM(Table446233[[#This Row],[1st
Apportionment]:[Invoices]])</f>
        <v>0</v>
      </c>
      <c r="AE162" s="58">
        <f>Table446233[[#This Row],[2018–19
Final Allocation
$98.35 
Per Pupil]]-AD162</f>
        <v>0</v>
      </c>
    </row>
    <row r="163" spans="1:31" x14ac:dyDescent="0.35">
      <c r="A163" s="13" t="s">
        <v>554</v>
      </c>
      <c r="B163" s="13" t="s">
        <v>663</v>
      </c>
      <c r="C163" s="14" t="s">
        <v>556</v>
      </c>
      <c r="D163" s="14" t="s">
        <v>605</v>
      </c>
      <c r="E163" s="14" t="s">
        <v>664</v>
      </c>
      <c r="F163" s="14" t="s">
        <v>665</v>
      </c>
      <c r="G163" s="14" t="s">
        <v>666</v>
      </c>
      <c r="H163" s="61" t="s">
        <v>667</v>
      </c>
      <c r="I163" s="38">
        <v>0</v>
      </c>
      <c r="J163" s="39" t="s">
        <v>8123</v>
      </c>
      <c r="K163" s="40" t="s">
        <v>8123</v>
      </c>
      <c r="L163" s="14" t="s">
        <v>8123</v>
      </c>
      <c r="M163" s="41">
        <v>0</v>
      </c>
      <c r="N163" s="4" t="s">
        <v>8123</v>
      </c>
      <c r="O163" s="41">
        <v>0</v>
      </c>
      <c r="P163" s="41">
        <v>0</v>
      </c>
      <c r="Q163" s="41">
        <v>0</v>
      </c>
      <c r="R163" s="41">
        <v>0</v>
      </c>
      <c r="S163" s="41">
        <v>0</v>
      </c>
      <c r="T163" s="41">
        <v>0</v>
      </c>
      <c r="U163" s="41">
        <v>0</v>
      </c>
      <c r="V163" s="41">
        <v>0</v>
      </c>
      <c r="W163" s="41">
        <v>0</v>
      </c>
      <c r="X163" s="41">
        <v>0</v>
      </c>
      <c r="Y163" s="41">
        <v>0</v>
      </c>
      <c r="Z163" s="41">
        <v>0</v>
      </c>
      <c r="AA163" s="41">
        <v>0</v>
      </c>
      <c r="AB163" s="41">
        <v>0</v>
      </c>
      <c r="AC163" s="41">
        <v>0</v>
      </c>
      <c r="AD163" s="58">
        <f>SUM(Table446233[[#This Row],[1st
Apportionment]:[Invoices]])</f>
        <v>0</v>
      </c>
      <c r="AE163" s="58">
        <f>Table446233[[#This Row],[2018–19
Final Allocation
$98.35 
Per Pupil]]-AD163</f>
        <v>0</v>
      </c>
    </row>
    <row r="164" spans="1:31" x14ac:dyDescent="0.35">
      <c r="A164" s="13" t="s">
        <v>554</v>
      </c>
      <c r="B164" s="13" t="s">
        <v>668</v>
      </c>
      <c r="C164" s="14" t="s">
        <v>556</v>
      </c>
      <c r="D164" s="14" t="s">
        <v>569</v>
      </c>
      <c r="E164" s="14" t="s">
        <v>669</v>
      </c>
      <c r="F164" s="14" t="s">
        <v>670</v>
      </c>
      <c r="G164" s="14" t="s">
        <v>671</v>
      </c>
      <c r="H164" s="61" t="s">
        <v>672</v>
      </c>
      <c r="I164" s="38">
        <v>0</v>
      </c>
      <c r="J164" s="39" t="s">
        <v>8123</v>
      </c>
      <c r="K164" s="40" t="s">
        <v>8123</v>
      </c>
      <c r="L164" s="14" t="s">
        <v>8123</v>
      </c>
      <c r="M164" s="41">
        <v>0</v>
      </c>
      <c r="N164" s="4" t="s">
        <v>8123</v>
      </c>
      <c r="O164" s="41">
        <v>0</v>
      </c>
      <c r="P164" s="41">
        <v>0</v>
      </c>
      <c r="Q164" s="41">
        <v>0</v>
      </c>
      <c r="R164" s="41">
        <v>0</v>
      </c>
      <c r="S164" s="41">
        <v>0</v>
      </c>
      <c r="T164" s="41">
        <v>0</v>
      </c>
      <c r="U164" s="41">
        <v>0</v>
      </c>
      <c r="V164" s="41">
        <v>0</v>
      </c>
      <c r="W164" s="41">
        <v>0</v>
      </c>
      <c r="X164" s="41">
        <v>0</v>
      </c>
      <c r="Y164" s="41">
        <v>0</v>
      </c>
      <c r="Z164" s="41">
        <v>0</v>
      </c>
      <c r="AA164" s="41">
        <v>0</v>
      </c>
      <c r="AB164" s="41">
        <v>0</v>
      </c>
      <c r="AC164" s="41">
        <v>0</v>
      </c>
      <c r="AD164" s="58">
        <f>SUM(Table446233[[#This Row],[1st
Apportionment]:[Invoices]])</f>
        <v>0</v>
      </c>
      <c r="AE164" s="58">
        <f>Table446233[[#This Row],[2018–19
Final Allocation
$98.35 
Per Pupil]]-AD164</f>
        <v>0</v>
      </c>
    </row>
    <row r="165" spans="1:31" ht="31" x14ac:dyDescent="0.35">
      <c r="A165" s="13" t="s">
        <v>554</v>
      </c>
      <c r="B165" s="13" t="s">
        <v>673</v>
      </c>
      <c r="C165" s="14" t="s">
        <v>556</v>
      </c>
      <c r="D165" s="14" t="s">
        <v>605</v>
      </c>
      <c r="E165" s="14" t="s">
        <v>674</v>
      </c>
      <c r="F165" s="14" t="s">
        <v>675</v>
      </c>
      <c r="G165" s="14" t="s">
        <v>676</v>
      </c>
      <c r="H165" s="61" t="s">
        <v>677</v>
      </c>
      <c r="I165" s="38">
        <v>0</v>
      </c>
      <c r="J165" s="39" t="s">
        <v>8122</v>
      </c>
      <c r="K165" s="40" t="s">
        <v>8123</v>
      </c>
      <c r="L165" s="14" t="s">
        <v>8123</v>
      </c>
      <c r="M165" s="41">
        <v>0</v>
      </c>
      <c r="N165" s="4" t="s">
        <v>8123</v>
      </c>
      <c r="O165" s="41">
        <v>0</v>
      </c>
      <c r="P165" s="41">
        <v>0</v>
      </c>
      <c r="Q165" s="41">
        <v>0</v>
      </c>
      <c r="R165" s="41">
        <v>0</v>
      </c>
      <c r="S165" s="41">
        <v>0</v>
      </c>
      <c r="T165" s="41">
        <v>0</v>
      </c>
      <c r="U165" s="41">
        <v>0</v>
      </c>
      <c r="V165" s="41">
        <v>0</v>
      </c>
      <c r="W165" s="41">
        <v>0</v>
      </c>
      <c r="X165" s="41">
        <v>0</v>
      </c>
      <c r="Y165" s="41">
        <v>0</v>
      </c>
      <c r="Z165" s="41">
        <v>0</v>
      </c>
      <c r="AA165" s="41">
        <v>0</v>
      </c>
      <c r="AB165" s="41">
        <v>0</v>
      </c>
      <c r="AC165" s="41">
        <v>0</v>
      </c>
      <c r="AD165" s="58">
        <f>SUM(Table446233[[#This Row],[1st
Apportionment]:[Invoices]])</f>
        <v>0</v>
      </c>
      <c r="AE165" s="58">
        <f>Table446233[[#This Row],[2018–19
Final Allocation
$98.35 
Per Pupil]]-AD165</f>
        <v>0</v>
      </c>
    </row>
    <row r="166" spans="1:31" x14ac:dyDescent="0.35">
      <c r="A166" s="13" t="s">
        <v>554</v>
      </c>
      <c r="B166" s="13" t="s">
        <v>678</v>
      </c>
      <c r="C166" s="14" t="s">
        <v>556</v>
      </c>
      <c r="D166" s="14" t="s">
        <v>605</v>
      </c>
      <c r="E166" s="14" t="s">
        <v>679</v>
      </c>
      <c r="F166" s="14" t="s">
        <v>680</v>
      </c>
      <c r="G166" s="14" t="s">
        <v>681</v>
      </c>
      <c r="H166" s="61" t="s">
        <v>682</v>
      </c>
      <c r="I166" s="38">
        <v>0</v>
      </c>
      <c r="J166" s="39" t="s">
        <v>8122</v>
      </c>
      <c r="K166" s="40" t="s">
        <v>8123</v>
      </c>
      <c r="L166" s="14" t="s">
        <v>8123</v>
      </c>
      <c r="M166" s="41">
        <v>0</v>
      </c>
      <c r="N166" s="4" t="s">
        <v>8123</v>
      </c>
      <c r="O166" s="41">
        <v>0</v>
      </c>
      <c r="P166" s="41">
        <v>0</v>
      </c>
      <c r="Q166" s="41">
        <v>0</v>
      </c>
      <c r="R166" s="41">
        <v>0</v>
      </c>
      <c r="S166" s="41">
        <v>0</v>
      </c>
      <c r="T166" s="41">
        <v>0</v>
      </c>
      <c r="U166" s="41">
        <v>0</v>
      </c>
      <c r="V166" s="41">
        <v>0</v>
      </c>
      <c r="W166" s="41">
        <v>0</v>
      </c>
      <c r="X166" s="41">
        <v>0</v>
      </c>
      <c r="Y166" s="41">
        <v>0</v>
      </c>
      <c r="Z166" s="41">
        <v>0</v>
      </c>
      <c r="AA166" s="41">
        <v>0</v>
      </c>
      <c r="AB166" s="41">
        <v>0</v>
      </c>
      <c r="AC166" s="41">
        <v>0</v>
      </c>
      <c r="AD166" s="58">
        <f>SUM(Table446233[[#This Row],[1st
Apportionment]:[Invoices]])</f>
        <v>0</v>
      </c>
      <c r="AE166" s="58">
        <f>Table446233[[#This Row],[2018–19
Final Allocation
$98.35 
Per Pupil]]-AD166</f>
        <v>0</v>
      </c>
    </row>
    <row r="167" spans="1:31" x14ac:dyDescent="0.35">
      <c r="A167" s="13" t="s">
        <v>554</v>
      </c>
      <c r="B167" s="13" t="s">
        <v>683</v>
      </c>
      <c r="C167" s="14" t="s">
        <v>556</v>
      </c>
      <c r="D167" s="14" t="s">
        <v>605</v>
      </c>
      <c r="E167" s="14" t="s">
        <v>684</v>
      </c>
      <c r="F167" s="14" t="s">
        <v>685</v>
      </c>
      <c r="G167" s="14" t="s">
        <v>686</v>
      </c>
      <c r="H167" s="61" t="s">
        <v>687</v>
      </c>
      <c r="I167" s="38">
        <v>0</v>
      </c>
      <c r="J167" s="39" t="s">
        <v>8122</v>
      </c>
      <c r="K167" s="40" t="s">
        <v>8123</v>
      </c>
      <c r="L167" s="14" t="s">
        <v>8123</v>
      </c>
      <c r="M167" s="41">
        <v>0</v>
      </c>
      <c r="N167" s="4" t="s">
        <v>8123</v>
      </c>
      <c r="O167" s="41">
        <v>0</v>
      </c>
      <c r="P167" s="41">
        <v>0</v>
      </c>
      <c r="Q167" s="41">
        <v>0</v>
      </c>
      <c r="R167" s="41">
        <v>0</v>
      </c>
      <c r="S167" s="41">
        <v>0</v>
      </c>
      <c r="T167" s="41">
        <v>0</v>
      </c>
      <c r="U167" s="41">
        <v>0</v>
      </c>
      <c r="V167" s="41">
        <v>0</v>
      </c>
      <c r="W167" s="41">
        <v>0</v>
      </c>
      <c r="X167" s="41">
        <v>0</v>
      </c>
      <c r="Y167" s="41">
        <v>0</v>
      </c>
      <c r="Z167" s="41">
        <v>0</v>
      </c>
      <c r="AA167" s="41">
        <v>0</v>
      </c>
      <c r="AB167" s="41">
        <v>0</v>
      </c>
      <c r="AC167" s="41">
        <v>0</v>
      </c>
      <c r="AD167" s="58">
        <f>SUM(Table446233[[#This Row],[1st
Apportionment]:[Invoices]])</f>
        <v>0</v>
      </c>
      <c r="AE167" s="58">
        <f>Table446233[[#This Row],[2018–19
Final Allocation
$98.35 
Per Pupil]]-AD167</f>
        <v>0</v>
      </c>
    </row>
    <row r="168" spans="1:31" x14ac:dyDescent="0.35">
      <c r="A168" s="13" t="s">
        <v>554</v>
      </c>
      <c r="B168" s="13" t="s">
        <v>688</v>
      </c>
      <c r="C168" s="14" t="s">
        <v>556</v>
      </c>
      <c r="D168" s="14" t="s">
        <v>557</v>
      </c>
      <c r="E168" s="14" t="s">
        <v>689</v>
      </c>
      <c r="F168" s="14" t="s">
        <v>690</v>
      </c>
      <c r="G168" s="14" t="s">
        <v>691</v>
      </c>
      <c r="H168" s="61" t="s">
        <v>692</v>
      </c>
      <c r="I168" s="38">
        <v>0</v>
      </c>
      <c r="J168" s="39" t="s">
        <v>8122</v>
      </c>
      <c r="K168" s="40" t="s">
        <v>8123</v>
      </c>
      <c r="L168" s="14" t="s">
        <v>8123</v>
      </c>
      <c r="M168" s="41">
        <v>0</v>
      </c>
      <c r="N168" s="4" t="s">
        <v>8123</v>
      </c>
      <c r="O168" s="41">
        <v>0</v>
      </c>
      <c r="P168" s="41">
        <v>0</v>
      </c>
      <c r="Q168" s="41">
        <v>0</v>
      </c>
      <c r="R168" s="41">
        <v>0</v>
      </c>
      <c r="S168" s="41">
        <v>0</v>
      </c>
      <c r="T168" s="41">
        <v>0</v>
      </c>
      <c r="U168" s="41">
        <v>0</v>
      </c>
      <c r="V168" s="41">
        <v>0</v>
      </c>
      <c r="W168" s="41">
        <v>0</v>
      </c>
      <c r="X168" s="41">
        <v>0</v>
      </c>
      <c r="Y168" s="41">
        <v>0</v>
      </c>
      <c r="Z168" s="41">
        <v>0</v>
      </c>
      <c r="AA168" s="41">
        <v>0</v>
      </c>
      <c r="AB168" s="41">
        <v>0</v>
      </c>
      <c r="AC168" s="41">
        <v>0</v>
      </c>
      <c r="AD168" s="58">
        <f>SUM(Table446233[[#This Row],[1st
Apportionment]:[Invoices]])</f>
        <v>0</v>
      </c>
      <c r="AE168" s="58">
        <f>Table446233[[#This Row],[2018–19
Final Allocation
$98.35 
Per Pupil]]-AD168</f>
        <v>0</v>
      </c>
    </row>
    <row r="169" spans="1:31" x14ac:dyDescent="0.35">
      <c r="A169" s="13" t="s">
        <v>554</v>
      </c>
      <c r="B169" s="13" t="s">
        <v>693</v>
      </c>
      <c r="C169" s="14" t="s">
        <v>556</v>
      </c>
      <c r="D169" s="14" t="s">
        <v>605</v>
      </c>
      <c r="E169" s="14" t="s">
        <v>694</v>
      </c>
      <c r="F169" s="14" t="s">
        <v>695</v>
      </c>
      <c r="G169" s="14" t="s">
        <v>696</v>
      </c>
      <c r="H169" s="61" t="s">
        <v>697</v>
      </c>
      <c r="I169" s="38">
        <v>0</v>
      </c>
      <c r="J169" s="39" t="s">
        <v>8122</v>
      </c>
      <c r="K169" s="40" t="s">
        <v>8123</v>
      </c>
      <c r="L169" s="14" t="s">
        <v>8123</v>
      </c>
      <c r="M169" s="41">
        <v>0</v>
      </c>
      <c r="N169" s="4" t="s">
        <v>8123</v>
      </c>
      <c r="O169" s="41">
        <v>0</v>
      </c>
      <c r="P169" s="41">
        <v>0</v>
      </c>
      <c r="Q169" s="41">
        <v>0</v>
      </c>
      <c r="R169" s="41">
        <v>0</v>
      </c>
      <c r="S169" s="41">
        <v>0</v>
      </c>
      <c r="T169" s="41">
        <v>0</v>
      </c>
      <c r="U169" s="41">
        <v>0</v>
      </c>
      <c r="V169" s="41">
        <v>0</v>
      </c>
      <c r="W169" s="41">
        <v>0</v>
      </c>
      <c r="X169" s="41">
        <v>0</v>
      </c>
      <c r="Y169" s="41">
        <v>0</v>
      </c>
      <c r="Z169" s="41">
        <v>0</v>
      </c>
      <c r="AA169" s="41">
        <v>0</v>
      </c>
      <c r="AB169" s="41">
        <v>0</v>
      </c>
      <c r="AC169" s="41">
        <v>0</v>
      </c>
      <c r="AD169" s="58">
        <f>SUM(Table446233[[#This Row],[1st
Apportionment]:[Invoices]])</f>
        <v>0</v>
      </c>
      <c r="AE169" s="58">
        <f>Table446233[[#This Row],[2018–19
Final Allocation
$98.35 
Per Pupil]]-AD169</f>
        <v>0</v>
      </c>
    </row>
    <row r="170" spans="1:31" x14ac:dyDescent="0.35">
      <c r="A170" s="13" t="s">
        <v>554</v>
      </c>
      <c r="B170" s="13" t="s">
        <v>698</v>
      </c>
      <c r="C170" s="14" t="s">
        <v>556</v>
      </c>
      <c r="D170" s="14" t="s">
        <v>699</v>
      </c>
      <c r="E170" s="14" t="s">
        <v>700</v>
      </c>
      <c r="F170" s="14" t="s">
        <v>701</v>
      </c>
      <c r="G170" s="14" t="s">
        <v>702</v>
      </c>
      <c r="H170" s="61" t="s">
        <v>703</v>
      </c>
      <c r="I170" s="38">
        <v>0</v>
      </c>
      <c r="J170" s="39" t="s">
        <v>8122</v>
      </c>
      <c r="K170" s="40" t="s">
        <v>8123</v>
      </c>
      <c r="L170" s="14" t="s">
        <v>8122</v>
      </c>
      <c r="M170" s="41">
        <v>0</v>
      </c>
      <c r="N170" s="4" t="s">
        <v>8123</v>
      </c>
      <c r="O170" s="41">
        <v>0</v>
      </c>
      <c r="P170" s="41">
        <v>0</v>
      </c>
      <c r="Q170" s="41">
        <v>0</v>
      </c>
      <c r="R170" s="41">
        <v>0</v>
      </c>
      <c r="S170" s="41">
        <v>0</v>
      </c>
      <c r="T170" s="41">
        <v>0</v>
      </c>
      <c r="U170" s="41">
        <v>0</v>
      </c>
      <c r="V170" s="41">
        <v>0</v>
      </c>
      <c r="W170" s="41">
        <v>0</v>
      </c>
      <c r="X170" s="41">
        <v>0</v>
      </c>
      <c r="Y170" s="41">
        <v>0</v>
      </c>
      <c r="Z170" s="41">
        <v>0</v>
      </c>
      <c r="AA170" s="41">
        <v>0</v>
      </c>
      <c r="AB170" s="41">
        <v>0</v>
      </c>
      <c r="AC170" s="41">
        <v>0</v>
      </c>
      <c r="AD170" s="58">
        <f>SUM(Table446233[[#This Row],[1st
Apportionment]:[Invoices]])</f>
        <v>0</v>
      </c>
      <c r="AE170" s="58">
        <f>Table446233[[#This Row],[2018–19
Final Allocation
$98.35 
Per Pupil]]-AD170</f>
        <v>0</v>
      </c>
    </row>
    <row r="171" spans="1:31" x14ac:dyDescent="0.35">
      <c r="A171" s="13" t="s">
        <v>554</v>
      </c>
      <c r="B171" s="13" t="s">
        <v>704</v>
      </c>
      <c r="C171" s="14" t="s">
        <v>556</v>
      </c>
      <c r="D171" s="14" t="s">
        <v>557</v>
      </c>
      <c r="E171" s="14" t="s">
        <v>705</v>
      </c>
      <c r="F171" s="14" t="s">
        <v>706</v>
      </c>
      <c r="G171" s="14" t="s">
        <v>707</v>
      </c>
      <c r="H171" s="61" t="s">
        <v>708</v>
      </c>
      <c r="I171" s="38">
        <v>0</v>
      </c>
      <c r="J171" s="39" t="s">
        <v>8122</v>
      </c>
      <c r="K171" s="40" t="s">
        <v>8123</v>
      </c>
      <c r="L171" s="14" t="s">
        <v>8123</v>
      </c>
      <c r="M171" s="41">
        <v>0</v>
      </c>
      <c r="N171" s="4" t="s">
        <v>8123</v>
      </c>
      <c r="O171" s="41">
        <v>0</v>
      </c>
      <c r="P171" s="41">
        <v>0</v>
      </c>
      <c r="Q171" s="41">
        <v>0</v>
      </c>
      <c r="R171" s="41">
        <v>0</v>
      </c>
      <c r="S171" s="41">
        <v>0</v>
      </c>
      <c r="T171" s="41">
        <v>0</v>
      </c>
      <c r="U171" s="41">
        <v>0</v>
      </c>
      <c r="V171" s="41">
        <v>0</v>
      </c>
      <c r="W171" s="41">
        <v>0</v>
      </c>
      <c r="X171" s="41">
        <v>0</v>
      </c>
      <c r="Y171" s="41">
        <v>0</v>
      </c>
      <c r="Z171" s="41">
        <v>0</v>
      </c>
      <c r="AA171" s="41">
        <v>0</v>
      </c>
      <c r="AB171" s="41">
        <v>0</v>
      </c>
      <c r="AC171" s="41">
        <v>0</v>
      </c>
      <c r="AD171" s="58">
        <f>SUM(Table446233[[#This Row],[1st
Apportionment]:[Invoices]])</f>
        <v>0</v>
      </c>
      <c r="AE171" s="58">
        <f>Table446233[[#This Row],[2018–19
Final Allocation
$98.35 
Per Pupil]]-AD171</f>
        <v>0</v>
      </c>
    </row>
    <row r="172" spans="1:31" ht="31" x14ac:dyDescent="0.35">
      <c r="A172" s="13" t="s">
        <v>554</v>
      </c>
      <c r="B172" s="13" t="s">
        <v>709</v>
      </c>
      <c r="C172" s="14" t="s">
        <v>556</v>
      </c>
      <c r="D172" s="14" t="s">
        <v>605</v>
      </c>
      <c r="E172" s="14" t="s">
        <v>710</v>
      </c>
      <c r="F172" s="14" t="s">
        <v>711</v>
      </c>
      <c r="G172" s="14" t="s">
        <v>712</v>
      </c>
      <c r="H172" s="61" t="s">
        <v>713</v>
      </c>
      <c r="I172" s="38">
        <v>0</v>
      </c>
      <c r="J172" s="39" t="s">
        <v>8122</v>
      </c>
      <c r="K172" s="40" t="s">
        <v>8123</v>
      </c>
      <c r="L172" s="14" t="s">
        <v>8123</v>
      </c>
      <c r="M172" s="41">
        <v>0</v>
      </c>
      <c r="N172" s="4" t="s">
        <v>8123</v>
      </c>
      <c r="O172" s="41">
        <v>0</v>
      </c>
      <c r="P172" s="41">
        <v>0</v>
      </c>
      <c r="Q172" s="41">
        <v>0</v>
      </c>
      <c r="R172" s="41">
        <v>0</v>
      </c>
      <c r="S172" s="41">
        <v>0</v>
      </c>
      <c r="T172" s="41">
        <v>0</v>
      </c>
      <c r="U172" s="41">
        <v>0</v>
      </c>
      <c r="V172" s="41">
        <v>0</v>
      </c>
      <c r="W172" s="41">
        <v>0</v>
      </c>
      <c r="X172" s="41">
        <v>0</v>
      </c>
      <c r="Y172" s="41">
        <v>0</v>
      </c>
      <c r="Z172" s="41">
        <v>0</v>
      </c>
      <c r="AA172" s="41">
        <v>0</v>
      </c>
      <c r="AB172" s="41">
        <v>0</v>
      </c>
      <c r="AC172" s="41">
        <v>0</v>
      </c>
      <c r="AD172" s="58">
        <f>SUM(Table446233[[#This Row],[1st
Apportionment]:[Invoices]])</f>
        <v>0</v>
      </c>
      <c r="AE172" s="58">
        <f>Table446233[[#This Row],[2018–19
Final Allocation
$98.35 
Per Pupil]]-AD172</f>
        <v>0</v>
      </c>
    </row>
    <row r="173" spans="1:31" x14ac:dyDescent="0.35">
      <c r="A173" s="13" t="s">
        <v>554</v>
      </c>
      <c r="B173" s="13" t="s">
        <v>714</v>
      </c>
      <c r="C173" s="14" t="s">
        <v>556</v>
      </c>
      <c r="D173" s="14" t="s">
        <v>557</v>
      </c>
      <c r="E173" s="14" t="s">
        <v>715</v>
      </c>
      <c r="F173" s="14" t="s">
        <v>716</v>
      </c>
      <c r="G173" s="14" t="s">
        <v>717</v>
      </c>
      <c r="H173" s="61" t="s">
        <v>718</v>
      </c>
      <c r="I173" s="38">
        <v>0</v>
      </c>
      <c r="J173" s="39" t="s">
        <v>8122</v>
      </c>
      <c r="K173" s="40" t="s">
        <v>8123</v>
      </c>
      <c r="L173" s="14" t="s">
        <v>8123</v>
      </c>
      <c r="M173" s="41">
        <v>0</v>
      </c>
      <c r="N173" s="4" t="s">
        <v>8123</v>
      </c>
      <c r="O173" s="41">
        <v>0</v>
      </c>
      <c r="P173" s="41">
        <v>0</v>
      </c>
      <c r="Q173" s="41">
        <v>0</v>
      </c>
      <c r="R173" s="41">
        <v>0</v>
      </c>
      <c r="S173" s="41">
        <v>0</v>
      </c>
      <c r="T173" s="41">
        <v>0</v>
      </c>
      <c r="U173" s="41">
        <v>0</v>
      </c>
      <c r="V173" s="41">
        <v>0</v>
      </c>
      <c r="W173" s="41">
        <v>0</v>
      </c>
      <c r="X173" s="41">
        <v>0</v>
      </c>
      <c r="Y173" s="41">
        <v>0</v>
      </c>
      <c r="Z173" s="41">
        <v>0</v>
      </c>
      <c r="AA173" s="41">
        <v>0</v>
      </c>
      <c r="AB173" s="41">
        <v>0</v>
      </c>
      <c r="AC173" s="41">
        <v>0</v>
      </c>
      <c r="AD173" s="58">
        <f>SUM(Table446233[[#This Row],[1st
Apportionment]:[Invoices]])</f>
        <v>0</v>
      </c>
      <c r="AE173" s="58">
        <f>Table446233[[#This Row],[2018–19
Final Allocation
$98.35 
Per Pupil]]-AD173</f>
        <v>0</v>
      </c>
    </row>
    <row r="174" spans="1:31" x14ac:dyDescent="0.35">
      <c r="A174" s="13" t="s">
        <v>554</v>
      </c>
      <c r="B174" s="13" t="s">
        <v>719</v>
      </c>
      <c r="C174" s="14" t="s">
        <v>556</v>
      </c>
      <c r="D174" s="14" t="s">
        <v>563</v>
      </c>
      <c r="E174" s="14" t="s">
        <v>720</v>
      </c>
      <c r="F174" s="14" t="s">
        <v>721</v>
      </c>
      <c r="G174" s="14" t="s">
        <v>722</v>
      </c>
      <c r="H174" s="61" t="s">
        <v>723</v>
      </c>
      <c r="I174" s="38">
        <v>0</v>
      </c>
      <c r="J174" s="39" t="s">
        <v>8122</v>
      </c>
      <c r="K174" s="40" t="s">
        <v>8123</v>
      </c>
      <c r="L174" s="14" t="s">
        <v>8122</v>
      </c>
      <c r="M174" s="41">
        <v>0</v>
      </c>
      <c r="N174" s="4" t="s">
        <v>8123</v>
      </c>
      <c r="O174" s="41">
        <v>0</v>
      </c>
      <c r="P174" s="41">
        <v>0</v>
      </c>
      <c r="Q174" s="41">
        <v>0</v>
      </c>
      <c r="R174" s="41">
        <v>0</v>
      </c>
      <c r="S174" s="41">
        <v>0</v>
      </c>
      <c r="T174" s="41">
        <v>0</v>
      </c>
      <c r="U174" s="41">
        <v>0</v>
      </c>
      <c r="V174" s="41">
        <v>0</v>
      </c>
      <c r="W174" s="41">
        <v>0</v>
      </c>
      <c r="X174" s="41">
        <v>0</v>
      </c>
      <c r="Y174" s="41">
        <v>0</v>
      </c>
      <c r="Z174" s="41">
        <v>0</v>
      </c>
      <c r="AA174" s="41">
        <v>0</v>
      </c>
      <c r="AB174" s="41">
        <v>0</v>
      </c>
      <c r="AC174" s="41">
        <v>0</v>
      </c>
      <c r="AD174" s="58">
        <f>SUM(Table446233[[#This Row],[1st
Apportionment]:[Invoices]])</f>
        <v>0</v>
      </c>
      <c r="AE174" s="58">
        <f>Table446233[[#This Row],[2018–19
Final Allocation
$98.35 
Per Pupil]]-AD174</f>
        <v>0</v>
      </c>
    </row>
    <row r="175" spans="1:31" x14ac:dyDescent="0.35">
      <c r="A175" s="42" t="s">
        <v>724</v>
      </c>
      <c r="B175" s="1" t="s">
        <v>725</v>
      </c>
      <c r="C175" s="43" t="s">
        <v>726</v>
      </c>
      <c r="D175" s="43" t="s">
        <v>727</v>
      </c>
      <c r="E175" s="43" t="s">
        <v>34</v>
      </c>
      <c r="F175" s="2" t="s">
        <v>35</v>
      </c>
      <c r="G175" s="43" t="s">
        <v>727</v>
      </c>
      <c r="H175" s="59" t="s">
        <v>728</v>
      </c>
      <c r="I175" s="38">
        <v>0</v>
      </c>
      <c r="J175" s="39" t="s">
        <v>8122</v>
      </c>
      <c r="K175" s="40" t="s">
        <v>8123</v>
      </c>
      <c r="L175" s="2" t="s">
        <v>8123</v>
      </c>
      <c r="M175" s="41">
        <v>0</v>
      </c>
      <c r="N175" s="4" t="s">
        <v>8123</v>
      </c>
      <c r="O175" s="41">
        <v>0</v>
      </c>
      <c r="P175" s="41">
        <v>0</v>
      </c>
      <c r="Q175" s="41">
        <v>0</v>
      </c>
      <c r="R175" s="41">
        <v>0</v>
      </c>
      <c r="S175" s="41">
        <v>0</v>
      </c>
      <c r="T175" s="41">
        <v>0</v>
      </c>
      <c r="U175" s="41">
        <v>0</v>
      </c>
      <c r="V175" s="41">
        <v>0</v>
      </c>
      <c r="W175" s="41">
        <v>0</v>
      </c>
      <c r="X175" s="41">
        <v>0</v>
      </c>
      <c r="Y175" s="41">
        <v>0</v>
      </c>
      <c r="Z175" s="41">
        <v>0</v>
      </c>
      <c r="AA175" s="41">
        <v>0</v>
      </c>
      <c r="AB175" s="41">
        <v>0</v>
      </c>
      <c r="AC175" s="41">
        <v>0</v>
      </c>
      <c r="AD175" s="58">
        <f>SUM(Table446233[[#This Row],[1st
Apportionment]:[Invoices]])</f>
        <v>0</v>
      </c>
      <c r="AE175" s="58">
        <f>Table446233[[#This Row],[2018–19
Final Allocation
$98.35 
Per Pupil]]-AD175</f>
        <v>0</v>
      </c>
    </row>
    <row r="176" spans="1:31" x14ac:dyDescent="0.35">
      <c r="A176" s="42" t="s">
        <v>724</v>
      </c>
      <c r="B176" s="1" t="s">
        <v>729</v>
      </c>
      <c r="C176" s="43" t="s">
        <v>726</v>
      </c>
      <c r="D176" s="43" t="s">
        <v>730</v>
      </c>
      <c r="E176" s="43" t="s">
        <v>34</v>
      </c>
      <c r="F176" s="2" t="s">
        <v>35</v>
      </c>
      <c r="G176" s="43" t="s">
        <v>730</v>
      </c>
      <c r="H176" s="59" t="s">
        <v>731</v>
      </c>
      <c r="I176" s="38">
        <v>0</v>
      </c>
      <c r="J176" s="39" t="s">
        <v>8122</v>
      </c>
      <c r="K176" s="40" t="s">
        <v>8123</v>
      </c>
      <c r="L176" s="2" t="s">
        <v>8123</v>
      </c>
      <c r="M176" s="41">
        <v>0</v>
      </c>
      <c r="N176" s="4" t="s">
        <v>8123</v>
      </c>
      <c r="O176" s="41">
        <v>0</v>
      </c>
      <c r="P176" s="41">
        <v>0</v>
      </c>
      <c r="Q176" s="41">
        <v>0</v>
      </c>
      <c r="R176" s="41">
        <v>0</v>
      </c>
      <c r="S176" s="41">
        <v>0</v>
      </c>
      <c r="T176" s="41">
        <v>0</v>
      </c>
      <c r="U176" s="41">
        <v>0</v>
      </c>
      <c r="V176" s="41">
        <v>0</v>
      </c>
      <c r="W176" s="41">
        <v>0</v>
      </c>
      <c r="X176" s="41">
        <v>0</v>
      </c>
      <c r="Y176" s="41">
        <v>0</v>
      </c>
      <c r="Z176" s="41">
        <v>0</v>
      </c>
      <c r="AA176" s="41">
        <v>0</v>
      </c>
      <c r="AB176" s="41">
        <v>0</v>
      </c>
      <c r="AC176" s="41">
        <v>0</v>
      </c>
      <c r="AD176" s="58">
        <f>SUM(Table446233[[#This Row],[1st
Apportionment]:[Invoices]])</f>
        <v>0</v>
      </c>
      <c r="AE176" s="58">
        <f>Table446233[[#This Row],[2018–19
Final Allocation
$98.35 
Per Pupil]]-AD176</f>
        <v>0</v>
      </c>
    </row>
    <row r="177" spans="1:31" x14ac:dyDescent="0.35">
      <c r="A177" s="13" t="s">
        <v>724</v>
      </c>
      <c r="B177" s="13" t="s">
        <v>732</v>
      </c>
      <c r="C177" s="14" t="s">
        <v>726</v>
      </c>
      <c r="D177" s="14" t="s">
        <v>730</v>
      </c>
      <c r="E177" s="14" t="s">
        <v>733</v>
      </c>
      <c r="F177" s="14" t="s">
        <v>734</v>
      </c>
      <c r="G177" s="14" t="s">
        <v>735</v>
      </c>
      <c r="H177" s="61" t="s">
        <v>736</v>
      </c>
      <c r="I177" s="38">
        <v>0</v>
      </c>
      <c r="J177" s="39" t="s">
        <v>8122</v>
      </c>
      <c r="K177" s="40" t="s">
        <v>8123</v>
      </c>
      <c r="L177" s="14" t="s">
        <v>8123</v>
      </c>
      <c r="M177" s="41">
        <v>0</v>
      </c>
      <c r="N177" s="4" t="s">
        <v>8123</v>
      </c>
      <c r="O177" s="41">
        <v>0</v>
      </c>
      <c r="P177" s="41">
        <v>0</v>
      </c>
      <c r="Q177" s="41">
        <v>0</v>
      </c>
      <c r="R177" s="41">
        <v>0</v>
      </c>
      <c r="S177" s="41">
        <v>0</v>
      </c>
      <c r="T177" s="41">
        <v>0</v>
      </c>
      <c r="U177" s="41">
        <v>0</v>
      </c>
      <c r="V177" s="41">
        <v>0</v>
      </c>
      <c r="W177" s="41">
        <v>0</v>
      </c>
      <c r="X177" s="41">
        <v>0</v>
      </c>
      <c r="Y177" s="41">
        <v>0</v>
      </c>
      <c r="Z177" s="41">
        <v>0</v>
      </c>
      <c r="AA177" s="41">
        <v>0</v>
      </c>
      <c r="AB177" s="41">
        <v>0</v>
      </c>
      <c r="AC177" s="41">
        <v>0</v>
      </c>
      <c r="AD177" s="58">
        <f>SUM(Table446233[[#This Row],[1st
Apportionment]:[Invoices]])</f>
        <v>0</v>
      </c>
      <c r="AE177" s="58">
        <f>Table446233[[#This Row],[2018–19
Final Allocation
$98.35 
Per Pupil]]-AD177</f>
        <v>0</v>
      </c>
    </row>
    <row r="178" spans="1:31" x14ac:dyDescent="0.35">
      <c r="A178" s="13" t="s">
        <v>737</v>
      </c>
      <c r="B178" s="13" t="s">
        <v>738</v>
      </c>
      <c r="C178" s="14" t="s">
        <v>739</v>
      </c>
      <c r="D178" s="14" t="s">
        <v>740</v>
      </c>
      <c r="E178" s="14" t="s">
        <v>34</v>
      </c>
      <c r="F178" s="14" t="s">
        <v>35</v>
      </c>
      <c r="G178" s="14" t="s">
        <v>740</v>
      </c>
      <c r="H178" s="61" t="s">
        <v>741</v>
      </c>
      <c r="I178" s="38">
        <v>0</v>
      </c>
      <c r="J178" s="39" t="s">
        <v>8123</v>
      </c>
      <c r="K178" s="40" t="s">
        <v>8123</v>
      </c>
      <c r="L178" s="14" t="s">
        <v>8123</v>
      </c>
      <c r="M178" s="41">
        <v>0</v>
      </c>
      <c r="N178" s="4" t="s">
        <v>8123</v>
      </c>
      <c r="O178" s="41">
        <v>0</v>
      </c>
      <c r="P178" s="41">
        <v>0</v>
      </c>
      <c r="Q178" s="41">
        <v>0</v>
      </c>
      <c r="R178" s="41">
        <v>0</v>
      </c>
      <c r="S178" s="41">
        <v>0</v>
      </c>
      <c r="T178" s="41">
        <v>0</v>
      </c>
      <c r="U178" s="41">
        <v>0</v>
      </c>
      <c r="V178" s="41">
        <v>0</v>
      </c>
      <c r="W178" s="41">
        <v>0</v>
      </c>
      <c r="X178" s="41">
        <v>0</v>
      </c>
      <c r="Y178" s="41">
        <v>0</v>
      </c>
      <c r="Z178" s="41">
        <v>0</v>
      </c>
      <c r="AA178" s="41">
        <v>0</v>
      </c>
      <c r="AB178" s="41">
        <v>0</v>
      </c>
      <c r="AC178" s="41">
        <v>0</v>
      </c>
      <c r="AD178" s="58">
        <f>SUM(Table446233[[#This Row],[1st
Apportionment]:[Invoices]])</f>
        <v>0</v>
      </c>
      <c r="AE178" s="58">
        <f>Table446233[[#This Row],[2018–19
Final Allocation
$98.35 
Per Pupil]]-AD178</f>
        <v>0</v>
      </c>
    </row>
    <row r="179" spans="1:31" x14ac:dyDescent="0.35">
      <c r="A179" s="13" t="s">
        <v>737</v>
      </c>
      <c r="B179" s="13" t="s">
        <v>742</v>
      </c>
      <c r="C179" s="14" t="s">
        <v>739</v>
      </c>
      <c r="D179" s="14" t="s">
        <v>743</v>
      </c>
      <c r="E179" s="14" t="s">
        <v>34</v>
      </c>
      <c r="F179" s="14" t="s">
        <v>35</v>
      </c>
      <c r="G179" s="14" t="s">
        <v>743</v>
      </c>
      <c r="H179" s="61" t="s">
        <v>744</v>
      </c>
      <c r="I179" s="38">
        <v>65</v>
      </c>
      <c r="J179" s="39" t="s">
        <v>8122</v>
      </c>
      <c r="K179" s="40" t="s">
        <v>8122</v>
      </c>
      <c r="L179" s="14" t="s">
        <v>8122</v>
      </c>
      <c r="M179" s="41">
        <v>6393</v>
      </c>
      <c r="N179" s="4" t="s">
        <v>8123</v>
      </c>
      <c r="O179" s="41">
        <v>0</v>
      </c>
      <c r="P179" s="41">
        <v>0</v>
      </c>
      <c r="Q179" s="41">
        <v>0</v>
      </c>
      <c r="R179" s="41">
        <v>1598</v>
      </c>
      <c r="S179" s="41">
        <v>0</v>
      </c>
      <c r="T179" s="41">
        <v>0</v>
      </c>
      <c r="U179" s="41">
        <v>4795</v>
      </c>
      <c r="V179" s="41">
        <v>0</v>
      </c>
      <c r="W179" s="41">
        <v>0</v>
      </c>
      <c r="X179" s="41">
        <v>0</v>
      </c>
      <c r="Y179" s="41">
        <v>0</v>
      </c>
      <c r="Z179" s="41">
        <v>0</v>
      </c>
      <c r="AA179" s="41">
        <v>0</v>
      </c>
      <c r="AB179" s="41">
        <v>0</v>
      </c>
      <c r="AC179" s="41">
        <v>0</v>
      </c>
      <c r="AD179" s="58">
        <f>SUM(Table446233[[#This Row],[1st
Apportionment]:[Invoices]])</f>
        <v>6393</v>
      </c>
      <c r="AE179" s="58">
        <f>Table446233[[#This Row],[2018–19
Final Allocation
$98.35 
Per Pupil]]-AD179</f>
        <v>0</v>
      </c>
    </row>
    <row r="180" spans="1:31" x14ac:dyDescent="0.35">
      <c r="A180" s="13" t="s">
        <v>737</v>
      </c>
      <c r="B180" s="13" t="s">
        <v>745</v>
      </c>
      <c r="C180" s="14" t="s">
        <v>739</v>
      </c>
      <c r="D180" s="14" t="s">
        <v>746</v>
      </c>
      <c r="E180" s="14" t="s">
        <v>34</v>
      </c>
      <c r="F180" s="14" t="s">
        <v>35</v>
      </c>
      <c r="G180" s="14" t="s">
        <v>746</v>
      </c>
      <c r="H180" s="61" t="s">
        <v>747</v>
      </c>
      <c r="I180" s="38">
        <v>0</v>
      </c>
      <c r="J180" s="39" t="s">
        <v>8123</v>
      </c>
      <c r="K180" s="40" t="s">
        <v>8123</v>
      </c>
      <c r="L180" s="14" t="s">
        <v>8122</v>
      </c>
      <c r="M180" s="41">
        <v>0</v>
      </c>
      <c r="N180" s="4" t="s">
        <v>8123</v>
      </c>
      <c r="O180" s="41">
        <v>0</v>
      </c>
      <c r="P180" s="41">
        <v>0</v>
      </c>
      <c r="Q180" s="41">
        <v>0</v>
      </c>
      <c r="R180" s="41">
        <v>0</v>
      </c>
      <c r="S180" s="41">
        <v>0</v>
      </c>
      <c r="T180" s="41">
        <v>0</v>
      </c>
      <c r="U180" s="41">
        <v>0</v>
      </c>
      <c r="V180" s="41">
        <v>0</v>
      </c>
      <c r="W180" s="41">
        <v>0</v>
      </c>
      <c r="X180" s="41">
        <v>0</v>
      </c>
      <c r="Y180" s="41">
        <v>0</v>
      </c>
      <c r="Z180" s="41">
        <v>0</v>
      </c>
      <c r="AA180" s="41">
        <v>0</v>
      </c>
      <c r="AB180" s="41">
        <v>0</v>
      </c>
      <c r="AC180" s="41">
        <v>0</v>
      </c>
      <c r="AD180" s="58">
        <f>SUM(Table446233[[#This Row],[1st
Apportionment]:[Invoices]])</f>
        <v>0</v>
      </c>
      <c r="AE180" s="58">
        <f>Table446233[[#This Row],[2018–19
Final Allocation
$98.35 
Per Pupil]]-AD180</f>
        <v>0</v>
      </c>
    </row>
    <row r="181" spans="1:31" x14ac:dyDescent="0.35">
      <c r="A181" s="13" t="s">
        <v>737</v>
      </c>
      <c r="B181" s="13" t="s">
        <v>748</v>
      </c>
      <c r="C181" s="14" t="s">
        <v>739</v>
      </c>
      <c r="D181" s="14" t="s">
        <v>749</v>
      </c>
      <c r="E181" s="14" t="s">
        <v>34</v>
      </c>
      <c r="F181" s="14" t="s">
        <v>35</v>
      </c>
      <c r="G181" s="14" t="s">
        <v>749</v>
      </c>
      <c r="H181" s="61" t="s">
        <v>750</v>
      </c>
      <c r="I181" s="38">
        <v>58</v>
      </c>
      <c r="J181" s="39" t="s">
        <v>8122</v>
      </c>
      <c r="K181" s="40" t="s">
        <v>8122</v>
      </c>
      <c r="L181" s="14" t="s">
        <v>8122</v>
      </c>
      <c r="M181" s="41">
        <v>5704</v>
      </c>
      <c r="N181" s="4" t="s">
        <v>8123</v>
      </c>
      <c r="O181" s="41">
        <v>0</v>
      </c>
      <c r="P181" s="41">
        <v>0</v>
      </c>
      <c r="Q181" s="41">
        <v>887</v>
      </c>
      <c r="R181" s="41">
        <v>1426</v>
      </c>
      <c r="S181" s="41">
        <v>0</v>
      </c>
      <c r="T181" s="41">
        <v>0</v>
      </c>
      <c r="U181" s="41">
        <v>3391</v>
      </c>
      <c r="V181" s="41">
        <v>0</v>
      </c>
      <c r="W181" s="41">
        <v>0</v>
      </c>
      <c r="X181" s="41">
        <v>0</v>
      </c>
      <c r="Y181" s="41">
        <v>0</v>
      </c>
      <c r="Z181" s="41">
        <v>0</v>
      </c>
      <c r="AA181" s="41">
        <v>0</v>
      </c>
      <c r="AB181" s="41">
        <v>0</v>
      </c>
      <c r="AC181" s="41">
        <v>0</v>
      </c>
      <c r="AD181" s="58">
        <f>SUM(Table446233[[#This Row],[1st
Apportionment]:[Invoices]])</f>
        <v>5704</v>
      </c>
      <c r="AE181" s="58">
        <f>Table446233[[#This Row],[2018–19
Final Allocation
$98.35 
Per Pupil]]-AD181</f>
        <v>0</v>
      </c>
    </row>
    <row r="182" spans="1:31" x14ac:dyDescent="0.35">
      <c r="A182" s="13" t="s">
        <v>737</v>
      </c>
      <c r="B182" s="13" t="s">
        <v>751</v>
      </c>
      <c r="C182" s="14" t="s">
        <v>739</v>
      </c>
      <c r="D182" s="14" t="s">
        <v>752</v>
      </c>
      <c r="E182" s="14" t="s">
        <v>34</v>
      </c>
      <c r="F182" s="14" t="s">
        <v>35</v>
      </c>
      <c r="G182" s="14" t="s">
        <v>752</v>
      </c>
      <c r="H182" s="61" t="s">
        <v>753</v>
      </c>
      <c r="I182" s="38">
        <v>0</v>
      </c>
      <c r="J182" s="39" t="s">
        <v>8122</v>
      </c>
      <c r="K182" s="40" t="s">
        <v>8123</v>
      </c>
      <c r="L182" s="14" t="s">
        <v>8123</v>
      </c>
      <c r="M182" s="41">
        <v>0</v>
      </c>
      <c r="N182" s="4" t="s">
        <v>8123</v>
      </c>
      <c r="O182" s="41">
        <v>0</v>
      </c>
      <c r="P182" s="41">
        <v>0</v>
      </c>
      <c r="Q182" s="41">
        <v>0</v>
      </c>
      <c r="R182" s="41">
        <v>0</v>
      </c>
      <c r="S182" s="41">
        <v>0</v>
      </c>
      <c r="T182" s="41">
        <v>0</v>
      </c>
      <c r="U182" s="41">
        <v>0</v>
      </c>
      <c r="V182" s="41">
        <v>0</v>
      </c>
      <c r="W182" s="41">
        <v>0</v>
      </c>
      <c r="X182" s="41">
        <v>0</v>
      </c>
      <c r="Y182" s="41">
        <v>0</v>
      </c>
      <c r="Z182" s="41">
        <v>0</v>
      </c>
      <c r="AA182" s="41">
        <v>0</v>
      </c>
      <c r="AB182" s="41">
        <v>0</v>
      </c>
      <c r="AC182" s="41">
        <v>0</v>
      </c>
      <c r="AD182" s="58">
        <f>SUM(Table446233[[#This Row],[1st
Apportionment]:[Invoices]])</f>
        <v>0</v>
      </c>
      <c r="AE182" s="58">
        <f>Table446233[[#This Row],[2018–19
Final Allocation
$98.35 
Per Pupil]]-AD182</f>
        <v>0</v>
      </c>
    </row>
    <row r="183" spans="1:31" x14ac:dyDescent="0.35">
      <c r="A183" s="13" t="s">
        <v>737</v>
      </c>
      <c r="B183" s="13" t="s">
        <v>754</v>
      </c>
      <c r="C183" s="14" t="s">
        <v>739</v>
      </c>
      <c r="D183" s="14" t="s">
        <v>755</v>
      </c>
      <c r="E183" s="14" t="s">
        <v>34</v>
      </c>
      <c r="F183" s="14" t="s">
        <v>35</v>
      </c>
      <c r="G183" s="14" t="s">
        <v>755</v>
      </c>
      <c r="H183" s="61" t="s">
        <v>756</v>
      </c>
      <c r="I183" s="38">
        <v>0</v>
      </c>
      <c r="J183" s="39" t="s">
        <v>8122</v>
      </c>
      <c r="K183" s="40" t="s">
        <v>8123</v>
      </c>
      <c r="L183" s="14" t="s">
        <v>8122</v>
      </c>
      <c r="M183" s="41">
        <v>0</v>
      </c>
      <c r="N183" s="4" t="s">
        <v>8123</v>
      </c>
      <c r="O183" s="41">
        <v>0</v>
      </c>
      <c r="P183" s="41">
        <v>0</v>
      </c>
      <c r="Q183" s="41">
        <v>0</v>
      </c>
      <c r="R183" s="41">
        <v>0</v>
      </c>
      <c r="S183" s="41">
        <v>0</v>
      </c>
      <c r="T183" s="41">
        <v>0</v>
      </c>
      <c r="U183" s="41">
        <v>0</v>
      </c>
      <c r="V183" s="41">
        <v>0</v>
      </c>
      <c r="W183" s="41">
        <v>0</v>
      </c>
      <c r="X183" s="41">
        <v>0</v>
      </c>
      <c r="Y183" s="41">
        <v>0</v>
      </c>
      <c r="Z183" s="41">
        <v>0</v>
      </c>
      <c r="AA183" s="41">
        <v>0</v>
      </c>
      <c r="AB183" s="41">
        <v>0</v>
      </c>
      <c r="AC183" s="41">
        <v>0</v>
      </c>
      <c r="AD183" s="58">
        <f>SUM(Table446233[[#This Row],[1st
Apportionment]:[Invoices]])</f>
        <v>0</v>
      </c>
      <c r="AE183" s="58">
        <f>Table446233[[#This Row],[2018–19
Final Allocation
$98.35 
Per Pupil]]-AD183</f>
        <v>0</v>
      </c>
    </row>
    <row r="184" spans="1:31" x14ac:dyDescent="0.35">
      <c r="A184" s="13" t="s">
        <v>737</v>
      </c>
      <c r="B184" s="13" t="s">
        <v>757</v>
      </c>
      <c r="C184" s="14" t="s">
        <v>739</v>
      </c>
      <c r="D184" s="14" t="s">
        <v>758</v>
      </c>
      <c r="E184" s="14" t="s">
        <v>34</v>
      </c>
      <c r="F184" s="14" t="s">
        <v>35</v>
      </c>
      <c r="G184" s="14" t="s">
        <v>758</v>
      </c>
      <c r="H184" s="61" t="s">
        <v>759</v>
      </c>
      <c r="I184" s="38">
        <v>0</v>
      </c>
      <c r="J184" s="39" t="s">
        <v>8122</v>
      </c>
      <c r="K184" s="40" t="s">
        <v>8123</v>
      </c>
      <c r="L184" s="14" t="s">
        <v>8123</v>
      </c>
      <c r="M184" s="41">
        <v>0</v>
      </c>
      <c r="N184" s="4" t="s">
        <v>8123</v>
      </c>
      <c r="O184" s="41">
        <v>0</v>
      </c>
      <c r="P184" s="41">
        <v>0</v>
      </c>
      <c r="Q184" s="41">
        <v>0</v>
      </c>
      <c r="R184" s="41">
        <v>0</v>
      </c>
      <c r="S184" s="41">
        <v>0</v>
      </c>
      <c r="T184" s="41">
        <v>0</v>
      </c>
      <c r="U184" s="41">
        <v>0</v>
      </c>
      <c r="V184" s="41">
        <v>0</v>
      </c>
      <c r="W184" s="41">
        <v>0</v>
      </c>
      <c r="X184" s="41">
        <v>0</v>
      </c>
      <c r="Y184" s="41">
        <v>0</v>
      </c>
      <c r="Z184" s="41">
        <v>0</v>
      </c>
      <c r="AA184" s="41">
        <v>0</v>
      </c>
      <c r="AB184" s="41">
        <v>0</v>
      </c>
      <c r="AC184" s="41">
        <v>0</v>
      </c>
      <c r="AD184" s="58">
        <f>SUM(Table446233[[#This Row],[1st
Apportionment]:[Invoices]])</f>
        <v>0</v>
      </c>
      <c r="AE184" s="58">
        <f>Table446233[[#This Row],[2018–19
Final Allocation
$98.35 
Per Pupil]]-AD184</f>
        <v>0</v>
      </c>
    </row>
    <row r="185" spans="1:31" x14ac:dyDescent="0.35">
      <c r="A185" s="13" t="s">
        <v>737</v>
      </c>
      <c r="B185" s="13" t="s">
        <v>760</v>
      </c>
      <c r="C185" s="14" t="s">
        <v>739</v>
      </c>
      <c r="D185" s="14" t="s">
        <v>761</v>
      </c>
      <c r="E185" s="14" t="s">
        <v>34</v>
      </c>
      <c r="F185" s="14" t="s">
        <v>35</v>
      </c>
      <c r="G185" s="14" t="s">
        <v>761</v>
      </c>
      <c r="H185" s="61" t="s">
        <v>762</v>
      </c>
      <c r="I185" s="38">
        <v>0</v>
      </c>
      <c r="J185" s="39" t="s">
        <v>8123</v>
      </c>
      <c r="K185" s="40" t="s">
        <v>8122</v>
      </c>
      <c r="L185" s="14" t="s">
        <v>8122</v>
      </c>
      <c r="M185" s="41">
        <v>0</v>
      </c>
      <c r="N185" s="4" t="s">
        <v>8122</v>
      </c>
      <c r="O185" s="41">
        <v>0</v>
      </c>
      <c r="P185" s="41">
        <v>0</v>
      </c>
      <c r="Q185" s="41">
        <v>0</v>
      </c>
      <c r="R185" s="41">
        <v>0</v>
      </c>
      <c r="S185" s="41">
        <v>0</v>
      </c>
      <c r="T185" s="41">
        <v>0</v>
      </c>
      <c r="U185" s="41">
        <v>0</v>
      </c>
      <c r="V185" s="41">
        <v>0</v>
      </c>
      <c r="W185" s="41">
        <v>0</v>
      </c>
      <c r="X185" s="41">
        <v>0</v>
      </c>
      <c r="Y185" s="41">
        <v>0</v>
      </c>
      <c r="Z185" s="41">
        <v>0</v>
      </c>
      <c r="AA185" s="41">
        <v>0</v>
      </c>
      <c r="AB185" s="41">
        <v>0</v>
      </c>
      <c r="AC185" s="41">
        <v>0</v>
      </c>
      <c r="AD185" s="58">
        <f>SUM(Table446233[[#This Row],[1st
Apportionment]:[Invoices]])</f>
        <v>0</v>
      </c>
      <c r="AE185" s="58">
        <f>Table446233[[#This Row],[2018–19
Final Allocation
$98.35 
Per Pupil]]-AD185</f>
        <v>0</v>
      </c>
    </row>
    <row r="186" spans="1:31" x14ac:dyDescent="0.35">
      <c r="A186" s="13" t="s">
        <v>737</v>
      </c>
      <c r="B186" s="13" t="s">
        <v>763</v>
      </c>
      <c r="C186" s="14" t="s">
        <v>739</v>
      </c>
      <c r="D186" s="14" t="s">
        <v>764</v>
      </c>
      <c r="E186" s="14" t="s">
        <v>34</v>
      </c>
      <c r="F186" s="14" t="s">
        <v>35</v>
      </c>
      <c r="G186" s="14" t="s">
        <v>764</v>
      </c>
      <c r="H186" s="61" t="s">
        <v>765</v>
      </c>
      <c r="I186" s="38">
        <v>0</v>
      </c>
      <c r="J186" s="39" t="s">
        <v>8123</v>
      </c>
      <c r="K186" s="40" t="s">
        <v>8123</v>
      </c>
      <c r="L186" s="14" t="s">
        <v>8123</v>
      </c>
      <c r="M186" s="41">
        <v>0</v>
      </c>
      <c r="N186" s="4" t="s">
        <v>8123</v>
      </c>
      <c r="O186" s="41">
        <v>0</v>
      </c>
      <c r="P186" s="41">
        <v>0</v>
      </c>
      <c r="Q186" s="41">
        <v>0</v>
      </c>
      <c r="R186" s="41">
        <v>0</v>
      </c>
      <c r="S186" s="41">
        <v>0</v>
      </c>
      <c r="T186" s="41">
        <v>0</v>
      </c>
      <c r="U186" s="41">
        <v>0</v>
      </c>
      <c r="V186" s="41">
        <v>0</v>
      </c>
      <c r="W186" s="41">
        <v>0</v>
      </c>
      <c r="X186" s="41">
        <v>0</v>
      </c>
      <c r="Y186" s="41">
        <v>0</v>
      </c>
      <c r="Z186" s="41">
        <v>0</v>
      </c>
      <c r="AA186" s="41">
        <v>0</v>
      </c>
      <c r="AB186" s="41">
        <v>0</v>
      </c>
      <c r="AC186" s="41">
        <v>0</v>
      </c>
      <c r="AD186" s="58">
        <f>SUM(Table446233[[#This Row],[1st
Apportionment]:[Invoices]])</f>
        <v>0</v>
      </c>
      <c r="AE186" s="58">
        <f>Table446233[[#This Row],[2018–19
Final Allocation
$98.35 
Per Pupil]]-AD186</f>
        <v>0</v>
      </c>
    </row>
    <row r="187" spans="1:31" x14ac:dyDescent="0.35">
      <c r="A187" s="13" t="s">
        <v>737</v>
      </c>
      <c r="B187" s="13" t="s">
        <v>766</v>
      </c>
      <c r="C187" s="14" t="s">
        <v>739</v>
      </c>
      <c r="D187" s="14" t="s">
        <v>767</v>
      </c>
      <c r="E187" s="14" t="s">
        <v>34</v>
      </c>
      <c r="F187" s="14" t="s">
        <v>35</v>
      </c>
      <c r="G187" s="14" t="s">
        <v>767</v>
      </c>
      <c r="H187" s="61" t="s">
        <v>768</v>
      </c>
      <c r="I187" s="38">
        <v>0</v>
      </c>
      <c r="J187" s="39" t="s">
        <v>8122</v>
      </c>
      <c r="K187" s="40" t="s">
        <v>8123</v>
      </c>
      <c r="L187" s="14" t="s">
        <v>8122</v>
      </c>
      <c r="M187" s="41">
        <v>0</v>
      </c>
      <c r="N187" s="4" t="s">
        <v>8123</v>
      </c>
      <c r="O187" s="41">
        <v>0</v>
      </c>
      <c r="P187" s="41">
        <v>0</v>
      </c>
      <c r="Q187" s="41">
        <v>0</v>
      </c>
      <c r="R187" s="41">
        <v>0</v>
      </c>
      <c r="S187" s="41">
        <v>0</v>
      </c>
      <c r="T187" s="41">
        <v>0</v>
      </c>
      <c r="U187" s="41">
        <v>0</v>
      </c>
      <c r="V187" s="41">
        <v>0</v>
      </c>
      <c r="W187" s="41">
        <v>0</v>
      </c>
      <c r="X187" s="41">
        <v>0</v>
      </c>
      <c r="Y187" s="41">
        <v>0</v>
      </c>
      <c r="Z187" s="41">
        <v>0</v>
      </c>
      <c r="AA187" s="41">
        <v>0</v>
      </c>
      <c r="AB187" s="41">
        <v>0</v>
      </c>
      <c r="AC187" s="41">
        <v>0</v>
      </c>
      <c r="AD187" s="58">
        <f>SUM(Table446233[[#This Row],[1st
Apportionment]:[Invoices]])</f>
        <v>0</v>
      </c>
      <c r="AE187" s="58">
        <f>Table446233[[#This Row],[2018–19
Final Allocation
$98.35 
Per Pupil]]-AD187</f>
        <v>0</v>
      </c>
    </row>
    <row r="188" spans="1:31" x14ac:dyDescent="0.35">
      <c r="A188" s="13" t="s">
        <v>737</v>
      </c>
      <c r="B188" s="13" t="s">
        <v>769</v>
      </c>
      <c r="C188" s="14" t="s">
        <v>739</v>
      </c>
      <c r="D188" s="14" t="s">
        <v>770</v>
      </c>
      <c r="E188" s="14" t="s">
        <v>34</v>
      </c>
      <c r="F188" s="14" t="s">
        <v>35</v>
      </c>
      <c r="G188" s="14" t="s">
        <v>770</v>
      </c>
      <c r="H188" s="61" t="s">
        <v>436</v>
      </c>
      <c r="I188" s="38">
        <v>0</v>
      </c>
      <c r="J188" s="39" t="s">
        <v>8122</v>
      </c>
      <c r="K188" s="40" t="s">
        <v>8123</v>
      </c>
      <c r="L188" s="14" t="s">
        <v>8123</v>
      </c>
      <c r="M188" s="41">
        <v>0</v>
      </c>
      <c r="N188" s="4" t="s">
        <v>8123</v>
      </c>
      <c r="O188" s="41">
        <v>0</v>
      </c>
      <c r="P188" s="41">
        <v>0</v>
      </c>
      <c r="Q188" s="41">
        <v>0</v>
      </c>
      <c r="R188" s="41">
        <v>0</v>
      </c>
      <c r="S188" s="41">
        <v>0</v>
      </c>
      <c r="T188" s="41">
        <v>0</v>
      </c>
      <c r="U188" s="41">
        <v>0</v>
      </c>
      <c r="V188" s="41">
        <v>0</v>
      </c>
      <c r="W188" s="41">
        <v>0</v>
      </c>
      <c r="X188" s="41">
        <v>0</v>
      </c>
      <c r="Y188" s="41">
        <v>0</v>
      </c>
      <c r="Z188" s="41">
        <v>0</v>
      </c>
      <c r="AA188" s="41">
        <v>0</v>
      </c>
      <c r="AB188" s="41">
        <v>0</v>
      </c>
      <c r="AC188" s="41">
        <v>0</v>
      </c>
      <c r="AD188" s="58">
        <f>SUM(Table446233[[#This Row],[1st
Apportionment]:[Invoices]])</f>
        <v>0</v>
      </c>
      <c r="AE188" s="58">
        <f>Table446233[[#This Row],[2018–19
Final Allocation
$98.35 
Per Pupil]]-AD188</f>
        <v>0</v>
      </c>
    </row>
    <row r="189" spans="1:31" x14ac:dyDescent="0.35">
      <c r="A189" s="13" t="s">
        <v>737</v>
      </c>
      <c r="B189" s="13" t="s">
        <v>771</v>
      </c>
      <c r="C189" s="14" t="s">
        <v>739</v>
      </c>
      <c r="D189" s="14" t="s">
        <v>772</v>
      </c>
      <c r="E189" s="14" t="s">
        <v>34</v>
      </c>
      <c r="F189" s="14" t="s">
        <v>35</v>
      </c>
      <c r="G189" s="14" t="s">
        <v>772</v>
      </c>
      <c r="H189" s="61" t="s">
        <v>773</v>
      </c>
      <c r="I189" s="38">
        <v>0</v>
      </c>
      <c r="J189" s="39" t="s">
        <v>8122</v>
      </c>
      <c r="K189" s="40" t="s">
        <v>8123</v>
      </c>
      <c r="L189" s="14" t="s">
        <v>8123</v>
      </c>
      <c r="M189" s="41">
        <v>0</v>
      </c>
      <c r="N189" s="4" t="s">
        <v>8123</v>
      </c>
      <c r="O189" s="41">
        <v>0</v>
      </c>
      <c r="P189" s="41">
        <v>0</v>
      </c>
      <c r="Q189" s="41">
        <v>0</v>
      </c>
      <c r="R189" s="41">
        <v>0</v>
      </c>
      <c r="S189" s="41">
        <v>0</v>
      </c>
      <c r="T189" s="41">
        <v>0</v>
      </c>
      <c r="U189" s="41">
        <v>0</v>
      </c>
      <c r="V189" s="41">
        <v>0</v>
      </c>
      <c r="W189" s="41">
        <v>0</v>
      </c>
      <c r="X189" s="41">
        <v>0</v>
      </c>
      <c r="Y189" s="41">
        <v>0</v>
      </c>
      <c r="Z189" s="41">
        <v>0</v>
      </c>
      <c r="AA189" s="41">
        <v>0</v>
      </c>
      <c r="AB189" s="41">
        <v>0</v>
      </c>
      <c r="AC189" s="41">
        <v>0</v>
      </c>
      <c r="AD189" s="58">
        <f>SUM(Table446233[[#This Row],[1st
Apportionment]:[Invoices]])</f>
        <v>0</v>
      </c>
      <c r="AE189" s="58">
        <f>Table446233[[#This Row],[2018–19
Final Allocation
$98.35 
Per Pupil]]-AD189</f>
        <v>0</v>
      </c>
    </row>
    <row r="190" spans="1:31" x14ac:dyDescent="0.35">
      <c r="A190" s="13" t="s">
        <v>737</v>
      </c>
      <c r="B190" s="13" t="s">
        <v>774</v>
      </c>
      <c r="C190" s="14" t="s">
        <v>739</v>
      </c>
      <c r="D190" s="14" t="s">
        <v>775</v>
      </c>
      <c r="E190" s="14" t="s">
        <v>34</v>
      </c>
      <c r="F190" s="14" t="s">
        <v>35</v>
      </c>
      <c r="G190" s="14" t="s">
        <v>775</v>
      </c>
      <c r="H190" s="61" t="s">
        <v>776</v>
      </c>
      <c r="I190" s="38">
        <v>0</v>
      </c>
      <c r="J190" s="39" t="s">
        <v>8123</v>
      </c>
      <c r="K190" s="40" t="s">
        <v>8123</v>
      </c>
      <c r="L190" s="14" t="s">
        <v>8123</v>
      </c>
      <c r="M190" s="41">
        <v>0</v>
      </c>
      <c r="N190" s="4" t="s">
        <v>8123</v>
      </c>
      <c r="O190" s="41">
        <v>0</v>
      </c>
      <c r="P190" s="41">
        <v>0</v>
      </c>
      <c r="Q190" s="41">
        <v>0</v>
      </c>
      <c r="R190" s="41">
        <v>0</v>
      </c>
      <c r="S190" s="41">
        <v>0</v>
      </c>
      <c r="T190" s="41">
        <v>0</v>
      </c>
      <c r="U190" s="41">
        <v>0</v>
      </c>
      <c r="V190" s="41">
        <v>0</v>
      </c>
      <c r="W190" s="41">
        <v>0</v>
      </c>
      <c r="X190" s="41">
        <v>0</v>
      </c>
      <c r="Y190" s="41">
        <v>0</v>
      </c>
      <c r="Z190" s="41">
        <v>0</v>
      </c>
      <c r="AA190" s="41">
        <v>0</v>
      </c>
      <c r="AB190" s="41">
        <v>0</v>
      </c>
      <c r="AC190" s="41">
        <v>0</v>
      </c>
      <c r="AD190" s="58">
        <f>SUM(Table446233[[#This Row],[1st
Apportionment]:[Invoices]])</f>
        <v>0</v>
      </c>
      <c r="AE190" s="58">
        <f>Table446233[[#This Row],[2018–19
Final Allocation
$98.35 
Per Pupil]]-AD190</f>
        <v>0</v>
      </c>
    </row>
    <row r="191" spans="1:31" x14ac:dyDescent="0.35">
      <c r="A191" s="13" t="s">
        <v>737</v>
      </c>
      <c r="B191" s="13" t="s">
        <v>777</v>
      </c>
      <c r="C191" s="14" t="s">
        <v>739</v>
      </c>
      <c r="D191" s="14" t="s">
        <v>778</v>
      </c>
      <c r="E191" s="14" t="s">
        <v>34</v>
      </c>
      <c r="F191" s="14" t="s">
        <v>35</v>
      </c>
      <c r="G191" s="14" t="s">
        <v>778</v>
      </c>
      <c r="H191" s="61" t="s">
        <v>779</v>
      </c>
      <c r="I191" s="38">
        <v>30</v>
      </c>
      <c r="J191" s="39" t="s">
        <v>8122</v>
      </c>
      <c r="K191" s="40" t="s">
        <v>8122</v>
      </c>
      <c r="L191" s="14" t="s">
        <v>8122</v>
      </c>
      <c r="M191" s="41">
        <v>2951</v>
      </c>
      <c r="N191" s="4" t="s">
        <v>8122</v>
      </c>
      <c r="O191" s="41">
        <v>0</v>
      </c>
      <c r="P191" s="41">
        <v>0</v>
      </c>
      <c r="Q191" s="41">
        <v>0</v>
      </c>
      <c r="R191" s="41">
        <v>738</v>
      </c>
      <c r="S191" s="41">
        <v>2213</v>
      </c>
      <c r="T191" s="41">
        <v>0</v>
      </c>
      <c r="U191" s="41">
        <v>0</v>
      </c>
      <c r="V191" s="41">
        <v>0</v>
      </c>
      <c r="W191" s="41">
        <v>0</v>
      </c>
      <c r="X191" s="41">
        <v>0</v>
      </c>
      <c r="Y191" s="41">
        <v>0</v>
      </c>
      <c r="Z191" s="41">
        <v>0</v>
      </c>
      <c r="AA191" s="41">
        <v>0</v>
      </c>
      <c r="AB191" s="41">
        <v>0</v>
      </c>
      <c r="AC191" s="41">
        <v>0</v>
      </c>
      <c r="AD191" s="58">
        <f>SUM(Table446233[[#This Row],[1st
Apportionment]:[Invoices]])</f>
        <v>2951</v>
      </c>
      <c r="AE191" s="58">
        <f>Table446233[[#This Row],[2018–19
Final Allocation
$98.35 
Per Pupil]]-AD191</f>
        <v>0</v>
      </c>
    </row>
    <row r="192" spans="1:31" x14ac:dyDescent="0.35">
      <c r="A192" s="13" t="s">
        <v>737</v>
      </c>
      <c r="B192" s="13" t="s">
        <v>780</v>
      </c>
      <c r="C192" s="14" t="s">
        <v>739</v>
      </c>
      <c r="D192" s="14" t="s">
        <v>781</v>
      </c>
      <c r="E192" s="14" t="s">
        <v>34</v>
      </c>
      <c r="F192" s="14" t="s">
        <v>35</v>
      </c>
      <c r="G192" s="14" t="s">
        <v>781</v>
      </c>
      <c r="H192" s="61" t="s">
        <v>782</v>
      </c>
      <c r="I192" s="38">
        <v>0</v>
      </c>
      <c r="J192" s="39" t="s">
        <v>8122</v>
      </c>
      <c r="K192" s="40" t="s">
        <v>8123</v>
      </c>
      <c r="L192" s="14" t="s">
        <v>8123</v>
      </c>
      <c r="M192" s="41">
        <v>0</v>
      </c>
      <c r="N192" s="4" t="s">
        <v>8123</v>
      </c>
      <c r="O192" s="41">
        <v>0</v>
      </c>
      <c r="P192" s="41">
        <v>0</v>
      </c>
      <c r="Q192" s="41">
        <v>0</v>
      </c>
      <c r="R192" s="41">
        <v>0</v>
      </c>
      <c r="S192" s="41">
        <v>0</v>
      </c>
      <c r="T192" s="41">
        <v>0</v>
      </c>
      <c r="U192" s="41">
        <v>0</v>
      </c>
      <c r="V192" s="41">
        <v>0</v>
      </c>
      <c r="W192" s="41">
        <v>0</v>
      </c>
      <c r="X192" s="41">
        <v>0</v>
      </c>
      <c r="Y192" s="41">
        <v>0</v>
      </c>
      <c r="Z192" s="41">
        <v>0</v>
      </c>
      <c r="AA192" s="41">
        <v>0</v>
      </c>
      <c r="AB192" s="41">
        <v>0</v>
      </c>
      <c r="AC192" s="41">
        <v>0</v>
      </c>
      <c r="AD192" s="58">
        <f>SUM(Table446233[[#This Row],[1st
Apportionment]:[Invoices]])</f>
        <v>0</v>
      </c>
      <c r="AE192" s="58">
        <f>Table446233[[#This Row],[2018–19
Final Allocation
$98.35 
Per Pupil]]-AD192</f>
        <v>0</v>
      </c>
    </row>
    <row r="193" spans="1:31" x14ac:dyDescent="0.35">
      <c r="A193" s="13" t="s">
        <v>737</v>
      </c>
      <c r="B193" s="13" t="s">
        <v>783</v>
      </c>
      <c r="C193" s="14" t="s">
        <v>739</v>
      </c>
      <c r="D193" s="14" t="s">
        <v>784</v>
      </c>
      <c r="E193" s="14" t="s">
        <v>34</v>
      </c>
      <c r="F193" s="14" t="s">
        <v>35</v>
      </c>
      <c r="G193" s="14" t="s">
        <v>784</v>
      </c>
      <c r="H193" s="61" t="s">
        <v>785</v>
      </c>
      <c r="I193" s="38">
        <v>0</v>
      </c>
      <c r="J193" s="39" t="s">
        <v>8123</v>
      </c>
      <c r="K193" s="40" t="s">
        <v>8123</v>
      </c>
      <c r="L193" s="14" t="s">
        <v>8123</v>
      </c>
      <c r="M193" s="41">
        <v>0</v>
      </c>
      <c r="N193" s="4" t="s">
        <v>8123</v>
      </c>
      <c r="O193" s="41">
        <v>0</v>
      </c>
      <c r="P193" s="41">
        <v>0</v>
      </c>
      <c r="Q193" s="41">
        <v>0</v>
      </c>
      <c r="R193" s="41">
        <v>0</v>
      </c>
      <c r="S193" s="41">
        <v>0</v>
      </c>
      <c r="T193" s="41">
        <v>0</v>
      </c>
      <c r="U193" s="41">
        <v>0</v>
      </c>
      <c r="V193" s="41">
        <v>0</v>
      </c>
      <c r="W193" s="41">
        <v>0</v>
      </c>
      <c r="X193" s="41">
        <v>0</v>
      </c>
      <c r="Y193" s="41">
        <v>0</v>
      </c>
      <c r="Z193" s="41">
        <v>0</v>
      </c>
      <c r="AA193" s="41">
        <v>0</v>
      </c>
      <c r="AB193" s="41">
        <v>0</v>
      </c>
      <c r="AC193" s="41">
        <v>0</v>
      </c>
      <c r="AD193" s="58">
        <f>SUM(Table446233[[#This Row],[1st
Apportionment]:[Invoices]])</f>
        <v>0</v>
      </c>
      <c r="AE193" s="58">
        <f>Table446233[[#This Row],[2018–19
Final Allocation
$98.35 
Per Pupil]]-AD193</f>
        <v>0</v>
      </c>
    </row>
    <row r="194" spans="1:31" ht="31" x14ac:dyDescent="0.35">
      <c r="A194" s="13" t="s">
        <v>737</v>
      </c>
      <c r="B194" s="13" t="s">
        <v>786</v>
      </c>
      <c r="C194" s="14" t="s">
        <v>739</v>
      </c>
      <c r="D194" s="14" t="s">
        <v>743</v>
      </c>
      <c r="E194" s="14" t="s">
        <v>787</v>
      </c>
      <c r="F194" s="14" t="s">
        <v>788</v>
      </c>
      <c r="G194" s="14" t="s">
        <v>789</v>
      </c>
      <c r="H194" s="61" t="s">
        <v>790</v>
      </c>
      <c r="I194" s="38">
        <v>0</v>
      </c>
      <c r="J194" s="39" t="s">
        <v>8123</v>
      </c>
      <c r="K194" s="40" t="s">
        <v>8123</v>
      </c>
      <c r="L194" s="14" t="s">
        <v>8123</v>
      </c>
      <c r="M194" s="41">
        <v>0</v>
      </c>
      <c r="N194" s="4" t="s">
        <v>8123</v>
      </c>
      <c r="O194" s="41">
        <v>0</v>
      </c>
      <c r="P194" s="41">
        <v>0</v>
      </c>
      <c r="Q194" s="41">
        <v>0</v>
      </c>
      <c r="R194" s="41">
        <v>0</v>
      </c>
      <c r="S194" s="41">
        <v>0</v>
      </c>
      <c r="T194" s="41">
        <v>0</v>
      </c>
      <c r="U194" s="41">
        <v>0</v>
      </c>
      <c r="V194" s="41">
        <v>0</v>
      </c>
      <c r="W194" s="41">
        <v>0</v>
      </c>
      <c r="X194" s="41">
        <v>0</v>
      </c>
      <c r="Y194" s="41">
        <v>0</v>
      </c>
      <c r="Z194" s="41">
        <v>0</v>
      </c>
      <c r="AA194" s="41">
        <v>0</v>
      </c>
      <c r="AB194" s="41">
        <v>0</v>
      </c>
      <c r="AC194" s="41">
        <v>0</v>
      </c>
      <c r="AD194" s="58">
        <f>SUM(Table446233[[#This Row],[1st
Apportionment]:[Invoices]])</f>
        <v>0</v>
      </c>
      <c r="AE194" s="58">
        <f>Table446233[[#This Row],[2018–19
Final Allocation
$98.35 
Per Pupil]]-AD194</f>
        <v>0</v>
      </c>
    </row>
    <row r="195" spans="1:31" x14ac:dyDescent="0.35">
      <c r="A195" s="13" t="s">
        <v>737</v>
      </c>
      <c r="B195" s="13" t="s">
        <v>791</v>
      </c>
      <c r="C195" s="14" t="s">
        <v>739</v>
      </c>
      <c r="D195" s="14" t="s">
        <v>746</v>
      </c>
      <c r="E195" s="14" t="s">
        <v>792</v>
      </c>
      <c r="F195" s="14" t="s">
        <v>793</v>
      </c>
      <c r="G195" s="14" t="s">
        <v>794</v>
      </c>
      <c r="H195" s="61" t="s">
        <v>795</v>
      </c>
      <c r="I195" s="38">
        <v>0</v>
      </c>
      <c r="J195" s="39" t="s">
        <v>8122</v>
      </c>
      <c r="K195" s="40" t="s">
        <v>8123</v>
      </c>
      <c r="L195" s="14" t="s">
        <v>8123</v>
      </c>
      <c r="M195" s="41">
        <v>0</v>
      </c>
      <c r="N195" s="4" t="s">
        <v>8123</v>
      </c>
      <c r="O195" s="41">
        <v>0</v>
      </c>
      <c r="P195" s="41">
        <v>0</v>
      </c>
      <c r="Q195" s="41">
        <v>0</v>
      </c>
      <c r="R195" s="41">
        <v>0</v>
      </c>
      <c r="S195" s="41">
        <v>0</v>
      </c>
      <c r="T195" s="41">
        <v>0</v>
      </c>
      <c r="U195" s="41">
        <v>0</v>
      </c>
      <c r="V195" s="41">
        <v>0</v>
      </c>
      <c r="W195" s="41">
        <v>0</v>
      </c>
      <c r="X195" s="41">
        <v>0</v>
      </c>
      <c r="Y195" s="41">
        <v>0</v>
      </c>
      <c r="Z195" s="41">
        <v>0</v>
      </c>
      <c r="AA195" s="41">
        <v>0</v>
      </c>
      <c r="AB195" s="41">
        <v>0</v>
      </c>
      <c r="AC195" s="41">
        <v>0</v>
      </c>
      <c r="AD195" s="58">
        <f>SUM(Table446233[[#This Row],[1st
Apportionment]:[Invoices]])</f>
        <v>0</v>
      </c>
      <c r="AE195" s="58">
        <f>Table446233[[#This Row],[2018–19
Final Allocation
$98.35 
Per Pupil]]-AD195</f>
        <v>0</v>
      </c>
    </row>
    <row r="196" spans="1:31" x14ac:dyDescent="0.35">
      <c r="A196" s="13" t="s">
        <v>737</v>
      </c>
      <c r="B196" s="13" t="s">
        <v>796</v>
      </c>
      <c r="C196" s="14" t="s">
        <v>739</v>
      </c>
      <c r="D196" s="14" t="s">
        <v>743</v>
      </c>
      <c r="E196" s="14" t="s">
        <v>797</v>
      </c>
      <c r="F196" s="14" t="s">
        <v>798</v>
      </c>
      <c r="G196" s="14" t="s">
        <v>799</v>
      </c>
      <c r="H196" s="61" t="s">
        <v>800</v>
      </c>
      <c r="I196" s="38">
        <v>0</v>
      </c>
      <c r="J196" s="39" t="s">
        <v>8123</v>
      </c>
      <c r="K196" s="40" t="s">
        <v>8123</v>
      </c>
      <c r="L196" s="14" t="s">
        <v>8123</v>
      </c>
      <c r="M196" s="41">
        <v>0</v>
      </c>
      <c r="N196" s="4" t="s">
        <v>8123</v>
      </c>
      <c r="O196" s="41">
        <v>0</v>
      </c>
      <c r="P196" s="41">
        <v>0</v>
      </c>
      <c r="Q196" s="41">
        <v>0</v>
      </c>
      <c r="R196" s="41">
        <v>0</v>
      </c>
      <c r="S196" s="41">
        <v>0</v>
      </c>
      <c r="T196" s="41">
        <v>0</v>
      </c>
      <c r="U196" s="41">
        <v>0</v>
      </c>
      <c r="V196" s="41">
        <v>0</v>
      </c>
      <c r="W196" s="41">
        <v>0</v>
      </c>
      <c r="X196" s="41">
        <v>0</v>
      </c>
      <c r="Y196" s="41">
        <v>0</v>
      </c>
      <c r="Z196" s="41">
        <v>0</v>
      </c>
      <c r="AA196" s="41">
        <v>0</v>
      </c>
      <c r="AB196" s="41">
        <v>0</v>
      </c>
      <c r="AC196" s="41">
        <v>0</v>
      </c>
      <c r="AD196" s="58">
        <f>SUM(Table446233[[#This Row],[1st
Apportionment]:[Invoices]])</f>
        <v>0</v>
      </c>
      <c r="AE196" s="58">
        <f>Table446233[[#This Row],[2018–19
Final Allocation
$98.35 
Per Pupil]]-AD196</f>
        <v>0</v>
      </c>
    </row>
    <row r="197" spans="1:31" x14ac:dyDescent="0.35">
      <c r="A197" s="13" t="s">
        <v>737</v>
      </c>
      <c r="B197" s="13" t="s">
        <v>801</v>
      </c>
      <c r="C197" s="14" t="s">
        <v>739</v>
      </c>
      <c r="D197" s="14" t="s">
        <v>740</v>
      </c>
      <c r="E197" s="14" t="s">
        <v>802</v>
      </c>
      <c r="F197" s="14" t="s">
        <v>803</v>
      </c>
      <c r="G197" s="14" t="s">
        <v>804</v>
      </c>
      <c r="H197" s="61" t="s">
        <v>805</v>
      </c>
      <c r="I197" s="38">
        <v>0</v>
      </c>
      <c r="J197" s="39" t="s">
        <v>8122</v>
      </c>
      <c r="K197" s="40" t="s">
        <v>8123</v>
      </c>
      <c r="L197" s="14" t="s">
        <v>8123</v>
      </c>
      <c r="M197" s="41">
        <v>0</v>
      </c>
      <c r="N197" s="4" t="s">
        <v>8123</v>
      </c>
      <c r="O197" s="41">
        <v>0</v>
      </c>
      <c r="P197" s="41">
        <v>0</v>
      </c>
      <c r="Q197" s="41">
        <v>0</v>
      </c>
      <c r="R197" s="41">
        <v>0</v>
      </c>
      <c r="S197" s="41">
        <v>0</v>
      </c>
      <c r="T197" s="41">
        <v>0</v>
      </c>
      <c r="U197" s="41">
        <v>0</v>
      </c>
      <c r="V197" s="41">
        <v>0</v>
      </c>
      <c r="W197" s="41">
        <v>0</v>
      </c>
      <c r="X197" s="41">
        <v>0</v>
      </c>
      <c r="Y197" s="41">
        <v>0</v>
      </c>
      <c r="Z197" s="41">
        <v>0</v>
      </c>
      <c r="AA197" s="41">
        <v>0</v>
      </c>
      <c r="AB197" s="41">
        <v>0</v>
      </c>
      <c r="AC197" s="41">
        <v>0</v>
      </c>
      <c r="AD197" s="58">
        <f>SUM(Table446233[[#This Row],[1st
Apportionment]:[Invoices]])</f>
        <v>0</v>
      </c>
      <c r="AE197" s="58">
        <f>Table446233[[#This Row],[2018–19
Final Allocation
$98.35 
Per Pupil]]-AD197</f>
        <v>0</v>
      </c>
    </row>
    <row r="198" spans="1:31" x14ac:dyDescent="0.35">
      <c r="A198" s="13" t="s">
        <v>737</v>
      </c>
      <c r="B198" s="13" t="s">
        <v>806</v>
      </c>
      <c r="C198" s="14" t="s">
        <v>739</v>
      </c>
      <c r="D198" s="14" t="s">
        <v>743</v>
      </c>
      <c r="E198" s="14" t="s">
        <v>807</v>
      </c>
      <c r="F198" s="14" t="s">
        <v>808</v>
      </c>
      <c r="G198" s="14" t="s">
        <v>809</v>
      </c>
      <c r="H198" s="61" t="s">
        <v>810</v>
      </c>
      <c r="I198" s="38">
        <v>0</v>
      </c>
      <c r="J198" s="39" t="s">
        <v>8122</v>
      </c>
      <c r="K198" s="40" t="s">
        <v>8123</v>
      </c>
      <c r="L198" s="14" t="s">
        <v>8123</v>
      </c>
      <c r="M198" s="41">
        <v>0</v>
      </c>
      <c r="N198" s="4" t="s">
        <v>8123</v>
      </c>
      <c r="O198" s="41">
        <v>0</v>
      </c>
      <c r="P198" s="41">
        <v>0</v>
      </c>
      <c r="Q198" s="41">
        <v>0</v>
      </c>
      <c r="R198" s="41">
        <v>0</v>
      </c>
      <c r="S198" s="41">
        <v>0</v>
      </c>
      <c r="T198" s="41">
        <v>0</v>
      </c>
      <c r="U198" s="41">
        <v>0</v>
      </c>
      <c r="V198" s="41">
        <v>0</v>
      </c>
      <c r="W198" s="41">
        <v>0</v>
      </c>
      <c r="X198" s="41">
        <v>0</v>
      </c>
      <c r="Y198" s="41">
        <v>0</v>
      </c>
      <c r="Z198" s="41">
        <v>0</v>
      </c>
      <c r="AA198" s="41">
        <v>0</v>
      </c>
      <c r="AB198" s="41">
        <v>0</v>
      </c>
      <c r="AC198" s="41">
        <v>0</v>
      </c>
      <c r="AD198" s="58">
        <f>SUM(Table446233[[#This Row],[1st
Apportionment]:[Invoices]])</f>
        <v>0</v>
      </c>
      <c r="AE198" s="58">
        <f>Table446233[[#This Row],[2018–19
Final Allocation
$98.35 
Per Pupil]]-AD198</f>
        <v>0</v>
      </c>
    </row>
    <row r="199" spans="1:31" x14ac:dyDescent="0.35">
      <c r="A199" s="13" t="s">
        <v>811</v>
      </c>
      <c r="B199" s="13" t="s">
        <v>812</v>
      </c>
      <c r="C199" s="14" t="s">
        <v>813</v>
      </c>
      <c r="D199" s="14" t="s">
        <v>814</v>
      </c>
      <c r="E199" s="14" t="s">
        <v>34</v>
      </c>
      <c r="F199" s="14" t="s">
        <v>35</v>
      </c>
      <c r="G199" s="14" t="s">
        <v>814</v>
      </c>
      <c r="H199" s="61" t="s">
        <v>815</v>
      </c>
      <c r="I199" s="38">
        <v>0</v>
      </c>
      <c r="J199" s="39" t="s">
        <v>8122</v>
      </c>
      <c r="K199" s="40" t="s">
        <v>8123</v>
      </c>
      <c r="L199" s="14" t="s">
        <v>8123</v>
      </c>
      <c r="M199" s="41">
        <v>0</v>
      </c>
      <c r="N199" s="4" t="s">
        <v>8123</v>
      </c>
      <c r="O199" s="41">
        <v>0</v>
      </c>
      <c r="P199" s="41">
        <v>0</v>
      </c>
      <c r="Q199" s="41">
        <v>0</v>
      </c>
      <c r="R199" s="41">
        <v>0</v>
      </c>
      <c r="S199" s="41">
        <v>0</v>
      </c>
      <c r="T199" s="41">
        <v>0</v>
      </c>
      <c r="U199" s="41">
        <v>0</v>
      </c>
      <c r="V199" s="41">
        <v>0</v>
      </c>
      <c r="W199" s="41">
        <v>0</v>
      </c>
      <c r="X199" s="41">
        <v>0</v>
      </c>
      <c r="Y199" s="41">
        <v>0</v>
      </c>
      <c r="Z199" s="41">
        <v>0</v>
      </c>
      <c r="AA199" s="41">
        <v>0</v>
      </c>
      <c r="AB199" s="41">
        <v>0</v>
      </c>
      <c r="AC199" s="41">
        <v>0</v>
      </c>
      <c r="AD199" s="58">
        <f>SUM(Table446233[[#This Row],[1st
Apportionment]:[Invoices]])</f>
        <v>0</v>
      </c>
      <c r="AE199" s="58">
        <f>Table446233[[#This Row],[2018–19
Final Allocation
$98.35 
Per Pupil]]-AD199</f>
        <v>0</v>
      </c>
    </row>
    <row r="200" spans="1:31" x14ac:dyDescent="0.35">
      <c r="A200" s="13" t="s">
        <v>811</v>
      </c>
      <c r="B200" s="13" t="s">
        <v>816</v>
      </c>
      <c r="C200" s="14" t="s">
        <v>813</v>
      </c>
      <c r="D200" s="14" t="s">
        <v>817</v>
      </c>
      <c r="E200" s="14" t="s">
        <v>34</v>
      </c>
      <c r="F200" s="14" t="s">
        <v>35</v>
      </c>
      <c r="G200" s="14" t="s">
        <v>817</v>
      </c>
      <c r="H200" s="61" t="s">
        <v>818</v>
      </c>
      <c r="I200" s="38">
        <v>0</v>
      </c>
      <c r="J200" s="39" t="s">
        <v>8122</v>
      </c>
      <c r="K200" s="40" t="s">
        <v>8123</v>
      </c>
      <c r="L200" s="14" t="s">
        <v>8123</v>
      </c>
      <c r="M200" s="41">
        <v>0</v>
      </c>
      <c r="N200" s="4" t="s">
        <v>8123</v>
      </c>
      <c r="O200" s="41">
        <v>0</v>
      </c>
      <c r="P200" s="41">
        <v>0</v>
      </c>
      <c r="Q200" s="41">
        <v>0</v>
      </c>
      <c r="R200" s="41">
        <v>0</v>
      </c>
      <c r="S200" s="41">
        <v>0</v>
      </c>
      <c r="T200" s="41">
        <v>0</v>
      </c>
      <c r="U200" s="41">
        <v>0</v>
      </c>
      <c r="V200" s="41">
        <v>0</v>
      </c>
      <c r="W200" s="41">
        <v>0</v>
      </c>
      <c r="X200" s="41">
        <v>0</v>
      </c>
      <c r="Y200" s="41">
        <v>0</v>
      </c>
      <c r="Z200" s="41">
        <v>0</v>
      </c>
      <c r="AA200" s="41">
        <v>0</v>
      </c>
      <c r="AB200" s="41">
        <v>0</v>
      </c>
      <c r="AC200" s="41">
        <v>0</v>
      </c>
      <c r="AD200" s="58">
        <f>SUM(Table446233[[#This Row],[1st
Apportionment]:[Invoices]])</f>
        <v>0</v>
      </c>
      <c r="AE200" s="58">
        <f>Table446233[[#This Row],[2018–19
Final Allocation
$98.35 
Per Pupil]]-AD200</f>
        <v>0</v>
      </c>
    </row>
    <row r="201" spans="1:31" x14ac:dyDescent="0.35">
      <c r="A201" s="13" t="s">
        <v>811</v>
      </c>
      <c r="B201" s="13" t="s">
        <v>819</v>
      </c>
      <c r="C201" s="14" t="s">
        <v>813</v>
      </c>
      <c r="D201" s="14" t="s">
        <v>820</v>
      </c>
      <c r="E201" s="14" t="s">
        <v>34</v>
      </c>
      <c r="F201" s="14" t="s">
        <v>35</v>
      </c>
      <c r="G201" s="14" t="s">
        <v>820</v>
      </c>
      <c r="H201" s="61" t="s">
        <v>821</v>
      </c>
      <c r="I201" s="38">
        <v>0</v>
      </c>
      <c r="J201" s="39" t="s">
        <v>8122</v>
      </c>
      <c r="K201" s="40" t="s">
        <v>8123</v>
      </c>
      <c r="L201" s="14" t="s">
        <v>8123</v>
      </c>
      <c r="M201" s="41">
        <v>0</v>
      </c>
      <c r="N201" s="4" t="s">
        <v>8123</v>
      </c>
      <c r="O201" s="41">
        <v>0</v>
      </c>
      <c r="P201" s="41">
        <v>0</v>
      </c>
      <c r="Q201" s="41">
        <v>0</v>
      </c>
      <c r="R201" s="41">
        <v>0</v>
      </c>
      <c r="S201" s="41">
        <v>0</v>
      </c>
      <c r="T201" s="41">
        <v>0</v>
      </c>
      <c r="U201" s="41">
        <v>0</v>
      </c>
      <c r="V201" s="41">
        <v>0</v>
      </c>
      <c r="W201" s="41">
        <v>0</v>
      </c>
      <c r="X201" s="41">
        <v>0</v>
      </c>
      <c r="Y201" s="41">
        <v>0</v>
      </c>
      <c r="Z201" s="41">
        <v>0</v>
      </c>
      <c r="AA201" s="41">
        <v>0</v>
      </c>
      <c r="AB201" s="41">
        <v>0</v>
      </c>
      <c r="AC201" s="41">
        <v>0</v>
      </c>
      <c r="AD201" s="58">
        <f>SUM(Table446233[[#This Row],[1st
Apportionment]:[Invoices]])</f>
        <v>0</v>
      </c>
      <c r="AE201" s="58">
        <f>Table446233[[#This Row],[2018–19
Final Allocation
$98.35 
Per Pupil]]-AD201</f>
        <v>0</v>
      </c>
    </row>
    <row r="202" spans="1:31" x14ac:dyDescent="0.35">
      <c r="A202" s="13" t="s">
        <v>811</v>
      </c>
      <c r="B202" s="13" t="s">
        <v>822</v>
      </c>
      <c r="C202" s="14" t="s">
        <v>813</v>
      </c>
      <c r="D202" s="14" t="s">
        <v>823</v>
      </c>
      <c r="E202" s="14" t="s">
        <v>34</v>
      </c>
      <c r="F202" s="14" t="s">
        <v>35</v>
      </c>
      <c r="G202" s="14" t="s">
        <v>823</v>
      </c>
      <c r="H202" s="61" t="s">
        <v>824</v>
      </c>
      <c r="I202" s="38">
        <v>0</v>
      </c>
      <c r="J202" s="39" t="s">
        <v>8122</v>
      </c>
      <c r="K202" s="40" t="s">
        <v>8123</v>
      </c>
      <c r="L202" s="14" t="s">
        <v>8123</v>
      </c>
      <c r="M202" s="41">
        <v>0</v>
      </c>
      <c r="N202" s="4" t="s">
        <v>8123</v>
      </c>
      <c r="O202" s="41">
        <v>0</v>
      </c>
      <c r="P202" s="41">
        <v>0</v>
      </c>
      <c r="Q202" s="41">
        <v>0</v>
      </c>
      <c r="R202" s="41">
        <v>0</v>
      </c>
      <c r="S202" s="41">
        <v>0</v>
      </c>
      <c r="T202" s="41">
        <v>0</v>
      </c>
      <c r="U202" s="41">
        <v>0</v>
      </c>
      <c r="V202" s="41">
        <v>0</v>
      </c>
      <c r="W202" s="41">
        <v>0</v>
      </c>
      <c r="X202" s="41">
        <v>0</v>
      </c>
      <c r="Y202" s="41">
        <v>0</v>
      </c>
      <c r="Z202" s="41">
        <v>0</v>
      </c>
      <c r="AA202" s="41">
        <v>0</v>
      </c>
      <c r="AB202" s="41">
        <v>0</v>
      </c>
      <c r="AC202" s="41">
        <v>0</v>
      </c>
      <c r="AD202" s="58">
        <f>SUM(Table446233[[#This Row],[1st
Apportionment]:[Invoices]])</f>
        <v>0</v>
      </c>
      <c r="AE202" s="58">
        <f>Table446233[[#This Row],[2018–19
Final Allocation
$98.35 
Per Pupil]]-AD202</f>
        <v>0</v>
      </c>
    </row>
    <row r="203" spans="1:31" x14ac:dyDescent="0.35">
      <c r="A203" s="13" t="s">
        <v>811</v>
      </c>
      <c r="B203" s="13" t="s">
        <v>825</v>
      </c>
      <c r="C203" s="14" t="s">
        <v>813</v>
      </c>
      <c r="D203" s="14" t="s">
        <v>826</v>
      </c>
      <c r="E203" s="14" t="s">
        <v>34</v>
      </c>
      <c r="F203" s="14" t="s">
        <v>35</v>
      </c>
      <c r="G203" s="14" t="s">
        <v>826</v>
      </c>
      <c r="H203" s="61" t="s">
        <v>827</v>
      </c>
      <c r="I203" s="38">
        <v>0</v>
      </c>
      <c r="J203" s="39" t="s">
        <v>8122</v>
      </c>
      <c r="K203" s="40" t="s">
        <v>8123</v>
      </c>
      <c r="L203" s="14" t="s">
        <v>8122</v>
      </c>
      <c r="M203" s="41">
        <v>0</v>
      </c>
      <c r="N203" s="4" t="s">
        <v>8123</v>
      </c>
      <c r="O203" s="41">
        <v>0</v>
      </c>
      <c r="P203" s="41">
        <v>0</v>
      </c>
      <c r="Q203" s="41">
        <v>0</v>
      </c>
      <c r="R203" s="41">
        <v>0</v>
      </c>
      <c r="S203" s="41">
        <v>0</v>
      </c>
      <c r="T203" s="41">
        <v>0</v>
      </c>
      <c r="U203" s="41">
        <v>0</v>
      </c>
      <c r="V203" s="41">
        <v>0</v>
      </c>
      <c r="W203" s="41">
        <v>0</v>
      </c>
      <c r="X203" s="41">
        <v>0</v>
      </c>
      <c r="Y203" s="41">
        <v>0</v>
      </c>
      <c r="Z203" s="41">
        <v>0</v>
      </c>
      <c r="AA203" s="41">
        <v>0</v>
      </c>
      <c r="AB203" s="41">
        <v>0</v>
      </c>
      <c r="AC203" s="41">
        <v>0</v>
      </c>
      <c r="AD203" s="58">
        <f>SUM(Table446233[[#This Row],[1st
Apportionment]:[Invoices]])</f>
        <v>0</v>
      </c>
      <c r="AE203" s="58">
        <f>Table446233[[#This Row],[2018–19
Final Allocation
$98.35 
Per Pupil]]-AD203</f>
        <v>0</v>
      </c>
    </row>
    <row r="204" spans="1:31" x14ac:dyDescent="0.35">
      <c r="A204" s="13" t="s">
        <v>811</v>
      </c>
      <c r="B204" s="13" t="s">
        <v>828</v>
      </c>
      <c r="C204" s="14" t="s">
        <v>813</v>
      </c>
      <c r="D204" s="14" t="s">
        <v>829</v>
      </c>
      <c r="E204" s="14" t="s">
        <v>34</v>
      </c>
      <c r="F204" s="14" t="s">
        <v>35</v>
      </c>
      <c r="G204" s="14" t="s">
        <v>829</v>
      </c>
      <c r="H204" s="61" t="s">
        <v>830</v>
      </c>
      <c r="I204" s="38">
        <v>650</v>
      </c>
      <c r="J204" s="39" t="s">
        <v>8122</v>
      </c>
      <c r="K204" s="40" t="s">
        <v>8122</v>
      </c>
      <c r="L204" s="14" t="s">
        <v>8122</v>
      </c>
      <c r="M204" s="41">
        <v>63928</v>
      </c>
      <c r="N204" s="4" t="s">
        <v>8123</v>
      </c>
      <c r="O204" s="41">
        <v>11040</v>
      </c>
      <c r="P204" s="41">
        <v>13969</v>
      </c>
      <c r="Q204" s="41">
        <v>0</v>
      </c>
      <c r="R204" s="41">
        <v>15982</v>
      </c>
      <c r="S204" s="41">
        <v>22937</v>
      </c>
      <c r="T204" s="41">
        <v>0</v>
      </c>
      <c r="U204" s="41">
        <v>0</v>
      </c>
      <c r="V204" s="41">
        <v>0</v>
      </c>
      <c r="W204" s="41">
        <v>0</v>
      </c>
      <c r="X204" s="41">
        <v>0</v>
      </c>
      <c r="Y204" s="41">
        <v>0</v>
      </c>
      <c r="Z204" s="41">
        <v>0</v>
      </c>
      <c r="AA204" s="41">
        <v>0</v>
      </c>
      <c r="AB204" s="41">
        <v>0</v>
      </c>
      <c r="AC204" s="41">
        <v>0</v>
      </c>
      <c r="AD204" s="58">
        <f>SUM(Table446233[[#This Row],[1st
Apportionment]:[Invoices]])</f>
        <v>63928</v>
      </c>
      <c r="AE204" s="58">
        <f>Table446233[[#This Row],[2018–19
Final Allocation
$98.35 
Per Pupil]]-AD204</f>
        <v>0</v>
      </c>
    </row>
    <row r="205" spans="1:31" x14ac:dyDescent="0.35">
      <c r="A205" s="13" t="s">
        <v>811</v>
      </c>
      <c r="B205" s="13" t="s">
        <v>831</v>
      </c>
      <c r="C205" s="14" t="s">
        <v>813</v>
      </c>
      <c r="D205" s="14" t="s">
        <v>832</v>
      </c>
      <c r="E205" s="14" t="s">
        <v>34</v>
      </c>
      <c r="F205" s="14" t="s">
        <v>35</v>
      </c>
      <c r="G205" s="14" t="s">
        <v>832</v>
      </c>
      <c r="H205" s="61" t="s">
        <v>833</v>
      </c>
      <c r="I205" s="38">
        <v>249</v>
      </c>
      <c r="J205" s="39" t="s">
        <v>8122</v>
      </c>
      <c r="K205" s="40" t="s">
        <v>8122</v>
      </c>
      <c r="L205" s="14" t="s">
        <v>8122</v>
      </c>
      <c r="M205" s="41">
        <v>24489</v>
      </c>
      <c r="N205" s="4" t="s">
        <v>8122</v>
      </c>
      <c r="O205" s="41">
        <v>4260</v>
      </c>
      <c r="P205" s="41">
        <v>0</v>
      </c>
      <c r="Q205" s="41">
        <v>0</v>
      </c>
      <c r="R205" s="41">
        <v>6122</v>
      </c>
      <c r="S205" s="41">
        <v>14107</v>
      </c>
      <c r="T205" s="41">
        <v>0</v>
      </c>
      <c r="U205" s="41">
        <v>0</v>
      </c>
      <c r="V205" s="41">
        <v>0</v>
      </c>
      <c r="W205" s="41">
        <v>0</v>
      </c>
      <c r="X205" s="41">
        <v>0</v>
      </c>
      <c r="Y205" s="41">
        <v>0</v>
      </c>
      <c r="Z205" s="41">
        <v>0</v>
      </c>
      <c r="AA205" s="41">
        <v>0</v>
      </c>
      <c r="AB205" s="41">
        <v>0</v>
      </c>
      <c r="AC205" s="41">
        <v>0</v>
      </c>
      <c r="AD205" s="58">
        <f>SUM(Table446233[[#This Row],[1st
Apportionment]:[Invoices]])</f>
        <v>24489</v>
      </c>
      <c r="AE205" s="58">
        <f>Table446233[[#This Row],[2018–19
Final Allocation
$98.35 
Per Pupil]]-AD205</f>
        <v>0</v>
      </c>
    </row>
    <row r="206" spans="1:31" x14ac:dyDescent="0.35">
      <c r="A206" s="13" t="s">
        <v>811</v>
      </c>
      <c r="B206" s="13" t="s">
        <v>834</v>
      </c>
      <c r="C206" s="14" t="s">
        <v>813</v>
      </c>
      <c r="D206" s="14" t="s">
        <v>835</v>
      </c>
      <c r="E206" s="14" t="s">
        <v>34</v>
      </c>
      <c r="F206" s="14" t="s">
        <v>35</v>
      </c>
      <c r="G206" s="14" t="s">
        <v>835</v>
      </c>
      <c r="H206" s="61" t="s">
        <v>836</v>
      </c>
      <c r="I206" s="38">
        <v>34</v>
      </c>
      <c r="J206" s="39" t="s">
        <v>8122</v>
      </c>
      <c r="K206" s="40" t="s">
        <v>8122</v>
      </c>
      <c r="L206" s="14" t="s">
        <v>8122</v>
      </c>
      <c r="M206" s="41">
        <v>3344</v>
      </c>
      <c r="N206" s="4" t="s">
        <v>8122</v>
      </c>
      <c r="O206" s="41">
        <v>0</v>
      </c>
      <c r="P206" s="41">
        <v>0</v>
      </c>
      <c r="Q206" s="41">
        <v>785</v>
      </c>
      <c r="R206" s="41">
        <v>836</v>
      </c>
      <c r="S206" s="41">
        <v>1723</v>
      </c>
      <c r="T206" s="41">
        <v>0</v>
      </c>
      <c r="U206" s="41">
        <v>0</v>
      </c>
      <c r="V206" s="41">
        <v>0</v>
      </c>
      <c r="W206" s="41">
        <v>0</v>
      </c>
      <c r="X206" s="41">
        <v>0</v>
      </c>
      <c r="Y206" s="41">
        <v>0</v>
      </c>
      <c r="Z206" s="41">
        <v>0</v>
      </c>
      <c r="AA206" s="41">
        <v>0</v>
      </c>
      <c r="AB206" s="41">
        <v>0</v>
      </c>
      <c r="AC206" s="41">
        <v>0</v>
      </c>
      <c r="AD206" s="58">
        <f>SUM(Table446233[[#This Row],[1st
Apportionment]:[Invoices]])</f>
        <v>3344</v>
      </c>
      <c r="AE206" s="58">
        <f>Table446233[[#This Row],[2018–19
Final Allocation
$98.35 
Per Pupil]]-AD206</f>
        <v>0</v>
      </c>
    </row>
    <row r="207" spans="1:31" x14ac:dyDescent="0.35">
      <c r="A207" s="13" t="s">
        <v>811</v>
      </c>
      <c r="B207" s="13" t="s">
        <v>837</v>
      </c>
      <c r="C207" s="14" t="s">
        <v>813</v>
      </c>
      <c r="D207" s="14" t="s">
        <v>838</v>
      </c>
      <c r="E207" s="14" t="s">
        <v>34</v>
      </c>
      <c r="F207" s="14" t="s">
        <v>35</v>
      </c>
      <c r="G207" s="14" t="s">
        <v>838</v>
      </c>
      <c r="H207" s="61" t="s">
        <v>839</v>
      </c>
      <c r="I207" s="38">
        <v>1057</v>
      </c>
      <c r="J207" s="39" t="s">
        <v>8122</v>
      </c>
      <c r="K207" s="40" t="s">
        <v>8122</v>
      </c>
      <c r="L207" s="14" t="s">
        <v>8122</v>
      </c>
      <c r="M207" s="41">
        <v>103956</v>
      </c>
      <c r="N207" s="4" t="s">
        <v>8122</v>
      </c>
      <c r="O207" s="41">
        <v>0</v>
      </c>
      <c r="P207" s="41">
        <v>6112</v>
      </c>
      <c r="Q207" s="41">
        <v>0</v>
      </c>
      <c r="R207" s="41">
        <v>25989</v>
      </c>
      <c r="S207" s="41">
        <v>71855</v>
      </c>
      <c r="T207" s="41">
        <v>0</v>
      </c>
      <c r="U207" s="41">
        <v>0</v>
      </c>
      <c r="V207" s="41">
        <v>0</v>
      </c>
      <c r="W207" s="41">
        <v>0</v>
      </c>
      <c r="X207" s="41">
        <v>0</v>
      </c>
      <c r="Y207" s="41">
        <v>0</v>
      </c>
      <c r="Z207" s="41">
        <v>0</v>
      </c>
      <c r="AA207" s="41">
        <v>0</v>
      </c>
      <c r="AB207" s="41">
        <v>0</v>
      </c>
      <c r="AC207" s="41">
        <v>0</v>
      </c>
      <c r="AD207" s="58">
        <f>SUM(Table446233[[#This Row],[1st
Apportionment]:[Invoices]])</f>
        <v>103956</v>
      </c>
      <c r="AE207" s="58">
        <f>Table446233[[#This Row],[2018–19
Final Allocation
$98.35 
Per Pupil]]-AD207</f>
        <v>0</v>
      </c>
    </row>
    <row r="208" spans="1:31" x14ac:dyDescent="0.35">
      <c r="A208" s="13" t="s">
        <v>811</v>
      </c>
      <c r="B208" s="13" t="s">
        <v>840</v>
      </c>
      <c r="C208" s="14" t="s">
        <v>813</v>
      </c>
      <c r="D208" s="14" t="s">
        <v>841</v>
      </c>
      <c r="E208" s="14" t="s">
        <v>34</v>
      </c>
      <c r="F208" s="14" t="s">
        <v>35</v>
      </c>
      <c r="G208" s="14" t="s">
        <v>841</v>
      </c>
      <c r="H208" s="61" t="s">
        <v>842</v>
      </c>
      <c r="I208" s="38">
        <v>0</v>
      </c>
      <c r="J208" s="39" t="s">
        <v>8122</v>
      </c>
      <c r="K208" s="40" t="s">
        <v>8123</v>
      </c>
      <c r="L208" s="14" t="s">
        <v>8122</v>
      </c>
      <c r="M208" s="41">
        <v>0</v>
      </c>
      <c r="N208" s="4" t="s">
        <v>8122</v>
      </c>
      <c r="O208" s="41">
        <v>0</v>
      </c>
      <c r="P208" s="41">
        <v>0</v>
      </c>
      <c r="Q208" s="41">
        <v>0</v>
      </c>
      <c r="R208" s="41">
        <v>0</v>
      </c>
      <c r="S208" s="41">
        <v>0</v>
      </c>
      <c r="T208" s="41">
        <v>0</v>
      </c>
      <c r="U208" s="41">
        <v>0</v>
      </c>
      <c r="V208" s="41">
        <v>0</v>
      </c>
      <c r="W208" s="41">
        <v>0</v>
      </c>
      <c r="X208" s="41">
        <v>0</v>
      </c>
      <c r="Y208" s="41">
        <v>0</v>
      </c>
      <c r="Z208" s="41">
        <v>0</v>
      </c>
      <c r="AA208" s="41">
        <v>0</v>
      </c>
      <c r="AB208" s="41">
        <v>0</v>
      </c>
      <c r="AC208" s="41">
        <v>0</v>
      </c>
      <c r="AD208" s="58">
        <f>SUM(Table446233[[#This Row],[1st
Apportionment]:[Invoices]])</f>
        <v>0</v>
      </c>
      <c r="AE208" s="58">
        <f>Table446233[[#This Row],[2018–19
Final Allocation
$98.35 
Per Pupil]]-AD208</f>
        <v>0</v>
      </c>
    </row>
    <row r="209" spans="1:31" x14ac:dyDescent="0.35">
      <c r="A209" s="13" t="s">
        <v>811</v>
      </c>
      <c r="B209" s="13" t="s">
        <v>843</v>
      </c>
      <c r="C209" s="14" t="s">
        <v>813</v>
      </c>
      <c r="D209" s="14" t="s">
        <v>844</v>
      </c>
      <c r="E209" s="14" t="s">
        <v>34</v>
      </c>
      <c r="F209" s="14" t="s">
        <v>35</v>
      </c>
      <c r="G209" s="14" t="s">
        <v>844</v>
      </c>
      <c r="H209" s="61" t="s">
        <v>845</v>
      </c>
      <c r="I209" s="38">
        <v>0</v>
      </c>
      <c r="J209" s="39" t="s">
        <v>8123</v>
      </c>
      <c r="K209" s="40" t="s">
        <v>8123</v>
      </c>
      <c r="L209" s="14" t="s">
        <v>8123</v>
      </c>
      <c r="M209" s="41">
        <v>0</v>
      </c>
      <c r="N209" s="4" t="s">
        <v>8123</v>
      </c>
      <c r="O209" s="41">
        <v>0</v>
      </c>
      <c r="P209" s="41">
        <v>0</v>
      </c>
      <c r="Q209" s="41">
        <v>0</v>
      </c>
      <c r="R209" s="41">
        <v>0</v>
      </c>
      <c r="S209" s="41">
        <v>0</v>
      </c>
      <c r="T209" s="41">
        <v>0</v>
      </c>
      <c r="U209" s="41">
        <v>0</v>
      </c>
      <c r="V209" s="41">
        <v>0</v>
      </c>
      <c r="W209" s="41">
        <v>0</v>
      </c>
      <c r="X209" s="41">
        <v>0</v>
      </c>
      <c r="Y209" s="41">
        <v>0</v>
      </c>
      <c r="Z209" s="41">
        <v>0</v>
      </c>
      <c r="AA209" s="41">
        <v>0</v>
      </c>
      <c r="AB209" s="41">
        <v>0</v>
      </c>
      <c r="AC209" s="41">
        <v>0</v>
      </c>
      <c r="AD209" s="58">
        <f>SUM(Table446233[[#This Row],[1st
Apportionment]:[Invoices]])</f>
        <v>0</v>
      </c>
      <c r="AE209" s="58">
        <f>Table446233[[#This Row],[2018–19
Final Allocation
$98.35 
Per Pupil]]-AD209</f>
        <v>0</v>
      </c>
    </row>
    <row r="210" spans="1:31" x14ac:dyDescent="0.35">
      <c r="A210" s="13" t="s">
        <v>811</v>
      </c>
      <c r="B210" s="13" t="s">
        <v>846</v>
      </c>
      <c r="C210" s="14" t="s">
        <v>813</v>
      </c>
      <c r="D210" s="14" t="s">
        <v>847</v>
      </c>
      <c r="E210" s="14" t="s">
        <v>34</v>
      </c>
      <c r="F210" s="14" t="s">
        <v>35</v>
      </c>
      <c r="G210" s="14" t="s">
        <v>847</v>
      </c>
      <c r="H210" s="61" t="s">
        <v>848</v>
      </c>
      <c r="I210" s="38">
        <v>0</v>
      </c>
      <c r="J210" s="39" t="s">
        <v>8123</v>
      </c>
      <c r="K210" s="40" t="s">
        <v>8123</v>
      </c>
      <c r="L210" s="14" t="s">
        <v>8123</v>
      </c>
      <c r="M210" s="41">
        <v>0</v>
      </c>
      <c r="N210" s="4" t="s">
        <v>8123</v>
      </c>
      <c r="O210" s="41">
        <v>0</v>
      </c>
      <c r="P210" s="41">
        <v>0</v>
      </c>
      <c r="Q210" s="41">
        <v>0</v>
      </c>
      <c r="R210" s="41">
        <v>0</v>
      </c>
      <c r="S210" s="41">
        <v>0</v>
      </c>
      <c r="T210" s="41">
        <v>0</v>
      </c>
      <c r="U210" s="41">
        <v>0</v>
      </c>
      <c r="V210" s="41">
        <v>0</v>
      </c>
      <c r="W210" s="41">
        <v>0</v>
      </c>
      <c r="X210" s="41">
        <v>0</v>
      </c>
      <c r="Y210" s="41">
        <v>0</v>
      </c>
      <c r="Z210" s="41">
        <v>0</v>
      </c>
      <c r="AA210" s="41">
        <v>0</v>
      </c>
      <c r="AB210" s="41">
        <v>0</v>
      </c>
      <c r="AC210" s="41">
        <v>0</v>
      </c>
      <c r="AD210" s="58">
        <f>SUM(Table446233[[#This Row],[1st
Apportionment]:[Invoices]])</f>
        <v>0</v>
      </c>
      <c r="AE210" s="58">
        <f>Table446233[[#This Row],[2018–19
Final Allocation
$98.35 
Per Pupil]]-AD210</f>
        <v>0</v>
      </c>
    </row>
    <row r="211" spans="1:31" x14ac:dyDescent="0.35">
      <c r="A211" s="13" t="s">
        <v>811</v>
      </c>
      <c r="B211" s="13" t="s">
        <v>849</v>
      </c>
      <c r="C211" s="14" t="s">
        <v>813</v>
      </c>
      <c r="D211" s="14" t="s">
        <v>850</v>
      </c>
      <c r="E211" s="14" t="s">
        <v>34</v>
      </c>
      <c r="F211" s="14" t="s">
        <v>35</v>
      </c>
      <c r="G211" s="14" t="s">
        <v>850</v>
      </c>
      <c r="H211" s="61" t="s">
        <v>851</v>
      </c>
      <c r="I211" s="38">
        <v>0</v>
      </c>
      <c r="J211" s="39" t="s">
        <v>8122</v>
      </c>
      <c r="K211" s="40" t="s">
        <v>8123</v>
      </c>
      <c r="L211" s="14" t="s">
        <v>8123</v>
      </c>
      <c r="M211" s="41">
        <v>0</v>
      </c>
      <c r="N211" s="4" t="s">
        <v>8123</v>
      </c>
      <c r="O211" s="41">
        <v>0</v>
      </c>
      <c r="P211" s="41">
        <v>0</v>
      </c>
      <c r="Q211" s="41">
        <v>0</v>
      </c>
      <c r="R211" s="41">
        <v>0</v>
      </c>
      <c r="S211" s="41">
        <v>0</v>
      </c>
      <c r="T211" s="41">
        <v>0</v>
      </c>
      <c r="U211" s="41">
        <v>0</v>
      </c>
      <c r="V211" s="41">
        <v>0</v>
      </c>
      <c r="W211" s="41">
        <v>0</v>
      </c>
      <c r="X211" s="41">
        <v>0</v>
      </c>
      <c r="Y211" s="41">
        <v>0</v>
      </c>
      <c r="Z211" s="41">
        <v>0</v>
      </c>
      <c r="AA211" s="41">
        <v>0</v>
      </c>
      <c r="AB211" s="41">
        <v>0</v>
      </c>
      <c r="AC211" s="41">
        <v>0</v>
      </c>
      <c r="AD211" s="58">
        <f>SUM(Table446233[[#This Row],[1st
Apportionment]:[Invoices]])</f>
        <v>0</v>
      </c>
      <c r="AE211" s="58">
        <f>Table446233[[#This Row],[2018–19
Final Allocation
$98.35 
Per Pupil]]-AD211</f>
        <v>0</v>
      </c>
    </row>
    <row r="212" spans="1:31" x14ac:dyDescent="0.35">
      <c r="A212" s="13" t="s">
        <v>811</v>
      </c>
      <c r="B212" s="13" t="s">
        <v>852</v>
      </c>
      <c r="C212" s="14" t="s">
        <v>813</v>
      </c>
      <c r="D212" s="14" t="s">
        <v>853</v>
      </c>
      <c r="E212" s="14" t="s">
        <v>34</v>
      </c>
      <c r="F212" s="14" t="s">
        <v>35</v>
      </c>
      <c r="G212" s="14" t="s">
        <v>853</v>
      </c>
      <c r="H212" s="61" t="s">
        <v>854</v>
      </c>
      <c r="I212" s="38">
        <v>0</v>
      </c>
      <c r="J212" s="39" t="s">
        <v>8122</v>
      </c>
      <c r="K212" s="40" t="s">
        <v>8123</v>
      </c>
      <c r="L212" s="14" t="s">
        <v>8123</v>
      </c>
      <c r="M212" s="41">
        <v>0</v>
      </c>
      <c r="N212" s="4" t="s">
        <v>8123</v>
      </c>
      <c r="O212" s="41">
        <v>0</v>
      </c>
      <c r="P212" s="41">
        <v>0</v>
      </c>
      <c r="Q212" s="41">
        <v>0</v>
      </c>
      <c r="R212" s="41">
        <v>0</v>
      </c>
      <c r="S212" s="41">
        <v>0</v>
      </c>
      <c r="T212" s="41">
        <v>0</v>
      </c>
      <c r="U212" s="41">
        <v>0</v>
      </c>
      <c r="V212" s="41">
        <v>0</v>
      </c>
      <c r="W212" s="41">
        <v>0</v>
      </c>
      <c r="X212" s="41">
        <v>0</v>
      </c>
      <c r="Y212" s="41">
        <v>0</v>
      </c>
      <c r="Z212" s="41">
        <v>0</v>
      </c>
      <c r="AA212" s="41">
        <v>0</v>
      </c>
      <c r="AB212" s="41">
        <v>0</v>
      </c>
      <c r="AC212" s="41">
        <v>0</v>
      </c>
      <c r="AD212" s="58">
        <f>SUM(Table446233[[#This Row],[1st
Apportionment]:[Invoices]])</f>
        <v>0</v>
      </c>
      <c r="AE212" s="58">
        <f>Table446233[[#This Row],[2018–19
Final Allocation
$98.35 
Per Pupil]]-AD212</f>
        <v>0</v>
      </c>
    </row>
    <row r="213" spans="1:31" x14ac:dyDescent="0.35">
      <c r="A213" s="13" t="s">
        <v>811</v>
      </c>
      <c r="B213" s="13" t="s">
        <v>855</v>
      </c>
      <c r="C213" s="14" t="s">
        <v>813</v>
      </c>
      <c r="D213" s="14" t="s">
        <v>856</v>
      </c>
      <c r="E213" s="14" t="s">
        <v>34</v>
      </c>
      <c r="F213" s="14" t="s">
        <v>35</v>
      </c>
      <c r="G213" s="14" t="s">
        <v>856</v>
      </c>
      <c r="H213" s="61" t="s">
        <v>857</v>
      </c>
      <c r="I213" s="38">
        <v>0</v>
      </c>
      <c r="J213" s="39" t="s">
        <v>8122</v>
      </c>
      <c r="K213" s="40" t="s">
        <v>8123</v>
      </c>
      <c r="L213" s="14" t="s">
        <v>8122</v>
      </c>
      <c r="M213" s="41">
        <v>0</v>
      </c>
      <c r="N213" s="4" t="s">
        <v>8123</v>
      </c>
      <c r="O213" s="41">
        <v>0</v>
      </c>
      <c r="P213" s="41">
        <v>0</v>
      </c>
      <c r="Q213" s="41">
        <v>0</v>
      </c>
      <c r="R213" s="41">
        <v>0</v>
      </c>
      <c r="S213" s="41">
        <v>0</v>
      </c>
      <c r="T213" s="41">
        <v>0</v>
      </c>
      <c r="U213" s="41">
        <v>0</v>
      </c>
      <c r="V213" s="41">
        <v>0</v>
      </c>
      <c r="W213" s="41">
        <v>0</v>
      </c>
      <c r="X213" s="41">
        <v>0</v>
      </c>
      <c r="Y213" s="41">
        <v>0</v>
      </c>
      <c r="Z213" s="41">
        <v>0</v>
      </c>
      <c r="AA213" s="41">
        <v>0</v>
      </c>
      <c r="AB213" s="41">
        <v>0</v>
      </c>
      <c r="AC213" s="41">
        <v>0</v>
      </c>
      <c r="AD213" s="58">
        <f>SUM(Table446233[[#This Row],[1st
Apportionment]:[Invoices]])</f>
        <v>0</v>
      </c>
      <c r="AE213" s="58">
        <f>Table446233[[#This Row],[2018–19
Final Allocation
$98.35 
Per Pupil]]-AD213</f>
        <v>0</v>
      </c>
    </row>
    <row r="214" spans="1:31" x14ac:dyDescent="0.35">
      <c r="A214" s="13" t="s">
        <v>811</v>
      </c>
      <c r="B214" s="13" t="s">
        <v>858</v>
      </c>
      <c r="C214" s="14" t="s">
        <v>813</v>
      </c>
      <c r="D214" s="14" t="s">
        <v>859</v>
      </c>
      <c r="E214" s="14" t="s">
        <v>34</v>
      </c>
      <c r="F214" s="14" t="s">
        <v>35</v>
      </c>
      <c r="G214" s="14" t="s">
        <v>859</v>
      </c>
      <c r="H214" s="61" t="s">
        <v>860</v>
      </c>
      <c r="I214" s="38">
        <v>0</v>
      </c>
      <c r="J214" s="39" t="s">
        <v>8123</v>
      </c>
      <c r="K214" s="40" t="s">
        <v>8123</v>
      </c>
      <c r="L214" s="14" t="s">
        <v>8122</v>
      </c>
      <c r="M214" s="41">
        <v>0</v>
      </c>
      <c r="N214" s="4" t="s">
        <v>8122</v>
      </c>
      <c r="O214" s="41">
        <v>0</v>
      </c>
      <c r="P214" s="41">
        <v>0</v>
      </c>
      <c r="Q214" s="41">
        <v>0</v>
      </c>
      <c r="R214" s="41">
        <v>0</v>
      </c>
      <c r="S214" s="41">
        <v>0</v>
      </c>
      <c r="T214" s="41">
        <v>0</v>
      </c>
      <c r="U214" s="41">
        <v>0</v>
      </c>
      <c r="V214" s="41">
        <v>0</v>
      </c>
      <c r="W214" s="41">
        <v>0</v>
      </c>
      <c r="X214" s="41">
        <v>0</v>
      </c>
      <c r="Y214" s="41">
        <v>0</v>
      </c>
      <c r="Z214" s="41">
        <v>0</v>
      </c>
      <c r="AA214" s="41">
        <v>0</v>
      </c>
      <c r="AB214" s="41">
        <v>0</v>
      </c>
      <c r="AC214" s="41">
        <v>0</v>
      </c>
      <c r="AD214" s="58">
        <f>SUM(Table446233[[#This Row],[1st
Apportionment]:[Invoices]])</f>
        <v>0</v>
      </c>
      <c r="AE214" s="58">
        <f>Table446233[[#This Row],[2018–19
Final Allocation
$98.35 
Per Pupil]]-AD214</f>
        <v>0</v>
      </c>
    </row>
    <row r="215" spans="1:31" x14ac:dyDescent="0.35">
      <c r="A215" s="13" t="s">
        <v>811</v>
      </c>
      <c r="B215" s="13" t="s">
        <v>861</v>
      </c>
      <c r="C215" s="14" t="s">
        <v>813</v>
      </c>
      <c r="D215" s="14" t="s">
        <v>862</v>
      </c>
      <c r="E215" s="14" t="s">
        <v>34</v>
      </c>
      <c r="F215" s="14" t="s">
        <v>35</v>
      </c>
      <c r="G215" s="14" t="s">
        <v>862</v>
      </c>
      <c r="H215" s="61" t="s">
        <v>863</v>
      </c>
      <c r="I215" s="38">
        <v>112</v>
      </c>
      <c r="J215" s="39" t="s">
        <v>8122</v>
      </c>
      <c r="K215" s="40" t="s">
        <v>8122</v>
      </c>
      <c r="L215" s="14" t="s">
        <v>8122</v>
      </c>
      <c r="M215" s="41">
        <v>11015</v>
      </c>
      <c r="N215" s="4" t="s">
        <v>8122</v>
      </c>
      <c r="O215" s="41">
        <v>0</v>
      </c>
      <c r="P215" s="41">
        <v>0</v>
      </c>
      <c r="Q215" s="41">
        <v>0</v>
      </c>
      <c r="R215" s="41">
        <v>0</v>
      </c>
      <c r="S215" s="41">
        <v>0</v>
      </c>
      <c r="T215" s="41">
        <v>0</v>
      </c>
      <c r="U215" s="41">
        <v>536</v>
      </c>
      <c r="V215" s="41">
        <v>0</v>
      </c>
      <c r="W215" s="41">
        <v>770</v>
      </c>
      <c r="X215" s="41">
        <v>0</v>
      </c>
      <c r="Y215" s="41">
        <v>0</v>
      </c>
      <c r="Z215" s="41">
        <v>0</v>
      </c>
      <c r="AA215" s="41">
        <v>0</v>
      </c>
      <c r="AB215" s="41">
        <v>2754</v>
      </c>
      <c r="AC215" s="41">
        <v>0</v>
      </c>
      <c r="AD215" s="58">
        <f>SUM(Table446233[[#This Row],[1st
Apportionment]:[Invoices]])</f>
        <v>4060</v>
      </c>
      <c r="AE215" s="58">
        <f>Table446233[[#This Row],[2018–19
Final Allocation
$98.35 
Per Pupil]]-AD215</f>
        <v>6955</v>
      </c>
    </row>
    <row r="216" spans="1:31" x14ac:dyDescent="0.35">
      <c r="A216" s="13" t="s">
        <v>811</v>
      </c>
      <c r="B216" s="13" t="s">
        <v>864</v>
      </c>
      <c r="C216" s="14" t="s">
        <v>813</v>
      </c>
      <c r="D216" s="14" t="s">
        <v>865</v>
      </c>
      <c r="E216" s="14" t="s">
        <v>34</v>
      </c>
      <c r="F216" s="14" t="s">
        <v>35</v>
      </c>
      <c r="G216" s="14" t="s">
        <v>865</v>
      </c>
      <c r="H216" s="61" t="s">
        <v>866</v>
      </c>
      <c r="I216" s="38">
        <v>0</v>
      </c>
      <c r="J216" s="39" t="s">
        <v>8122</v>
      </c>
      <c r="K216" s="40" t="s">
        <v>8123</v>
      </c>
      <c r="L216" s="14" t="s">
        <v>8123</v>
      </c>
      <c r="M216" s="41">
        <v>0</v>
      </c>
      <c r="N216" s="4" t="s">
        <v>8123</v>
      </c>
      <c r="O216" s="41">
        <v>0</v>
      </c>
      <c r="P216" s="41">
        <v>0</v>
      </c>
      <c r="Q216" s="41">
        <v>0</v>
      </c>
      <c r="R216" s="41">
        <v>0</v>
      </c>
      <c r="S216" s="41">
        <v>0</v>
      </c>
      <c r="T216" s="41">
        <v>0</v>
      </c>
      <c r="U216" s="41">
        <v>0</v>
      </c>
      <c r="V216" s="41">
        <v>0</v>
      </c>
      <c r="W216" s="41">
        <v>0</v>
      </c>
      <c r="X216" s="41">
        <v>0</v>
      </c>
      <c r="Y216" s="41">
        <v>0</v>
      </c>
      <c r="Z216" s="41">
        <v>0</v>
      </c>
      <c r="AA216" s="41">
        <v>0</v>
      </c>
      <c r="AB216" s="41">
        <v>0</v>
      </c>
      <c r="AC216" s="41">
        <v>0</v>
      </c>
      <c r="AD216" s="58">
        <f>SUM(Table446233[[#This Row],[1st
Apportionment]:[Invoices]])</f>
        <v>0</v>
      </c>
      <c r="AE216" s="58">
        <f>Table446233[[#This Row],[2018–19
Final Allocation
$98.35 
Per Pupil]]-AD216</f>
        <v>0</v>
      </c>
    </row>
    <row r="217" spans="1:31" x14ac:dyDescent="0.35">
      <c r="A217" s="13" t="s">
        <v>811</v>
      </c>
      <c r="B217" s="13" t="s">
        <v>867</v>
      </c>
      <c r="C217" s="14" t="s">
        <v>813</v>
      </c>
      <c r="D217" s="14" t="s">
        <v>868</v>
      </c>
      <c r="E217" s="14" t="s">
        <v>34</v>
      </c>
      <c r="F217" s="14" t="s">
        <v>35</v>
      </c>
      <c r="G217" s="14" t="s">
        <v>868</v>
      </c>
      <c r="H217" s="61" t="s">
        <v>869</v>
      </c>
      <c r="I217" s="38">
        <v>0</v>
      </c>
      <c r="J217" s="39" t="s">
        <v>8122</v>
      </c>
      <c r="K217" s="40" t="s">
        <v>8123</v>
      </c>
      <c r="L217" s="14" t="s">
        <v>8122</v>
      </c>
      <c r="M217" s="41">
        <v>0</v>
      </c>
      <c r="N217" s="4" t="s">
        <v>8122</v>
      </c>
      <c r="O217" s="41">
        <v>0</v>
      </c>
      <c r="P217" s="41">
        <v>0</v>
      </c>
      <c r="Q217" s="41">
        <v>0</v>
      </c>
      <c r="R217" s="41">
        <v>0</v>
      </c>
      <c r="S217" s="41">
        <v>0</v>
      </c>
      <c r="T217" s="41">
        <v>0</v>
      </c>
      <c r="U217" s="41">
        <v>0</v>
      </c>
      <c r="V217" s="41">
        <v>0</v>
      </c>
      <c r="W217" s="41">
        <v>0</v>
      </c>
      <c r="X217" s="41">
        <v>0</v>
      </c>
      <c r="Y217" s="41">
        <v>0</v>
      </c>
      <c r="Z217" s="41">
        <v>0</v>
      </c>
      <c r="AA217" s="41">
        <v>0</v>
      </c>
      <c r="AB217" s="41">
        <v>0</v>
      </c>
      <c r="AC217" s="41">
        <v>0</v>
      </c>
      <c r="AD217" s="58">
        <f>SUM(Table446233[[#This Row],[1st
Apportionment]:[Invoices]])</f>
        <v>0</v>
      </c>
      <c r="AE217" s="58">
        <f>Table446233[[#This Row],[2018–19
Final Allocation
$98.35 
Per Pupil]]-AD217</f>
        <v>0</v>
      </c>
    </row>
    <row r="218" spans="1:31" x14ac:dyDescent="0.35">
      <c r="A218" s="13" t="s">
        <v>811</v>
      </c>
      <c r="B218" s="13" t="s">
        <v>870</v>
      </c>
      <c r="C218" s="14" t="s">
        <v>813</v>
      </c>
      <c r="D218" s="14" t="s">
        <v>871</v>
      </c>
      <c r="E218" s="14" t="s">
        <v>34</v>
      </c>
      <c r="F218" s="14" t="s">
        <v>35</v>
      </c>
      <c r="G218" s="14" t="s">
        <v>871</v>
      </c>
      <c r="H218" s="61" t="s">
        <v>872</v>
      </c>
      <c r="I218" s="38">
        <v>149</v>
      </c>
      <c r="J218" s="39" t="s">
        <v>8122</v>
      </c>
      <c r="K218" s="40" t="s">
        <v>8122</v>
      </c>
      <c r="L218" s="14" t="s">
        <v>8122</v>
      </c>
      <c r="M218" s="41">
        <v>14654</v>
      </c>
      <c r="N218" s="4" t="s">
        <v>8122</v>
      </c>
      <c r="O218" s="41">
        <v>0</v>
      </c>
      <c r="P218" s="41">
        <v>0</v>
      </c>
      <c r="Q218" s="41">
        <v>0</v>
      </c>
      <c r="R218" s="41">
        <v>0</v>
      </c>
      <c r="S218" s="41">
        <v>0</v>
      </c>
      <c r="T218" s="41">
        <v>0</v>
      </c>
      <c r="U218" s="41">
        <v>890</v>
      </c>
      <c r="V218" s="41">
        <v>55</v>
      </c>
      <c r="W218" s="41">
        <v>7500</v>
      </c>
      <c r="X218" s="41">
        <v>0</v>
      </c>
      <c r="Y218" s="41">
        <v>0</v>
      </c>
      <c r="Z218" s="41">
        <v>0</v>
      </c>
      <c r="AA218" s="41">
        <v>445</v>
      </c>
      <c r="AB218" s="41">
        <v>0</v>
      </c>
      <c r="AC218" s="41">
        <v>0</v>
      </c>
      <c r="AD218" s="58">
        <f>SUM(Table446233[[#This Row],[1st
Apportionment]:[Invoices]])</f>
        <v>8890</v>
      </c>
      <c r="AE218" s="58">
        <f>Table446233[[#This Row],[2018–19
Final Allocation
$98.35 
Per Pupil]]-AD218</f>
        <v>5764</v>
      </c>
    </row>
    <row r="219" spans="1:31" x14ac:dyDescent="0.35">
      <c r="A219" s="13" t="s">
        <v>811</v>
      </c>
      <c r="B219" s="13" t="s">
        <v>873</v>
      </c>
      <c r="C219" s="14" t="s">
        <v>813</v>
      </c>
      <c r="D219" s="14" t="s">
        <v>874</v>
      </c>
      <c r="E219" s="14" t="s">
        <v>34</v>
      </c>
      <c r="F219" s="14" t="s">
        <v>35</v>
      </c>
      <c r="G219" s="14" t="s">
        <v>874</v>
      </c>
      <c r="H219" s="61" t="s">
        <v>875</v>
      </c>
      <c r="I219" s="38">
        <v>151</v>
      </c>
      <c r="J219" s="39" t="s">
        <v>8122</v>
      </c>
      <c r="K219" s="40" t="s">
        <v>8122</v>
      </c>
      <c r="L219" s="14" t="s">
        <v>8122</v>
      </c>
      <c r="M219" s="41">
        <v>14851</v>
      </c>
      <c r="N219" s="4" t="s">
        <v>8122</v>
      </c>
      <c r="O219" s="41">
        <v>0</v>
      </c>
      <c r="P219" s="41">
        <v>0</v>
      </c>
      <c r="Q219" s="41">
        <v>0</v>
      </c>
      <c r="R219" s="41">
        <v>0</v>
      </c>
      <c r="S219" s="41">
        <v>0</v>
      </c>
      <c r="T219" s="41">
        <v>2937</v>
      </c>
      <c r="U219" s="41">
        <v>0</v>
      </c>
      <c r="V219" s="41">
        <v>531</v>
      </c>
      <c r="W219" s="41">
        <v>248</v>
      </c>
      <c r="X219" s="41">
        <v>0</v>
      </c>
      <c r="Y219" s="41">
        <v>0</v>
      </c>
      <c r="Z219" s="41">
        <v>0</v>
      </c>
      <c r="AA219" s="41">
        <v>0</v>
      </c>
      <c r="AB219" s="41">
        <v>778</v>
      </c>
      <c r="AC219" s="41">
        <v>0</v>
      </c>
      <c r="AD219" s="58">
        <f>SUM(Table446233[[#This Row],[1st
Apportionment]:[Invoices]])</f>
        <v>4494</v>
      </c>
      <c r="AE219" s="58">
        <f>Table446233[[#This Row],[2018–19
Final Allocation
$98.35 
Per Pupil]]-AD219</f>
        <v>10357</v>
      </c>
    </row>
    <row r="220" spans="1:31" x14ac:dyDescent="0.35">
      <c r="A220" s="13" t="s">
        <v>811</v>
      </c>
      <c r="B220" s="13" t="s">
        <v>876</v>
      </c>
      <c r="C220" s="14" t="s">
        <v>813</v>
      </c>
      <c r="D220" s="14" t="s">
        <v>877</v>
      </c>
      <c r="E220" s="14" t="s">
        <v>34</v>
      </c>
      <c r="F220" s="14" t="s">
        <v>35</v>
      </c>
      <c r="G220" s="14" t="s">
        <v>877</v>
      </c>
      <c r="H220" s="61" t="s">
        <v>878</v>
      </c>
      <c r="I220" s="38">
        <v>0</v>
      </c>
      <c r="J220" s="39" t="s">
        <v>8122</v>
      </c>
      <c r="K220" s="40" t="s">
        <v>8123</v>
      </c>
      <c r="L220" s="14" t="s">
        <v>8123</v>
      </c>
      <c r="M220" s="41">
        <v>0</v>
      </c>
      <c r="N220" s="4" t="s">
        <v>8123</v>
      </c>
      <c r="O220" s="41">
        <v>0</v>
      </c>
      <c r="P220" s="41">
        <v>0</v>
      </c>
      <c r="Q220" s="41">
        <v>0</v>
      </c>
      <c r="R220" s="41">
        <v>0</v>
      </c>
      <c r="S220" s="41">
        <v>0</v>
      </c>
      <c r="T220" s="41">
        <v>0</v>
      </c>
      <c r="U220" s="41">
        <v>0</v>
      </c>
      <c r="V220" s="41">
        <v>0</v>
      </c>
      <c r="W220" s="41">
        <v>0</v>
      </c>
      <c r="X220" s="41">
        <v>0</v>
      </c>
      <c r="Y220" s="41">
        <v>0</v>
      </c>
      <c r="Z220" s="41">
        <v>0</v>
      </c>
      <c r="AA220" s="41">
        <v>0</v>
      </c>
      <c r="AB220" s="41">
        <v>0</v>
      </c>
      <c r="AC220" s="41">
        <v>0</v>
      </c>
      <c r="AD220" s="58">
        <f>SUM(Table446233[[#This Row],[1st
Apportionment]:[Invoices]])</f>
        <v>0</v>
      </c>
      <c r="AE220" s="58">
        <f>Table446233[[#This Row],[2018–19
Final Allocation
$98.35 
Per Pupil]]-AD220</f>
        <v>0</v>
      </c>
    </row>
    <row r="221" spans="1:31" x14ac:dyDescent="0.35">
      <c r="A221" s="13" t="s">
        <v>811</v>
      </c>
      <c r="B221" s="13" t="s">
        <v>879</v>
      </c>
      <c r="C221" s="14" t="s">
        <v>813</v>
      </c>
      <c r="D221" s="14" t="s">
        <v>880</v>
      </c>
      <c r="E221" s="14" t="s">
        <v>34</v>
      </c>
      <c r="F221" s="14" t="s">
        <v>35</v>
      </c>
      <c r="G221" s="14" t="s">
        <v>880</v>
      </c>
      <c r="H221" s="61" t="s">
        <v>881</v>
      </c>
      <c r="I221" s="38">
        <v>0</v>
      </c>
      <c r="J221" s="39" t="s">
        <v>8123</v>
      </c>
      <c r="K221" s="40" t="s">
        <v>8123</v>
      </c>
      <c r="L221" s="14" t="s">
        <v>8123</v>
      </c>
      <c r="M221" s="41">
        <v>0</v>
      </c>
      <c r="N221" s="4" t="s">
        <v>8123</v>
      </c>
      <c r="O221" s="41">
        <v>0</v>
      </c>
      <c r="P221" s="41">
        <v>0</v>
      </c>
      <c r="Q221" s="41">
        <v>0</v>
      </c>
      <c r="R221" s="41">
        <v>0</v>
      </c>
      <c r="S221" s="41">
        <v>0</v>
      </c>
      <c r="T221" s="41">
        <v>0</v>
      </c>
      <c r="U221" s="41">
        <v>0</v>
      </c>
      <c r="V221" s="41">
        <v>0</v>
      </c>
      <c r="W221" s="41">
        <v>0</v>
      </c>
      <c r="X221" s="41">
        <v>0</v>
      </c>
      <c r="Y221" s="41">
        <v>0</v>
      </c>
      <c r="Z221" s="41">
        <v>0</v>
      </c>
      <c r="AA221" s="41">
        <v>0</v>
      </c>
      <c r="AB221" s="41">
        <v>0</v>
      </c>
      <c r="AC221" s="41">
        <v>0</v>
      </c>
      <c r="AD221" s="58">
        <f>SUM(Table446233[[#This Row],[1st
Apportionment]:[Invoices]])</f>
        <v>0</v>
      </c>
      <c r="AE221" s="58">
        <f>Table446233[[#This Row],[2018–19
Final Allocation
$98.35 
Per Pupil]]-AD221</f>
        <v>0</v>
      </c>
    </row>
    <row r="222" spans="1:31" x14ac:dyDescent="0.35">
      <c r="A222" s="13" t="s">
        <v>811</v>
      </c>
      <c r="B222" s="13" t="s">
        <v>882</v>
      </c>
      <c r="C222" s="14" t="s">
        <v>813</v>
      </c>
      <c r="D222" s="14" t="s">
        <v>883</v>
      </c>
      <c r="E222" s="14" t="s">
        <v>34</v>
      </c>
      <c r="F222" s="14" t="s">
        <v>35</v>
      </c>
      <c r="G222" s="14" t="s">
        <v>883</v>
      </c>
      <c r="H222" s="61" t="s">
        <v>884</v>
      </c>
      <c r="I222" s="38">
        <v>0</v>
      </c>
      <c r="J222" s="39" t="s">
        <v>8122</v>
      </c>
      <c r="K222" s="40" t="s">
        <v>8123</v>
      </c>
      <c r="L222" s="14" t="s">
        <v>8122</v>
      </c>
      <c r="M222" s="41">
        <v>0</v>
      </c>
      <c r="N222" s="4" t="s">
        <v>8122</v>
      </c>
      <c r="O222" s="41">
        <v>0</v>
      </c>
      <c r="P222" s="41">
        <v>0</v>
      </c>
      <c r="Q222" s="41">
        <v>0</v>
      </c>
      <c r="R222" s="41">
        <v>0</v>
      </c>
      <c r="S222" s="41">
        <v>0</v>
      </c>
      <c r="T222" s="41">
        <v>0</v>
      </c>
      <c r="U222" s="41">
        <v>0</v>
      </c>
      <c r="V222" s="41">
        <v>0</v>
      </c>
      <c r="W222" s="41">
        <v>0</v>
      </c>
      <c r="X222" s="41">
        <v>0</v>
      </c>
      <c r="Y222" s="41">
        <v>0</v>
      </c>
      <c r="Z222" s="41">
        <v>0</v>
      </c>
      <c r="AA222" s="41">
        <v>0</v>
      </c>
      <c r="AB222" s="41">
        <v>0</v>
      </c>
      <c r="AC222" s="41">
        <v>0</v>
      </c>
      <c r="AD222" s="58">
        <f>SUM(Table446233[[#This Row],[1st
Apportionment]:[Invoices]])</f>
        <v>0</v>
      </c>
      <c r="AE222" s="58">
        <f>Table446233[[#This Row],[2018–19
Final Allocation
$98.35 
Per Pupil]]-AD222</f>
        <v>0</v>
      </c>
    </row>
    <row r="223" spans="1:31" x14ac:dyDescent="0.35">
      <c r="A223" s="13" t="s">
        <v>811</v>
      </c>
      <c r="B223" s="13" t="s">
        <v>885</v>
      </c>
      <c r="C223" s="14" t="s">
        <v>813</v>
      </c>
      <c r="D223" s="14" t="s">
        <v>886</v>
      </c>
      <c r="E223" s="14" t="s">
        <v>34</v>
      </c>
      <c r="F223" s="14" t="s">
        <v>35</v>
      </c>
      <c r="G223" s="14" t="s">
        <v>886</v>
      </c>
      <c r="H223" s="61" t="s">
        <v>887</v>
      </c>
      <c r="I223" s="38">
        <v>78</v>
      </c>
      <c r="J223" s="39" t="s">
        <v>8122</v>
      </c>
      <c r="K223" s="40" t="s">
        <v>8122</v>
      </c>
      <c r="L223" s="14" t="s">
        <v>8122</v>
      </c>
      <c r="M223" s="41">
        <v>7671</v>
      </c>
      <c r="N223" s="4" t="s">
        <v>8122</v>
      </c>
      <c r="O223" s="41">
        <v>0</v>
      </c>
      <c r="P223" s="41">
        <v>1801</v>
      </c>
      <c r="Q223" s="41">
        <v>1801</v>
      </c>
      <c r="R223" s="41">
        <v>0</v>
      </c>
      <c r="S223" s="41">
        <v>1918</v>
      </c>
      <c r="T223" s="41">
        <v>0</v>
      </c>
      <c r="U223" s="41">
        <v>2151</v>
      </c>
      <c r="V223" s="41">
        <v>0</v>
      </c>
      <c r="W223" s="41">
        <v>0</v>
      </c>
      <c r="X223" s="41">
        <v>0</v>
      </c>
      <c r="Y223" s="41">
        <v>0</v>
      </c>
      <c r="Z223" s="41">
        <v>0</v>
      </c>
      <c r="AA223" s="41">
        <v>0</v>
      </c>
      <c r="AB223" s="41">
        <v>0</v>
      </c>
      <c r="AC223" s="41">
        <v>0</v>
      </c>
      <c r="AD223" s="58">
        <f>SUM(Table446233[[#This Row],[1st
Apportionment]:[Invoices]])</f>
        <v>7671</v>
      </c>
      <c r="AE223" s="58">
        <f>Table446233[[#This Row],[2018–19
Final Allocation
$98.35 
Per Pupil]]-AD223</f>
        <v>0</v>
      </c>
    </row>
    <row r="224" spans="1:31" x14ac:dyDescent="0.35">
      <c r="A224" s="13" t="s">
        <v>811</v>
      </c>
      <c r="B224" s="13" t="s">
        <v>888</v>
      </c>
      <c r="C224" s="14" t="s">
        <v>813</v>
      </c>
      <c r="D224" s="14" t="s">
        <v>889</v>
      </c>
      <c r="E224" s="14" t="s">
        <v>34</v>
      </c>
      <c r="F224" s="14" t="s">
        <v>35</v>
      </c>
      <c r="G224" s="14" t="s">
        <v>889</v>
      </c>
      <c r="H224" s="61" t="s">
        <v>890</v>
      </c>
      <c r="I224" s="38">
        <v>0</v>
      </c>
      <c r="J224" s="39" t="s">
        <v>8123</v>
      </c>
      <c r="K224" s="40" t="s">
        <v>8122</v>
      </c>
      <c r="L224" s="14" t="s">
        <v>8122</v>
      </c>
      <c r="M224" s="41">
        <v>0</v>
      </c>
      <c r="N224" s="4" t="s">
        <v>8122</v>
      </c>
      <c r="O224" s="41">
        <v>0</v>
      </c>
      <c r="P224" s="41">
        <v>0</v>
      </c>
      <c r="Q224" s="41">
        <v>0</v>
      </c>
      <c r="R224" s="41">
        <v>0</v>
      </c>
      <c r="S224" s="41">
        <v>0</v>
      </c>
      <c r="T224" s="41">
        <v>0</v>
      </c>
      <c r="U224" s="41">
        <v>0</v>
      </c>
      <c r="V224" s="41">
        <v>0</v>
      </c>
      <c r="W224" s="41">
        <v>0</v>
      </c>
      <c r="X224" s="41">
        <v>0</v>
      </c>
      <c r="Y224" s="41">
        <v>0</v>
      </c>
      <c r="Z224" s="41">
        <v>0</v>
      </c>
      <c r="AA224" s="41">
        <v>0</v>
      </c>
      <c r="AB224" s="41">
        <v>0</v>
      </c>
      <c r="AC224" s="41">
        <v>0</v>
      </c>
      <c r="AD224" s="58">
        <f>SUM(Table446233[[#This Row],[1st
Apportionment]:[Invoices]])</f>
        <v>0</v>
      </c>
      <c r="AE224" s="58">
        <f>Table446233[[#This Row],[2018–19
Final Allocation
$98.35 
Per Pupil]]-AD224</f>
        <v>0</v>
      </c>
    </row>
    <row r="225" spans="1:31" x14ac:dyDescent="0.35">
      <c r="A225" s="13" t="s">
        <v>811</v>
      </c>
      <c r="B225" s="13" t="s">
        <v>891</v>
      </c>
      <c r="C225" s="14" t="s">
        <v>813</v>
      </c>
      <c r="D225" s="14" t="s">
        <v>892</v>
      </c>
      <c r="E225" s="14" t="s">
        <v>34</v>
      </c>
      <c r="F225" s="14" t="s">
        <v>35</v>
      </c>
      <c r="G225" s="14" t="s">
        <v>892</v>
      </c>
      <c r="H225" s="61" t="s">
        <v>893</v>
      </c>
      <c r="I225" s="38">
        <v>0</v>
      </c>
      <c r="J225" s="39" t="s">
        <v>8123</v>
      </c>
      <c r="K225" s="40" t="s">
        <v>8122</v>
      </c>
      <c r="L225" s="14" t="s">
        <v>8122</v>
      </c>
      <c r="M225" s="41">
        <v>0</v>
      </c>
      <c r="N225" s="4" t="s">
        <v>8123</v>
      </c>
      <c r="O225" s="41">
        <v>0</v>
      </c>
      <c r="P225" s="41">
        <v>0</v>
      </c>
      <c r="Q225" s="41">
        <v>0</v>
      </c>
      <c r="R225" s="41">
        <v>0</v>
      </c>
      <c r="S225" s="41">
        <v>0</v>
      </c>
      <c r="T225" s="41">
        <v>0</v>
      </c>
      <c r="U225" s="41">
        <v>0</v>
      </c>
      <c r="V225" s="41">
        <v>0</v>
      </c>
      <c r="W225" s="41">
        <v>0</v>
      </c>
      <c r="X225" s="41">
        <v>0</v>
      </c>
      <c r="Y225" s="41">
        <v>0</v>
      </c>
      <c r="Z225" s="41">
        <v>0</v>
      </c>
      <c r="AA225" s="41">
        <v>0</v>
      </c>
      <c r="AB225" s="41">
        <v>0</v>
      </c>
      <c r="AC225" s="41">
        <v>0</v>
      </c>
      <c r="AD225" s="58">
        <f>SUM(Table446233[[#This Row],[1st
Apportionment]:[Invoices]])</f>
        <v>0</v>
      </c>
      <c r="AE225" s="58">
        <f>Table446233[[#This Row],[2018–19
Final Allocation
$98.35 
Per Pupil]]-AD225</f>
        <v>0</v>
      </c>
    </row>
    <row r="226" spans="1:31" x14ac:dyDescent="0.35">
      <c r="A226" s="13" t="s">
        <v>811</v>
      </c>
      <c r="B226" s="13" t="s">
        <v>894</v>
      </c>
      <c r="C226" s="14" t="s">
        <v>813</v>
      </c>
      <c r="D226" s="14" t="s">
        <v>895</v>
      </c>
      <c r="E226" s="14" t="s">
        <v>34</v>
      </c>
      <c r="F226" s="14" t="s">
        <v>35</v>
      </c>
      <c r="G226" s="14" t="s">
        <v>895</v>
      </c>
      <c r="H226" s="61" t="s">
        <v>896</v>
      </c>
      <c r="I226" s="38">
        <v>353</v>
      </c>
      <c r="J226" s="39" t="s">
        <v>8122</v>
      </c>
      <c r="K226" s="40" t="s">
        <v>8122</v>
      </c>
      <c r="L226" s="14" t="s">
        <v>8122</v>
      </c>
      <c r="M226" s="41">
        <v>34718</v>
      </c>
      <c r="N226" s="4" t="s">
        <v>8123</v>
      </c>
      <c r="O226" s="41">
        <v>356</v>
      </c>
      <c r="P226" s="41">
        <v>0</v>
      </c>
      <c r="Q226" s="41">
        <v>0</v>
      </c>
      <c r="R226" s="41">
        <v>8680</v>
      </c>
      <c r="S226" s="41">
        <v>23667</v>
      </c>
      <c r="T226" s="41">
        <v>2015</v>
      </c>
      <c r="U226" s="41">
        <v>0</v>
      </c>
      <c r="V226" s="41">
        <v>0</v>
      </c>
      <c r="W226" s="41">
        <v>0</v>
      </c>
      <c r="X226" s="41">
        <v>0</v>
      </c>
      <c r="Y226" s="41">
        <v>0</v>
      </c>
      <c r="Z226" s="41">
        <v>0</v>
      </c>
      <c r="AA226" s="41">
        <v>0</v>
      </c>
      <c r="AB226" s="41">
        <v>0</v>
      </c>
      <c r="AC226" s="41">
        <v>0</v>
      </c>
      <c r="AD226" s="58">
        <f>SUM(Table446233[[#This Row],[1st
Apportionment]:[Invoices]])</f>
        <v>34718</v>
      </c>
      <c r="AE226" s="58">
        <f>Table446233[[#This Row],[2018–19
Final Allocation
$98.35 
Per Pupil]]-AD226</f>
        <v>0</v>
      </c>
    </row>
    <row r="227" spans="1:31" x14ac:dyDescent="0.35">
      <c r="A227" s="13" t="s">
        <v>811</v>
      </c>
      <c r="B227" s="13" t="s">
        <v>897</v>
      </c>
      <c r="C227" s="14" t="s">
        <v>813</v>
      </c>
      <c r="D227" s="14" t="s">
        <v>898</v>
      </c>
      <c r="E227" s="14" t="s">
        <v>34</v>
      </c>
      <c r="F227" s="14" t="s">
        <v>35</v>
      </c>
      <c r="G227" s="14" t="s">
        <v>898</v>
      </c>
      <c r="H227" s="61" t="s">
        <v>899</v>
      </c>
      <c r="I227" s="38">
        <v>0</v>
      </c>
      <c r="J227" s="39" t="s">
        <v>8123</v>
      </c>
      <c r="K227" s="40" t="s">
        <v>8123</v>
      </c>
      <c r="L227" s="14" t="s">
        <v>8123</v>
      </c>
      <c r="M227" s="41">
        <v>0</v>
      </c>
      <c r="N227" s="4" t="s">
        <v>8122</v>
      </c>
      <c r="O227" s="41">
        <v>0</v>
      </c>
      <c r="P227" s="41">
        <v>0</v>
      </c>
      <c r="Q227" s="41">
        <v>0</v>
      </c>
      <c r="R227" s="41">
        <v>0</v>
      </c>
      <c r="S227" s="41">
        <v>0</v>
      </c>
      <c r="T227" s="41">
        <v>0</v>
      </c>
      <c r="U227" s="41">
        <v>0</v>
      </c>
      <c r="V227" s="41">
        <v>0</v>
      </c>
      <c r="W227" s="41">
        <v>0</v>
      </c>
      <c r="X227" s="41">
        <v>0</v>
      </c>
      <c r="Y227" s="41">
        <v>0</v>
      </c>
      <c r="Z227" s="41">
        <v>0</v>
      </c>
      <c r="AA227" s="41">
        <v>0</v>
      </c>
      <c r="AB227" s="41">
        <v>0</v>
      </c>
      <c r="AC227" s="41">
        <v>0</v>
      </c>
      <c r="AD227" s="58">
        <f>SUM(Table446233[[#This Row],[1st
Apportionment]:[Invoices]])</f>
        <v>0</v>
      </c>
      <c r="AE227" s="58">
        <f>Table446233[[#This Row],[2018–19
Final Allocation
$98.35 
Per Pupil]]-AD227</f>
        <v>0</v>
      </c>
    </row>
    <row r="228" spans="1:31" x14ac:dyDescent="0.35">
      <c r="A228" s="13" t="s">
        <v>811</v>
      </c>
      <c r="B228" s="13" t="s">
        <v>900</v>
      </c>
      <c r="C228" s="14" t="s">
        <v>813</v>
      </c>
      <c r="D228" s="14" t="s">
        <v>901</v>
      </c>
      <c r="E228" s="14" t="s">
        <v>34</v>
      </c>
      <c r="F228" s="14" t="s">
        <v>35</v>
      </c>
      <c r="G228" s="14" t="s">
        <v>901</v>
      </c>
      <c r="H228" s="61" t="s">
        <v>902</v>
      </c>
      <c r="I228" s="38">
        <v>0</v>
      </c>
      <c r="J228" s="39" t="s">
        <v>8123</v>
      </c>
      <c r="K228" s="40" t="s">
        <v>8123</v>
      </c>
      <c r="L228" s="14" t="s">
        <v>8123</v>
      </c>
      <c r="M228" s="41">
        <v>0</v>
      </c>
      <c r="N228" s="4" t="s">
        <v>8122</v>
      </c>
      <c r="O228" s="41">
        <v>0</v>
      </c>
      <c r="P228" s="41">
        <v>0</v>
      </c>
      <c r="Q228" s="41">
        <v>0</v>
      </c>
      <c r="R228" s="41">
        <v>0</v>
      </c>
      <c r="S228" s="41">
        <v>0</v>
      </c>
      <c r="T228" s="41">
        <v>0</v>
      </c>
      <c r="U228" s="41">
        <v>0</v>
      </c>
      <c r="V228" s="41">
        <v>0</v>
      </c>
      <c r="W228" s="41">
        <v>0</v>
      </c>
      <c r="X228" s="41">
        <v>0</v>
      </c>
      <c r="Y228" s="41">
        <v>0</v>
      </c>
      <c r="Z228" s="41">
        <v>0</v>
      </c>
      <c r="AA228" s="41">
        <v>0</v>
      </c>
      <c r="AB228" s="41">
        <v>0</v>
      </c>
      <c r="AC228" s="41">
        <v>0</v>
      </c>
      <c r="AD228" s="58">
        <f>SUM(Table446233[[#This Row],[1st
Apportionment]:[Invoices]])</f>
        <v>0</v>
      </c>
      <c r="AE228" s="58">
        <f>Table446233[[#This Row],[2018–19
Final Allocation
$98.35 
Per Pupil]]-AD228</f>
        <v>0</v>
      </c>
    </row>
    <row r="229" spans="1:31" x14ac:dyDescent="0.35">
      <c r="A229" s="13" t="s">
        <v>811</v>
      </c>
      <c r="B229" s="13" t="s">
        <v>903</v>
      </c>
      <c r="C229" s="14" t="s">
        <v>813</v>
      </c>
      <c r="D229" s="14" t="s">
        <v>904</v>
      </c>
      <c r="E229" s="14" t="s">
        <v>34</v>
      </c>
      <c r="F229" s="14" t="s">
        <v>35</v>
      </c>
      <c r="G229" s="14" t="s">
        <v>904</v>
      </c>
      <c r="H229" s="61" t="s">
        <v>905</v>
      </c>
      <c r="I229" s="38">
        <v>0</v>
      </c>
      <c r="J229" s="39" t="s">
        <v>8123</v>
      </c>
      <c r="K229" s="40" t="s">
        <v>8123</v>
      </c>
      <c r="L229" s="14" t="s">
        <v>8123</v>
      </c>
      <c r="M229" s="41">
        <v>0</v>
      </c>
      <c r="N229" s="4" t="s">
        <v>8123</v>
      </c>
      <c r="O229" s="41">
        <v>0</v>
      </c>
      <c r="P229" s="41">
        <v>0</v>
      </c>
      <c r="Q229" s="41">
        <v>0</v>
      </c>
      <c r="R229" s="41">
        <v>0</v>
      </c>
      <c r="S229" s="41">
        <v>0</v>
      </c>
      <c r="T229" s="41">
        <v>0</v>
      </c>
      <c r="U229" s="41">
        <v>0</v>
      </c>
      <c r="V229" s="41">
        <v>0</v>
      </c>
      <c r="W229" s="41">
        <v>0</v>
      </c>
      <c r="X229" s="41">
        <v>0</v>
      </c>
      <c r="Y229" s="41">
        <v>0</v>
      </c>
      <c r="Z229" s="41">
        <v>0</v>
      </c>
      <c r="AA229" s="41">
        <v>0</v>
      </c>
      <c r="AB229" s="41">
        <v>0</v>
      </c>
      <c r="AC229" s="41">
        <v>0</v>
      </c>
      <c r="AD229" s="58">
        <f>SUM(Table446233[[#This Row],[1st
Apportionment]:[Invoices]])</f>
        <v>0</v>
      </c>
      <c r="AE229" s="58">
        <f>Table446233[[#This Row],[2018–19
Final Allocation
$98.35 
Per Pupil]]-AD229</f>
        <v>0</v>
      </c>
    </row>
    <row r="230" spans="1:31" x14ac:dyDescent="0.35">
      <c r="A230" s="13" t="s">
        <v>811</v>
      </c>
      <c r="B230" s="13" t="s">
        <v>906</v>
      </c>
      <c r="C230" s="14" t="s">
        <v>813</v>
      </c>
      <c r="D230" s="14" t="s">
        <v>907</v>
      </c>
      <c r="E230" s="14" t="s">
        <v>34</v>
      </c>
      <c r="F230" s="14" t="s">
        <v>35</v>
      </c>
      <c r="G230" s="14" t="s">
        <v>907</v>
      </c>
      <c r="H230" s="61" t="s">
        <v>908</v>
      </c>
      <c r="I230" s="38">
        <v>0</v>
      </c>
      <c r="J230" s="39" t="s">
        <v>8123</v>
      </c>
      <c r="K230" s="40" t="s">
        <v>8122</v>
      </c>
      <c r="L230" s="14" t="s">
        <v>8122</v>
      </c>
      <c r="M230" s="41">
        <v>0</v>
      </c>
      <c r="N230" s="4" t="s">
        <v>8122</v>
      </c>
      <c r="O230" s="41">
        <v>0</v>
      </c>
      <c r="P230" s="41">
        <v>0</v>
      </c>
      <c r="Q230" s="41">
        <v>0</v>
      </c>
      <c r="R230" s="41">
        <v>0</v>
      </c>
      <c r="S230" s="41">
        <v>0</v>
      </c>
      <c r="T230" s="41">
        <v>0</v>
      </c>
      <c r="U230" s="41">
        <v>0</v>
      </c>
      <c r="V230" s="41">
        <v>0</v>
      </c>
      <c r="W230" s="41">
        <v>0</v>
      </c>
      <c r="X230" s="41">
        <v>0</v>
      </c>
      <c r="Y230" s="41">
        <v>0</v>
      </c>
      <c r="Z230" s="41">
        <v>0</v>
      </c>
      <c r="AA230" s="41">
        <v>0</v>
      </c>
      <c r="AB230" s="41">
        <v>0</v>
      </c>
      <c r="AC230" s="41">
        <v>0</v>
      </c>
      <c r="AD230" s="58">
        <f>SUM(Table446233[[#This Row],[1st
Apportionment]:[Invoices]])</f>
        <v>0</v>
      </c>
      <c r="AE230" s="58">
        <f>Table446233[[#This Row],[2018–19
Final Allocation
$98.35 
Per Pupil]]-AD230</f>
        <v>0</v>
      </c>
    </row>
    <row r="231" spans="1:31" x14ac:dyDescent="0.35">
      <c r="A231" s="13" t="s">
        <v>811</v>
      </c>
      <c r="B231" s="13" t="s">
        <v>909</v>
      </c>
      <c r="C231" s="14" t="s">
        <v>813</v>
      </c>
      <c r="D231" s="14" t="s">
        <v>910</v>
      </c>
      <c r="E231" s="14" t="s">
        <v>34</v>
      </c>
      <c r="F231" s="14" t="s">
        <v>35</v>
      </c>
      <c r="G231" s="14" t="s">
        <v>910</v>
      </c>
      <c r="H231" s="61" t="s">
        <v>911</v>
      </c>
      <c r="I231" s="38">
        <v>0</v>
      </c>
      <c r="J231" s="39" t="s">
        <v>8123</v>
      </c>
      <c r="K231" s="40" t="s">
        <v>8123</v>
      </c>
      <c r="L231" s="14" t="s">
        <v>8123</v>
      </c>
      <c r="M231" s="41">
        <v>0</v>
      </c>
      <c r="N231" s="4" t="s">
        <v>8123</v>
      </c>
      <c r="O231" s="41">
        <v>0</v>
      </c>
      <c r="P231" s="41">
        <v>0</v>
      </c>
      <c r="Q231" s="41">
        <v>0</v>
      </c>
      <c r="R231" s="41">
        <v>0</v>
      </c>
      <c r="S231" s="41">
        <v>0</v>
      </c>
      <c r="T231" s="41">
        <v>0</v>
      </c>
      <c r="U231" s="41">
        <v>0</v>
      </c>
      <c r="V231" s="41">
        <v>0</v>
      </c>
      <c r="W231" s="41">
        <v>0</v>
      </c>
      <c r="X231" s="41">
        <v>0</v>
      </c>
      <c r="Y231" s="41">
        <v>0</v>
      </c>
      <c r="Z231" s="41">
        <v>0</v>
      </c>
      <c r="AA231" s="41">
        <v>0</v>
      </c>
      <c r="AB231" s="41">
        <v>0</v>
      </c>
      <c r="AC231" s="41">
        <v>0</v>
      </c>
      <c r="AD231" s="58">
        <f>SUM(Table446233[[#This Row],[1st
Apportionment]:[Invoices]])</f>
        <v>0</v>
      </c>
      <c r="AE231" s="58">
        <f>Table446233[[#This Row],[2018–19
Final Allocation
$98.35 
Per Pupil]]-AD231</f>
        <v>0</v>
      </c>
    </row>
    <row r="232" spans="1:31" x14ac:dyDescent="0.35">
      <c r="A232" s="13" t="s">
        <v>811</v>
      </c>
      <c r="B232" s="13" t="s">
        <v>912</v>
      </c>
      <c r="C232" s="14" t="s">
        <v>813</v>
      </c>
      <c r="D232" s="14" t="s">
        <v>838</v>
      </c>
      <c r="E232" s="14" t="s">
        <v>913</v>
      </c>
      <c r="F232" s="14" t="s">
        <v>914</v>
      </c>
      <c r="G232" s="14" t="s">
        <v>915</v>
      </c>
      <c r="H232" s="61" t="s">
        <v>916</v>
      </c>
      <c r="I232" s="38">
        <v>0</v>
      </c>
      <c r="J232" s="39" t="s">
        <v>8122</v>
      </c>
      <c r="K232" s="40" t="s">
        <v>8123</v>
      </c>
      <c r="L232" s="14" t="s">
        <v>8123</v>
      </c>
      <c r="M232" s="41">
        <v>0</v>
      </c>
      <c r="N232" s="4" t="s">
        <v>8123</v>
      </c>
      <c r="O232" s="41">
        <v>0</v>
      </c>
      <c r="P232" s="41">
        <v>0</v>
      </c>
      <c r="Q232" s="41">
        <v>0</v>
      </c>
      <c r="R232" s="41">
        <v>0</v>
      </c>
      <c r="S232" s="41">
        <v>0</v>
      </c>
      <c r="T232" s="41">
        <v>0</v>
      </c>
      <c r="U232" s="41">
        <v>0</v>
      </c>
      <c r="V232" s="41">
        <v>0</v>
      </c>
      <c r="W232" s="41">
        <v>0</v>
      </c>
      <c r="X232" s="41">
        <v>0</v>
      </c>
      <c r="Y232" s="41">
        <v>0</v>
      </c>
      <c r="Z232" s="41">
        <v>0</v>
      </c>
      <c r="AA232" s="41">
        <v>0</v>
      </c>
      <c r="AB232" s="41">
        <v>0</v>
      </c>
      <c r="AC232" s="41">
        <v>0</v>
      </c>
      <c r="AD232" s="58">
        <f>SUM(Table446233[[#This Row],[1st
Apportionment]:[Invoices]])</f>
        <v>0</v>
      </c>
      <c r="AE232" s="58">
        <f>Table446233[[#This Row],[2018–19
Final Allocation
$98.35 
Per Pupil]]-AD232</f>
        <v>0</v>
      </c>
    </row>
    <row r="233" spans="1:31" x14ac:dyDescent="0.35">
      <c r="A233" s="13" t="s">
        <v>811</v>
      </c>
      <c r="B233" s="13" t="s">
        <v>917</v>
      </c>
      <c r="C233" s="14" t="s">
        <v>813</v>
      </c>
      <c r="D233" s="14" t="s">
        <v>814</v>
      </c>
      <c r="E233" s="14" t="s">
        <v>918</v>
      </c>
      <c r="F233" s="14" t="s">
        <v>919</v>
      </c>
      <c r="G233" s="14" t="s">
        <v>920</v>
      </c>
      <c r="H233" s="61" t="s">
        <v>921</v>
      </c>
      <c r="I233" s="38">
        <v>0</v>
      </c>
      <c r="J233" s="39" t="s">
        <v>8123</v>
      </c>
      <c r="K233" s="40" t="s">
        <v>8123</v>
      </c>
      <c r="L233" s="14" t="s">
        <v>8123</v>
      </c>
      <c r="M233" s="41">
        <v>0</v>
      </c>
      <c r="N233" s="4" t="s">
        <v>8123</v>
      </c>
      <c r="O233" s="41">
        <v>0</v>
      </c>
      <c r="P233" s="41">
        <v>0</v>
      </c>
      <c r="Q233" s="41">
        <v>0</v>
      </c>
      <c r="R233" s="41">
        <v>0</v>
      </c>
      <c r="S233" s="41">
        <v>0</v>
      </c>
      <c r="T233" s="41">
        <v>0</v>
      </c>
      <c r="U233" s="41">
        <v>0</v>
      </c>
      <c r="V233" s="41">
        <v>0</v>
      </c>
      <c r="W233" s="41">
        <v>0</v>
      </c>
      <c r="X233" s="41">
        <v>0</v>
      </c>
      <c r="Y233" s="41">
        <v>0</v>
      </c>
      <c r="Z233" s="41">
        <v>0</v>
      </c>
      <c r="AA233" s="41">
        <v>0</v>
      </c>
      <c r="AB233" s="41">
        <v>0</v>
      </c>
      <c r="AC233" s="41">
        <v>0</v>
      </c>
      <c r="AD233" s="58">
        <f>SUM(Table446233[[#This Row],[1st
Apportionment]:[Invoices]])</f>
        <v>0</v>
      </c>
      <c r="AE233" s="58">
        <f>Table446233[[#This Row],[2018–19
Final Allocation
$98.35 
Per Pupil]]-AD233</f>
        <v>0</v>
      </c>
    </row>
    <row r="234" spans="1:31" x14ac:dyDescent="0.35">
      <c r="A234" s="13" t="s">
        <v>811</v>
      </c>
      <c r="B234" s="13" t="s">
        <v>922</v>
      </c>
      <c r="C234" s="14" t="s">
        <v>813</v>
      </c>
      <c r="D234" s="14" t="s">
        <v>910</v>
      </c>
      <c r="E234" s="14" t="s">
        <v>923</v>
      </c>
      <c r="F234" s="14" t="s">
        <v>924</v>
      </c>
      <c r="G234" s="14" t="s">
        <v>925</v>
      </c>
      <c r="H234" s="61" t="s">
        <v>926</v>
      </c>
      <c r="I234" s="38">
        <v>0</v>
      </c>
      <c r="J234" s="39" t="s">
        <v>8122</v>
      </c>
      <c r="K234" s="40" t="s">
        <v>8123</v>
      </c>
      <c r="L234" s="14" t="s">
        <v>8123</v>
      </c>
      <c r="M234" s="41">
        <v>0</v>
      </c>
      <c r="N234" s="4" t="s">
        <v>8123</v>
      </c>
      <c r="O234" s="41">
        <v>0</v>
      </c>
      <c r="P234" s="41">
        <v>0</v>
      </c>
      <c r="Q234" s="41">
        <v>0</v>
      </c>
      <c r="R234" s="41">
        <v>0</v>
      </c>
      <c r="S234" s="41">
        <v>0</v>
      </c>
      <c r="T234" s="41">
        <v>0</v>
      </c>
      <c r="U234" s="41">
        <v>0</v>
      </c>
      <c r="V234" s="41">
        <v>0</v>
      </c>
      <c r="W234" s="41">
        <v>0</v>
      </c>
      <c r="X234" s="41">
        <v>0</v>
      </c>
      <c r="Y234" s="41">
        <v>0</v>
      </c>
      <c r="Z234" s="41">
        <v>0</v>
      </c>
      <c r="AA234" s="41">
        <v>0</v>
      </c>
      <c r="AB234" s="41">
        <v>0</v>
      </c>
      <c r="AC234" s="41">
        <v>0</v>
      </c>
      <c r="AD234" s="58">
        <f>SUM(Table446233[[#This Row],[1st
Apportionment]:[Invoices]])</f>
        <v>0</v>
      </c>
      <c r="AE234" s="58">
        <f>Table446233[[#This Row],[2018–19
Final Allocation
$98.35 
Per Pupil]]-AD234</f>
        <v>0</v>
      </c>
    </row>
    <row r="235" spans="1:31" x14ac:dyDescent="0.35">
      <c r="A235" s="13" t="s">
        <v>811</v>
      </c>
      <c r="B235" s="13" t="s">
        <v>927</v>
      </c>
      <c r="C235" s="14" t="s">
        <v>813</v>
      </c>
      <c r="D235" s="14" t="s">
        <v>838</v>
      </c>
      <c r="E235" s="14" t="s">
        <v>928</v>
      </c>
      <c r="F235" s="14" t="s">
        <v>929</v>
      </c>
      <c r="G235" s="14" t="s">
        <v>930</v>
      </c>
      <c r="H235" s="61" t="s">
        <v>931</v>
      </c>
      <c r="I235" s="38">
        <v>0</v>
      </c>
      <c r="J235" s="39" t="s">
        <v>8122</v>
      </c>
      <c r="K235" s="40" t="s">
        <v>8123</v>
      </c>
      <c r="L235" s="14" t="s">
        <v>8123</v>
      </c>
      <c r="M235" s="41">
        <v>0</v>
      </c>
      <c r="N235" s="4" t="s">
        <v>8123</v>
      </c>
      <c r="O235" s="41">
        <v>0</v>
      </c>
      <c r="P235" s="41">
        <v>0</v>
      </c>
      <c r="Q235" s="41">
        <v>0</v>
      </c>
      <c r="R235" s="41">
        <v>0</v>
      </c>
      <c r="S235" s="41">
        <v>0</v>
      </c>
      <c r="T235" s="41">
        <v>0</v>
      </c>
      <c r="U235" s="41">
        <v>0</v>
      </c>
      <c r="V235" s="41">
        <v>0</v>
      </c>
      <c r="W235" s="41">
        <v>0</v>
      </c>
      <c r="X235" s="41">
        <v>0</v>
      </c>
      <c r="Y235" s="41">
        <v>0</v>
      </c>
      <c r="Z235" s="41">
        <v>0</v>
      </c>
      <c r="AA235" s="41">
        <v>0</v>
      </c>
      <c r="AB235" s="41">
        <v>0</v>
      </c>
      <c r="AC235" s="41">
        <v>0</v>
      </c>
      <c r="AD235" s="58">
        <f>SUM(Table446233[[#This Row],[1st
Apportionment]:[Invoices]])</f>
        <v>0</v>
      </c>
      <c r="AE235" s="58">
        <f>Table446233[[#This Row],[2018–19
Final Allocation
$98.35 
Per Pupil]]-AD235</f>
        <v>0</v>
      </c>
    </row>
    <row r="236" spans="1:31" x14ac:dyDescent="0.35">
      <c r="A236" s="13" t="s">
        <v>811</v>
      </c>
      <c r="B236" s="13" t="s">
        <v>932</v>
      </c>
      <c r="C236" s="14" t="s">
        <v>813</v>
      </c>
      <c r="D236" s="14" t="s">
        <v>838</v>
      </c>
      <c r="E236" s="14" t="s">
        <v>933</v>
      </c>
      <c r="F236" s="14" t="s">
        <v>934</v>
      </c>
      <c r="G236" s="14" t="s">
        <v>935</v>
      </c>
      <c r="H236" s="61" t="s">
        <v>936</v>
      </c>
      <c r="I236" s="38">
        <v>0</v>
      </c>
      <c r="J236" s="39" t="s">
        <v>8122</v>
      </c>
      <c r="K236" s="40" t="s">
        <v>8123</v>
      </c>
      <c r="L236" s="14" t="s">
        <v>8123</v>
      </c>
      <c r="M236" s="41">
        <v>0</v>
      </c>
      <c r="N236" s="4" t="s">
        <v>8123</v>
      </c>
      <c r="O236" s="41">
        <v>0</v>
      </c>
      <c r="P236" s="41">
        <v>0</v>
      </c>
      <c r="Q236" s="41">
        <v>0</v>
      </c>
      <c r="R236" s="41">
        <v>0</v>
      </c>
      <c r="S236" s="41">
        <v>0</v>
      </c>
      <c r="T236" s="41">
        <v>0</v>
      </c>
      <c r="U236" s="41">
        <v>0</v>
      </c>
      <c r="V236" s="41">
        <v>0</v>
      </c>
      <c r="W236" s="41">
        <v>0</v>
      </c>
      <c r="X236" s="41">
        <v>0</v>
      </c>
      <c r="Y236" s="41">
        <v>0</v>
      </c>
      <c r="Z236" s="41">
        <v>0</v>
      </c>
      <c r="AA236" s="41">
        <v>0</v>
      </c>
      <c r="AB236" s="41">
        <v>0</v>
      </c>
      <c r="AC236" s="41">
        <v>0</v>
      </c>
      <c r="AD236" s="58">
        <f>SUM(Table446233[[#This Row],[1st
Apportionment]:[Invoices]])</f>
        <v>0</v>
      </c>
      <c r="AE236" s="58">
        <f>Table446233[[#This Row],[2018–19
Final Allocation
$98.35 
Per Pupil]]-AD236</f>
        <v>0</v>
      </c>
    </row>
    <row r="237" spans="1:31" x14ac:dyDescent="0.35">
      <c r="A237" s="13" t="s">
        <v>811</v>
      </c>
      <c r="B237" s="13" t="s">
        <v>937</v>
      </c>
      <c r="C237" s="14" t="s">
        <v>813</v>
      </c>
      <c r="D237" s="14" t="s">
        <v>814</v>
      </c>
      <c r="E237" s="14" t="s">
        <v>938</v>
      </c>
      <c r="F237" s="14" t="s">
        <v>939</v>
      </c>
      <c r="G237" s="14" t="s">
        <v>940</v>
      </c>
      <c r="H237" s="61" t="s">
        <v>941</v>
      </c>
      <c r="I237" s="38">
        <v>0</v>
      </c>
      <c r="J237" s="39" t="s">
        <v>8122</v>
      </c>
      <c r="K237" s="40" t="s">
        <v>8123</v>
      </c>
      <c r="L237" s="14" t="s">
        <v>8123</v>
      </c>
      <c r="M237" s="41">
        <v>0</v>
      </c>
      <c r="N237" s="4" t="s">
        <v>8123</v>
      </c>
      <c r="O237" s="41">
        <v>0</v>
      </c>
      <c r="P237" s="41">
        <v>0</v>
      </c>
      <c r="Q237" s="41">
        <v>0</v>
      </c>
      <c r="R237" s="41">
        <v>0</v>
      </c>
      <c r="S237" s="41">
        <v>0</v>
      </c>
      <c r="T237" s="41">
        <v>0</v>
      </c>
      <c r="U237" s="41">
        <v>0</v>
      </c>
      <c r="V237" s="41">
        <v>0</v>
      </c>
      <c r="W237" s="41">
        <v>0</v>
      </c>
      <c r="X237" s="41">
        <v>0</v>
      </c>
      <c r="Y237" s="41">
        <v>0</v>
      </c>
      <c r="Z237" s="41">
        <v>0</v>
      </c>
      <c r="AA237" s="41">
        <v>0</v>
      </c>
      <c r="AB237" s="41">
        <v>0</v>
      </c>
      <c r="AC237" s="41">
        <v>0</v>
      </c>
      <c r="AD237" s="58">
        <f>SUM(Table446233[[#This Row],[1st
Apportionment]:[Invoices]])</f>
        <v>0</v>
      </c>
      <c r="AE237" s="58">
        <f>Table446233[[#This Row],[2018–19
Final Allocation
$98.35 
Per Pupil]]-AD237</f>
        <v>0</v>
      </c>
    </row>
    <row r="238" spans="1:31" x14ac:dyDescent="0.35">
      <c r="A238" s="13" t="s">
        <v>811</v>
      </c>
      <c r="B238" s="13" t="s">
        <v>942</v>
      </c>
      <c r="C238" s="14" t="s">
        <v>813</v>
      </c>
      <c r="D238" s="14" t="s">
        <v>814</v>
      </c>
      <c r="E238" s="14" t="s">
        <v>943</v>
      </c>
      <c r="F238" s="14" t="s">
        <v>944</v>
      </c>
      <c r="G238" s="14" t="s">
        <v>945</v>
      </c>
      <c r="H238" s="61" t="s">
        <v>946</v>
      </c>
      <c r="I238" s="38">
        <v>0</v>
      </c>
      <c r="J238" s="39" t="s">
        <v>8123</v>
      </c>
      <c r="K238" s="40" t="s">
        <v>8123</v>
      </c>
      <c r="L238" s="14" t="s">
        <v>8123</v>
      </c>
      <c r="M238" s="41">
        <v>0</v>
      </c>
      <c r="N238" s="4" t="s">
        <v>8123</v>
      </c>
      <c r="O238" s="41">
        <v>0</v>
      </c>
      <c r="P238" s="41">
        <v>0</v>
      </c>
      <c r="Q238" s="41">
        <v>0</v>
      </c>
      <c r="R238" s="41">
        <v>0</v>
      </c>
      <c r="S238" s="41">
        <v>0</v>
      </c>
      <c r="T238" s="41">
        <v>0</v>
      </c>
      <c r="U238" s="41">
        <v>0</v>
      </c>
      <c r="V238" s="41">
        <v>0</v>
      </c>
      <c r="W238" s="41">
        <v>0</v>
      </c>
      <c r="X238" s="41">
        <v>0</v>
      </c>
      <c r="Y238" s="41">
        <v>0</v>
      </c>
      <c r="Z238" s="41">
        <v>0</v>
      </c>
      <c r="AA238" s="41">
        <v>0</v>
      </c>
      <c r="AB238" s="41">
        <v>0</v>
      </c>
      <c r="AC238" s="41">
        <v>0</v>
      </c>
      <c r="AD238" s="58">
        <f>SUM(Table446233[[#This Row],[1st
Apportionment]:[Invoices]])</f>
        <v>0</v>
      </c>
      <c r="AE238" s="58">
        <f>Table446233[[#This Row],[2018–19
Final Allocation
$98.35 
Per Pupil]]-AD238</f>
        <v>0</v>
      </c>
    </row>
    <row r="239" spans="1:31" x14ac:dyDescent="0.35">
      <c r="A239" s="13" t="s">
        <v>811</v>
      </c>
      <c r="B239" s="13" t="s">
        <v>947</v>
      </c>
      <c r="C239" s="14" t="s">
        <v>813</v>
      </c>
      <c r="D239" s="14" t="s">
        <v>838</v>
      </c>
      <c r="E239" s="14" t="s">
        <v>948</v>
      </c>
      <c r="F239" s="14" t="s">
        <v>949</v>
      </c>
      <c r="G239" s="14" t="s">
        <v>950</v>
      </c>
      <c r="H239" s="61" t="s">
        <v>951</v>
      </c>
      <c r="I239" s="38">
        <v>0</v>
      </c>
      <c r="J239" s="39" t="s">
        <v>8122</v>
      </c>
      <c r="K239" s="40" t="s">
        <v>8123</v>
      </c>
      <c r="L239" s="14" t="s">
        <v>8123</v>
      </c>
      <c r="M239" s="41">
        <v>0</v>
      </c>
      <c r="N239" s="4" t="s">
        <v>8123</v>
      </c>
      <c r="O239" s="41">
        <v>0</v>
      </c>
      <c r="P239" s="41">
        <v>0</v>
      </c>
      <c r="Q239" s="41">
        <v>0</v>
      </c>
      <c r="R239" s="41">
        <v>0</v>
      </c>
      <c r="S239" s="41">
        <v>0</v>
      </c>
      <c r="T239" s="41">
        <v>0</v>
      </c>
      <c r="U239" s="41">
        <v>0</v>
      </c>
      <c r="V239" s="41">
        <v>0</v>
      </c>
      <c r="W239" s="41">
        <v>0</v>
      </c>
      <c r="X239" s="41">
        <v>0</v>
      </c>
      <c r="Y239" s="41">
        <v>0</v>
      </c>
      <c r="Z239" s="41">
        <v>0</v>
      </c>
      <c r="AA239" s="41">
        <v>0</v>
      </c>
      <c r="AB239" s="41">
        <v>0</v>
      </c>
      <c r="AC239" s="41">
        <v>0</v>
      </c>
      <c r="AD239" s="58">
        <f>SUM(Table446233[[#This Row],[1st
Apportionment]:[Invoices]])</f>
        <v>0</v>
      </c>
      <c r="AE239" s="58">
        <f>Table446233[[#This Row],[2018–19
Final Allocation
$98.35 
Per Pupil]]-AD239</f>
        <v>0</v>
      </c>
    </row>
    <row r="240" spans="1:31" x14ac:dyDescent="0.35">
      <c r="A240" s="13" t="s">
        <v>811</v>
      </c>
      <c r="B240" s="13" t="s">
        <v>952</v>
      </c>
      <c r="C240" s="14" t="s">
        <v>813</v>
      </c>
      <c r="D240" s="14" t="s">
        <v>838</v>
      </c>
      <c r="E240" s="14" t="s">
        <v>953</v>
      </c>
      <c r="F240" s="14" t="s">
        <v>954</v>
      </c>
      <c r="G240" s="14" t="s">
        <v>955</v>
      </c>
      <c r="H240" s="61" t="s">
        <v>956</v>
      </c>
      <c r="I240" s="38">
        <v>0</v>
      </c>
      <c r="J240" s="39" t="s">
        <v>8122</v>
      </c>
      <c r="K240" s="40" t="s">
        <v>8123</v>
      </c>
      <c r="L240" s="14" t="s">
        <v>8123</v>
      </c>
      <c r="M240" s="41">
        <v>0</v>
      </c>
      <c r="N240" s="4" t="s">
        <v>8123</v>
      </c>
      <c r="O240" s="41">
        <v>0</v>
      </c>
      <c r="P240" s="41">
        <v>0</v>
      </c>
      <c r="Q240" s="41">
        <v>0</v>
      </c>
      <c r="R240" s="41">
        <v>0</v>
      </c>
      <c r="S240" s="41">
        <v>0</v>
      </c>
      <c r="T240" s="41">
        <v>0</v>
      </c>
      <c r="U240" s="41">
        <v>0</v>
      </c>
      <c r="V240" s="41">
        <v>0</v>
      </c>
      <c r="W240" s="41">
        <v>0</v>
      </c>
      <c r="X240" s="41">
        <v>0</v>
      </c>
      <c r="Y240" s="41">
        <v>0</v>
      </c>
      <c r="Z240" s="41">
        <v>0</v>
      </c>
      <c r="AA240" s="41">
        <v>0</v>
      </c>
      <c r="AB240" s="41">
        <v>0</v>
      </c>
      <c r="AC240" s="41">
        <v>0</v>
      </c>
      <c r="AD240" s="58">
        <f>SUM(Table446233[[#This Row],[1st
Apportionment]:[Invoices]])</f>
        <v>0</v>
      </c>
      <c r="AE240" s="58">
        <f>Table446233[[#This Row],[2018–19
Final Allocation
$98.35 
Per Pupil]]-AD240</f>
        <v>0</v>
      </c>
    </row>
    <row r="241" spans="1:31" x14ac:dyDescent="0.35">
      <c r="A241" s="13" t="s">
        <v>811</v>
      </c>
      <c r="B241" s="13" t="s">
        <v>957</v>
      </c>
      <c r="C241" s="14" t="s">
        <v>813</v>
      </c>
      <c r="D241" s="14" t="s">
        <v>814</v>
      </c>
      <c r="E241" s="14" t="s">
        <v>958</v>
      </c>
      <c r="F241" s="14" t="s">
        <v>959</v>
      </c>
      <c r="G241" s="14" t="s">
        <v>960</v>
      </c>
      <c r="H241" s="61" t="s">
        <v>961</v>
      </c>
      <c r="I241" s="38">
        <v>0</v>
      </c>
      <c r="J241" s="39" t="s">
        <v>8122</v>
      </c>
      <c r="K241" s="40" t="s">
        <v>8123</v>
      </c>
      <c r="L241" s="14" t="s">
        <v>8122</v>
      </c>
      <c r="M241" s="41">
        <v>0</v>
      </c>
      <c r="N241" s="4" t="s">
        <v>8123</v>
      </c>
      <c r="O241" s="41">
        <v>0</v>
      </c>
      <c r="P241" s="41">
        <v>0</v>
      </c>
      <c r="Q241" s="41">
        <v>0</v>
      </c>
      <c r="R241" s="41">
        <v>0</v>
      </c>
      <c r="S241" s="41">
        <v>0</v>
      </c>
      <c r="T241" s="41">
        <v>0</v>
      </c>
      <c r="U241" s="41">
        <v>0</v>
      </c>
      <c r="V241" s="41">
        <v>0</v>
      </c>
      <c r="W241" s="41">
        <v>0</v>
      </c>
      <c r="X241" s="41">
        <v>0</v>
      </c>
      <c r="Y241" s="41">
        <v>0</v>
      </c>
      <c r="Z241" s="41">
        <v>0</v>
      </c>
      <c r="AA241" s="41">
        <v>0</v>
      </c>
      <c r="AB241" s="41">
        <v>0</v>
      </c>
      <c r="AC241" s="41">
        <v>0</v>
      </c>
      <c r="AD241" s="58">
        <f>SUM(Table446233[[#This Row],[1st
Apportionment]:[Invoices]])</f>
        <v>0</v>
      </c>
      <c r="AE241" s="58">
        <f>Table446233[[#This Row],[2018–19
Final Allocation
$98.35 
Per Pupil]]-AD241</f>
        <v>0</v>
      </c>
    </row>
    <row r="242" spans="1:31" x14ac:dyDescent="0.35">
      <c r="A242" s="13" t="s">
        <v>811</v>
      </c>
      <c r="B242" s="13" t="s">
        <v>962</v>
      </c>
      <c r="C242" s="14" t="s">
        <v>813</v>
      </c>
      <c r="D242" s="14" t="s">
        <v>856</v>
      </c>
      <c r="E242" s="14" t="s">
        <v>963</v>
      </c>
      <c r="F242" s="14" t="s">
        <v>964</v>
      </c>
      <c r="G242" s="14" t="s">
        <v>965</v>
      </c>
      <c r="H242" s="61" t="s">
        <v>966</v>
      </c>
      <c r="I242" s="38">
        <v>0</v>
      </c>
      <c r="J242" s="39" t="s">
        <v>8123</v>
      </c>
      <c r="K242" s="40" t="s">
        <v>8123</v>
      </c>
      <c r="L242" s="14" t="s">
        <v>8123</v>
      </c>
      <c r="M242" s="41">
        <v>0</v>
      </c>
      <c r="N242" s="4" t="s">
        <v>8123</v>
      </c>
      <c r="O242" s="41">
        <v>0</v>
      </c>
      <c r="P242" s="41">
        <v>0</v>
      </c>
      <c r="Q242" s="41">
        <v>0</v>
      </c>
      <c r="R242" s="41">
        <v>0</v>
      </c>
      <c r="S242" s="41">
        <v>0</v>
      </c>
      <c r="T242" s="41">
        <v>0</v>
      </c>
      <c r="U242" s="41">
        <v>0</v>
      </c>
      <c r="V242" s="41">
        <v>0</v>
      </c>
      <c r="W242" s="41">
        <v>0</v>
      </c>
      <c r="X242" s="41">
        <v>0</v>
      </c>
      <c r="Y242" s="41">
        <v>0</v>
      </c>
      <c r="Z242" s="41">
        <v>0</v>
      </c>
      <c r="AA242" s="41">
        <v>0</v>
      </c>
      <c r="AB242" s="41">
        <v>0</v>
      </c>
      <c r="AC242" s="41">
        <v>0</v>
      </c>
      <c r="AD242" s="58">
        <f>SUM(Table446233[[#This Row],[1st
Apportionment]:[Invoices]])</f>
        <v>0</v>
      </c>
      <c r="AE242" s="58">
        <f>Table446233[[#This Row],[2018–19
Final Allocation
$98.35 
Per Pupil]]-AD242</f>
        <v>0</v>
      </c>
    </row>
    <row r="243" spans="1:31" x14ac:dyDescent="0.35">
      <c r="A243" s="13" t="s">
        <v>811</v>
      </c>
      <c r="B243" s="13" t="s">
        <v>967</v>
      </c>
      <c r="C243" s="14" t="s">
        <v>813</v>
      </c>
      <c r="D243" s="14" t="s">
        <v>814</v>
      </c>
      <c r="E243" s="14" t="s">
        <v>968</v>
      </c>
      <c r="F243" s="14" t="s">
        <v>969</v>
      </c>
      <c r="G243" s="14" t="s">
        <v>970</v>
      </c>
      <c r="H243" s="61" t="s">
        <v>971</v>
      </c>
      <c r="I243" s="38">
        <v>0</v>
      </c>
      <c r="J243" s="39" t="s">
        <v>8123</v>
      </c>
      <c r="K243" s="40" t="s">
        <v>8123</v>
      </c>
      <c r="L243" s="14" t="s">
        <v>8123</v>
      </c>
      <c r="M243" s="41">
        <v>0</v>
      </c>
      <c r="N243" s="4" t="s">
        <v>8123</v>
      </c>
      <c r="O243" s="41">
        <v>0</v>
      </c>
      <c r="P243" s="41">
        <v>0</v>
      </c>
      <c r="Q243" s="41">
        <v>0</v>
      </c>
      <c r="R243" s="41">
        <v>0</v>
      </c>
      <c r="S243" s="41">
        <v>0</v>
      </c>
      <c r="T243" s="41">
        <v>0</v>
      </c>
      <c r="U243" s="41">
        <v>0</v>
      </c>
      <c r="V243" s="41">
        <v>0</v>
      </c>
      <c r="W243" s="41">
        <v>0</v>
      </c>
      <c r="X243" s="41">
        <v>0</v>
      </c>
      <c r="Y243" s="41">
        <v>0</v>
      </c>
      <c r="Z243" s="41">
        <v>0</v>
      </c>
      <c r="AA243" s="41">
        <v>0</v>
      </c>
      <c r="AB243" s="41">
        <v>0</v>
      </c>
      <c r="AC243" s="41">
        <v>0</v>
      </c>
      <c r="AD243" s="58">
        <f>SUM(Table446233[[#This Row],[1st
Apportionment]:[Invoices]])</f>
        <v>0</v>
      </c>
      <c r="AE243" s="58">
        <f>Table446233[[#This Row],[2018–19
Final Allocation
$98.35 
Per Pupil]]-AD243</f>
        <v>0</v>
      </c>
    </row>
    <row r="244" spans="1:31" x14ac:dyDescent="0.35">
      <c r="A244" s="13" t="s">
        <v>811</v>
      </c>
      <c r="B244" s="13" t="s">
        <v>972</v>
      </c>
      <c r="C244" s="14" t="s">
        <v>813</v>
      </c>
      <c r="D244" s="14" t="s">
        <v>856</v>
      </c>
      <c r="E244" s="14" t="s">
        <v>973</v>
      </c>
      <c r="F244" s="14" t="s">
        <v>974</v>
      </c>
      <c r="G244" s="14" t="s">
        <v>975</v>
      </c>
      <c r="H244" s="61" t="s">
        <v>976</v>
      </c>
      <c r="I244" s="38">
        <v>0</v>
      </c>
      <c r="J244" s="39" t="s">
        <v>8122</v>
      </c>
      <c r="K244" s="40" t="s">
        <v>8123</v>
      </c>
      <c r="L244" s="14" t="s">
        <v>8123</v>
      </c>
      <c r="M244" s="41">
        <v>0</v>
      </c>
      <c r="N244" s="4" t="s">
        <v>8123</v>
      </c>
      <c r="O244" s="41">
        <v>0</v>
      </c>
      <c r="P244" s="41">
        <v>0</v>
      </c>
      <c r="Q244" s="41">
        <v>0</v>
      </c>
      <c r="R244" s="41">
        <v>0</v>
      </c>
      <c r="S244" s="41">
        <v>0</v>
      </c>
      <c r="T244" s="41">
        <v>0</v>
      </c>
      <c r="U244" s="41">
        <v>0</v>
      </c>
      <c r="V244" s="41">
        <v>0</v>
      </c>
      <c r="W244" s="41">
        <v>0</v>
      </c>
      <c r="X244" s="41">
        <v>0</v>
      </c>
      <c r="Y244" s="41">
        <v>0</v>
      </c>
      <c r="Z244" s="41">
        <v>0</v>
      </c>
      <c r="AA244" s="41">
        <v>0</v>
      </c>
      <c r="AB244" s="41">
        <v>0</v>
      </c>
      <c r="AC244" s="41">
        <v>0</v>
      </c>
      <c r="AD244" s="58">
        <f>SUM(Table446233[[#This Row],[1st
Apportionment]:[Invoices]])</f>
        <v>0</v>
      </c>
      <c r="AE244" s="58">
        <f>Table446233[[#This Row],[2018–19
Final Allocation
$98.35 
Per Pupil]]-AD244</f>
        <v>0</v>
      </c>
    </row>
    <row r="245" spans="1:31" x14ac:dyDescent="0.35">
      <c r="A245" s="13" t="s">
        <v>811</v>
      </c>
      <c r="B245" s="13" t="s">
        <v>977</v>
      </c>
      <c r="C245" s="14" t="s">
        <v>813</v>
      </c>
      <c r="D245" s="14" t="s">
        <v>838</v>
      </c>
      <c r="E245" s="14" t="s">
        <v>978</v>
      </c>
      <c r="F245" s="14" t="s">
        <v>979</v>
      </c>
      <c r="G245" s="14" t="s">
        <v>980</v>
      </c>
      <c r="H245" s="61" t="s">
        <v>981</v>
      </c>
      <c r="I245" s="38">
        <v>0</v>
      </c>
      <c r="J245" s="39" t="s">
        <v>8122</v>
      </c>
      <c r="K245" s="40" t="s">
        <v>8123</v>
      </c>
      <c r="L245" s="14" t="s">
        <v>8123</v>
      </c>
      <c r="M245" s="41">
        <v>0</v>
      </c>
      <c r="N245" s="4" t="s">
        <v>8123</v>
      </c>
      <c r="O245" s="41">
        <v>0</v>
      </c>
      <c r="P245" s="41">
        <v>0</v>
      </c>
      <c r="Q245" s="41">
        <v>0</v>
      </c>
      <c r="R245" s="41">
        <v>0</v>
      </c>
      <c r="S245" s="41">
        <v>0</v>
      </c>
      <c r="T245" s="41">
        <v>0</v>
      </c>
      <c r="U245" s="41">
        <v>0</v>
      </c>
      <c r="V245" s="41">
        <v>0</v>
      </c>
      <c r="W245" s="41">
        <v>0</v>
      </c>
      <c r="X245" s="41">
        <v>0</v>
      </c>
      <c r="Y245" s="41">
        <v>0</v>
      </c>
      <c r="Z245" s="41">
        <v>0</v>
      </c>
      <c r="AA245" s="41">
        <v>0</v>
      </c>
      <c r="AB245" s="41">
        <v>0</v>
      </c>
      <c r="AC245" s="41">
        <v>0</v>
      </c>
      <c r="AD245" s="58">
        <f>SUM(Table446233[[#This Row],[1st
Apportionment]:[Invoices]])</f>
        <v>0</v>
      </c>
      <c r="AE245" s="58">
        <f>Table446233[[#This Row],[2018–19
Final Allocation
$98.35 
Per Pupil]]-AD245</f>
        <v>0</v>
      </c>
    </row>
    <row r="246" spans="1:31" x14ac:dyDescent="0.35">
      <c r="A246" s="13" t="s">
        <v>811</v>
      </c>
      <c r="B246" s="13" t="s">
        <v>982</v>
      </c>
      <c r="C246" s="14" t="s">
        <v>813</v>
      </c>
      <c r="D246" s="14" t="s">
        <v>883</v>
      </c>
      <c r="E246" s="14" t="s">
        <v>983</v>
      </c>
      <c r="F246" s="14" t="s">
        <v>984</v>
      </c>
      <c r="G246" s="14" t="s">
        <v>985</v>
      </c>
      <c r="H246" s="61" t="s">
        <v>986</v>
      </c>
      <c r="I246" s="38">
        <v>0</v>
      </c>
      <c r="J246" s="39" t="s">
        <v>8122</v>
      </c>
      <c r="K246" s="40" t="s">
        <v>8123</v>
      </c>
      <c r="L246" s="14" t="s">
        <v>8123</v>
      </c>
      <c r="M246" s="41">
        <v>0</v>
      </c>
      <c r="N246" s="4" t="s">
        <v>8123</v>
      </c>
      <c r="O246" s="41">
        <v>0</v>
      </c>
      <c r="P246" s="41">
        <v>0</v>
      </c>
      <c r="Q246" s="41">
        <v>0</v>
      </c>
      <c r="R246" s="41">
        <v>0</v>
      </c>
      <c r="S246" s="41">
        <v>0</v>
      </c>
      <c r="T246" s="41">
        <v>0</v>
      </c>
      <c r="U246" s="41">
        <v>0</v>
      </c>
      <c r="V246" s="41">
        <v>0</v>
      </c>
      <c r="W246" s="41">
        <v>0</v>
      </c>
      <c r="X246" s="41">
        <v>0</v>
      </c>
      <c r="Y246" s="41">
        <v>0</v>
      </c>
      <c r="Z246" s="41">
        <v>0</v>
      </c>
      <c r="AA246" s="41">
        <v>0</v>
      </c>
      <c r="AB246" s="41">
        <v>0</v>
      </c>
      <c r="AC246" s="41">
        <v>0</v>
      </c>
      <c r="AD246" s="58">
        <f>SUM(Table446233[[#This Row],[1st
Apportionment]:[Invoices]])</f>
        <v>0</v>
      </c>
      <c r="AE246" s="58">
        <f>Table446233[[#This Row],[2018–19
Final Allocation
$98.35 
Per Pupil]]-AD246</f>
        <v>0</v>
      </c>
    </row>
    <row r="247" spans="1:31" x14ac:dyDescent="0.35">
      <c r="A247" s="13" t="s">
        <v>811</v>
      </c>
      <c r="B247" s="13" t="s">
        <v>987</v>
      </c>
      <c r="C247" s="14" t="s">
        <v>813</v>
      </c>
      <c r="D247" s="14" t="s">
        <v>814</v>
      </c>
      <c r="E247" s="14" t="s">
        <v>988</v>
      </c>
      <c r="F247" s="14" t="s">
        <v>989</v>
      </c>
      <c r="G247" s="14" t="s">
        <v>990</v>
      </c>
      <c r="H247" s="61" t="s">
        <v>991</v>
      </c>
      <c r="I247" s="38">
        <v>0</v>
      </c>
      <c r="J247" s="39" t="s">
        <v>8122</v>
      </c>
      <c r="K247" s="40" t="s">
        <v>8123</v>
      </c>
      <c r="L247" s="14" t="s">
        <v>8123</v>
      </c>
      <c r="M247" s="41">
        <v>0</v>
      </c>
      <c r="N247" s="4" t="s">
        <v>8123</v>
      </c>
      <c r="O247" s="41">
        <v>0</v>
      </c>
      <c r="P247" s="41">
        <v>0</v>
      </c>
      <c r="Q247" s="41">
        <v>0</v>
      </c>
      <c r="R247" s="41">
        <v>0</v>
      </c>
      <c r="S247" s="41">
        <v>0</v>
      </c>
      <c r="T247" s="41">
        <v>0</v>
      </c>
      <c r="U247" s="41">
        <v>0</v>
      </c>
      <c r="V247" s="41">
        <v>0</v>
      </c>
      <c r="W247" s="41">
        <v>0</v>
      </c>
      <c r="X247" s="41">
        <v>0</v>
      </c>
      <c r="Y247" s="41">
        <v>0</v>
      </c>
      <c r="Z247" s="41">
        <v>0</v>
      </c>
      <c r="AA247" s="41">
        <v>0</v>
      </c>
      <c r="AB247" s="41">
        <v>0</v>
      </c>
      <c r="AC247" s="41">
        <v>0</v>
      </c>
      <c r="AD247" s="58">
        <f>SUM(Table446233[[#This Row],[1st
Apportionment]:[Invoices]])</f>
        <v>0</v>
      </c>
      <c r="AE247" s="58">
        <f>Table446233[[#This Row],[2018–19
Final Allocation
$98.35 
Per Pupil]]-AD247</f>
        <v>0</v>
      </c>
    </row>
    <row r="248" spans="1:31" x14ac:dyDescent="0.35">
      <c r="A248" s="13" t="s">
        <v>811</v>
      </c>
      <c r="B248" s="13" t="s">
        <v>992</v>
      </c>
      <c r="C248" s="14" t="s">
        <v>813</v>
      </c>
      <c r="D248" s="14" t="s">
        <v>883</v>
      </c>
      <c r="E248" s="14" t="s">
        <v>993</v>
      </c>
      <c r="F248" s="14" t="s">
        <v>994</v>
      </c>
      <c r="G248" s="14" t="s">
        <v>995</v>
      </c>
      <c r="H248" s="61" t="s">
        <v>996</v>
      </c>
      <c r="I248" s="38">
        <v>0</v>
      </c>
      <c r="J248" s="39" t="s">
        <v>8122</v>
      </c>
      <c r="K248" s="40" t="s">
        <v>8123</v>
      </c>
      <c r="L248" s="14" t="s">
        <v>8123</v>
      </c>
      <c r="M248" s="41">
        <v>0</v>
      </c>
      <c r="N248" s="4" t="s">
        <v>8123</v>
      </c>
      <c r="O248" s="41">
        <v>0</v>
      </c>
      <c r="P248" s="41">
        <v>0</v>
      </c>
      <c r="Q248" s="41">
        <v>0</v>
      </c>
      <c r="R248" s="41">
        <v>0</v>
      </c>
      <c r="S248" s="41">
        <v>0</v>
      </c>
      <c r="T248" s="41">
        <v>0</v>
      </c>
      <c r="U248" s="41">
        <v>0</v>
      </c>
      <c r="V248" s="41">
        <v>0</v>
      </c>
      <c r="W248" s="41">
        <v>0</v>
      </c>
      <c r="X248" s="41">
        <v>0</v>
      </c>
      <c r="Y248" s="41">
        <v>0</v>
      </c>
      <c r="Z248" s="41">
        <v>0</v>
      </c>
      <c r="AA248" s="41">
        <v>0</v>
      </c>
      <c r="AB248" s="41">
        <v>0</v>
      </c>
      <c r="AC248" s="41">
        <v>0</v>
      </c>
      <c r="AD248" s="58">
        <f>SUM(Table446233[[#This Row],[1st
Apportionment]:[Invoices]])</f>
        <v>0</v>
      </c>
      <c r="AE248" s="58">
        <f>Table446233[[#This Row],[2018–19
Final Allocation
$98.35 
Per Pupil]]-AD248</f>
        <v>0</v>
      </c>
    </row>
    <row r="249" spans="1:31" ht="31" x14ac:dyDescent="0.35">
      <c r="A249" s="13" t="s">
        <v>811</v>
      </c>
      <c r="B249" s="13" t="s">
        <v>997</v>
      </c>
      <c r="C249" s="14" t="s">
        <v>813</v>
      </c>
      <c r="D249" s="14" t="s">
        <v>868</v>
      </c>
      <c r="E249" s="14" t="s">
        <v>998</v>
      </c>
      <c r="F249" s="14" t="s">
        <v>999</v>
      </c>
      <c r="G249" s="14" t="s">
        <v>1000</v>
      </c>
      <c r="H249" s="61" t="s">
        <v>1001</v>
      </c>
      <c r="I249" s="38">
        <v>0</v>
      </c>
      <c r="J249" s="39" t="s">
        <v>8122</v>
      </c>
      <c r="K249" s="40" t="s">
        <v>8123</v>
      </c>
      <c r="L249" s="14" t="s">
        <v>8123</v>
      </c>
      <c r="M249" s="41">
        <v>0</v>
      </c>
      <c r="N249" s="4" t="s">
        <v>8123</v>
      </c>
      <c r="O249" s="41">
        <v>0</v>
      </c>
      <c r="P249" s="41">
        <v>0</v>
      </c>
      <c r="Q249" s="41">
        <v>0</v>
      </c>
      <c r="R249" s="41">
        <v>0</v>
      </c>
      <c r="S249" s="41">
        <v>0</v>
      </c>
      <c r="T249" s="41">
        <v>0</v>
      </c>
      <c r="U249" s="41">
        <v>0</v>
      </c>
      <c r="V249" s="41">
        <v>0</v>
      </c>
      <c r="W249" s="41">
        <v>0</v>
      </c>
      <c r="X249" s="41">
        <v>0</v>
      </c>
      <c r="Y249" s="41">
        <v>0</v>
      </c>
      <c r="Z249" s="41">
        <v>0</v>
      </c>
      <c r="AA249" s="41">
        <v>0</v>
      </c>
      <c r="AB249" s="41">
        <v>0</v>
      </c>
      <c r="AC249" s="41">
        <v>0</v>
      </c>
      <c r="AD249" s="58">
        <f>SUM(Table446233[[#This Row],[1st
Apportionment]:[Invoices]])</f>
        <v>0</v>
      </c>
      <c r="AE249" s="58">
        <f>Table446233[[#This Row],[2018–19
Final Allocation
$98.35 
Per Pupil]]-AD249</f>
        <v>0</v>
      </c>
    </row>
    <row r="250" spans="1:31" x14ac:dyDescent="0.35">
      <c r="A250" s="13" t="s">
        <v>811</v>
      </c>
      <c r="B250" s="13" t="s">
        <v>1002</v>
      </c>
      <c r="C250" s="14" t="s">
        <v>813</v>
      </c>
      <c r="D250" s="14" t="s">
        <v>868</v>
      </c>
      <c r="E250" s="14" t="s">
        <v>1003</v>
      </c>
      <c r="F250" s="14" t="s">
        <v>1004</v>
      </c>
      <c r="G250" s="14" t="s">
        <v>1005</v>
      </c>
      <c r="H250" s="61" t="s">
        <v>1006</v>
      </c>
      <c r="I250" s="38">
        <v>0</v>
      </c>
      <c r="J250" s="39" t="s">
        <v>8122</v>
      </c>
      <c r="K250" s="40" t="s">
        <v>8123</v>
      </c>
      <c r="L250" s="14" t="s">
        <v>8123</v>
      </c>
      <c r="M250" s="41">
        <v>0</v>
      </c>
      <c r="N250" s="4" t="s">
        <v>8123</v>
      </c>
      <c r="O250" s="41">
        <v>0</v>
      </c>
      <c r="P250" s="41">
        <v>0</v>
      </c>
      <c r="Q250" s="41">
        <v>0</v>
      </c>
      <c r="R250" s="41">
        <v>0</v>
      </c>
      <c r="S250" s="41">
        <v>0</v>
      </c>
      <c r="T250" s="41">
        <v>0</v>
      </c>
      <c r="U250" s="41">
        <v>0</v>
      </c>
      <c r="V250" s="41">
        <v>0</v>
      </c>
      <c r="W250" s="41">
        <v>0</v>
      </c>
      <c r="X250" s="41">
        <v>0</v>
      </c>
      <c r="Y250" s="41">
        <v>0</v>
      </c>
      <c r="Z250" s="41">
        <v>0</v>
      </c>
      <c r="AA250" s="41">
        <v>0</v>
      </c>
      <c r="AB250" s="41">
        <v>0</v>
      </c>
      <c r="AC250" s="41">
        <v>0</v>
      </c>
      <c r="AD250" s="58">
        <f>SUM(Table446233[[#This Row],[1st
Apportionment]:[Invoices]])</f>
        <v>0</v>
      </c>
      <c r="AE250" s="58">
        <f>Table446233[[#This Row],[2018–19
Final Allocation
$98.35 
Per Pupil]]-AD250</f>
        <v>0</v>
      </c>
    </row>
    <row r="251" spans="1:31" x14ac:dyDescent="0.35">
      <c r="A251" s="13" t="s">
        <v>811</v>
      </c>
      <c r="B251" s="13" t="s">
        <v>1007</v>
      </c>
      <c r="C251" s="14" t="s">
        <v>813</v>
      </c>
      <c r="D251" s="14" t="s">
        <v>868</v>
      </c>
      <c r="E251" s="14" t="s">
        <v>1008</v>
      </c>
      <c r="F251" s="14" t="s">
        <v>1009</v>
      </c>
      <c r="G251" s="14" t="s">
        <v>1010</v>
      </c>
      <c r="H251" s="61" t="s">
        <v>1011</v>
      </c>
      <c r="I251" s="38">
        <v>0</v>
      </c>
      <c r="J251" s="39" t="s">
        <v>8122</v>
      </c>
      <c r="K251" s="40" t="s">
        <v>8123</v>
      </c>
      <c r="L251" s="14" t="s">
        <v>8123</v>
      </c>
      <c r="M251" s="41">
        <v>0</v>
      </c>
      <c r="N251" s="4" t="s">
        <v>8123</v>
      </c>
      <c r="O251" s="41">
        <v>0</v>
      </c>
      <c r="P251" s="41">
        <v>0</v>
      </c>
      <c r="Q251" s="41">
        <v>0</v>
      </c>
      <c r="R251" s="41">
        <v>0</v>
      </c>
      <c r="S251" s="41">
        <v>0</v>
      </c>
      <c r="T251" s="41">
        <v>0</v>
      </c>
      <c r="U251" s="41">
        <v>0</v>
      </c>
      <c r="V251" s="41">
        <v>0</v>
      </c>
      <c r="W251" s="41">
        <v>0</v>
      </c>
      <c r="X251" s="41">
        <v>0</v>
      </c>
      <c r="Y251" s="41">
        <v>0</v>
      </c>
      <c r="Z251" s="41">
        <v>0</v>
      </c>
      <c r="AA251" s="41">
        <v>0</v>
      </c>
      <c r="AB251" s="41">
        <v>0</v>
      </c>
      <c r="AC251" s="41">
        <v>0</v>
      </c>
      <c r="AD251" s="58">
        <f>SUM(Table446233[[#This Row],[1st
Apportionment]:[Invoices]])</f>
        <v>0</v>
      </c>
      <c r="AE251" s="58">
        <f>Table446233[[#This Row],[2018–19
Final Allocation
$98.35 
Per Pupil]]-AD251</f>
        <v>0</v>
      </c>
    </row>
    <row r="252" spans="1:31" x14ac:dyDescent="0.35">
      <c r="A252" s="13" t="s">
        <v>811</v>
      </c>
      <c r="B252" s="13" t="s">
        <v>1012</v>
      </c>
      <c r="C252" s="14" t="s">
        <v>813</v>
      </c>
      <c r="D252" s="14" t="s">
        <v>868</v>
      </c>
      <c r="E252" s="14" t="s">
        <v>1013</v>
      </c>
      <c r="F252" s="14" t="s">
        <v>1014</v>
      </c>
      <c r="G252" s="14" t="s">
        <v>1015</v>
      </c>
      <c r="H252" s="61" t="s">
        <v>1016</v>
      </c>
      <c r="I252" s="38">
        <v>0</v>
      </c>
      <c r="J252" s="39" t="s">
        <v>8122</v>
      </c>
      <c r="K252" s="40" t="s">
        <v>8123</v>
      </c>
      <c r="L252" s="14" t="s">
        <v>8123</v>
      </c>
      <c r="M252" s="41">
        <v>0</v>
      </c>
      <c r="N252" s="4" t="s">
        <v>8123</v>
      </c>
      <c r="O252" s="41">
        <v>0</v>
      </c>
      <c r="P252" s="41">
        <v>0</v>
      </c>
      <c r="Q252" s="41">
        <v>0</v>
      </c>
      <c r="R252" s="41">
        <v>0</v>
      </c>
      <c r="S252" s="41">
        <v>0</v>
      </c>
      <c r="T252" s="41">
        <v>0</v>
      </c>
      <c r="U252" s="41">
        <v>0</v>
      </c>
      <c r="V252" s="41">
        <v>0</v>
      </c>
      <c r="W252" s="41">
        <v>0</v>
      </c>
      <c r="X252" s="41">
        <v>0</v>
      </c>
      <c r="Y252" s="41">
        <v>0</v>
      </c>
      <c r="Z252" s="41">
        <v>0</v>
      </c>
      <c r="AA252" s="41">
        <v>0</v>
      </c>
      <c r="AB252" s="41">
        <v>0</v>
      </c>
      <c r="AC252" s="41">
        <v>0</v>
      </c>
      <c r="AD252" s="58">
        <f>SUM(Table446233[[#This Row],[1st
Apportionment]:[Invoices]])</f>
        <v>0</v>
      </c>
      <c r="AE252" s="58">
        <f>Table446233[[#This Row],[2018–19
Final Allocation
$98.35 
Per Pupil]]-AD252</f>
        <v>0</v>
      </c>
    </row>
    <row r="253" spans="1:31" x14ac:dyDescent="0.35">
      <c r="A253" s="42" t="s">
        <v>1017</v>
      </c>
      <c r="B253" s="1" t="s">
        <v>1018</v>
      </c>
      <c r="C253" s="43" t="s">
        <v>1019</v>
      </c>
      <c r="D253" s="43" t="s">
        <v>1020</v>
      </c>
      <c r="E253" s="43" t="s">
        <v>34</v>
      </c>
      <c r="F253" s="2" t="s">
        <v>35</v>
      </c>
      <c r="G253" s="43" t="s">
        <v>1020</v>
      </c>
      <c r="H253" s="59" t="s">
        <v>1021</v>
      </c>
      <c r="I253" s="38">
        <v>0</v>
      </c>
      <c r="J253" s="39" t="s">
        <v>8122</v>
      </c>
      <c r="K253" s="40" t="s">
        <v>8123</v>
      </c>
      <c r="L253" s="2" t="s">
        <v>8123</v>
      </c>
      <c r="M253" s="41">
        <v>0</v>
      </c>
      <c r="N253" s="4" t="s">
        <v>8123</v>
      </c>
      <c r="O253" s="41">
        <v>0</v>
      </c>
      <c r="P253" s="41">
        <v>0</v>
      </c>
      <c r="Q253" s="41">
        <v>0</v>
      </c>
      <c r="R253" s="41">
        <v>0</v>
      </c>
      <c r="S253" s="41">
        <v>0</v>
      </c>
      <c r="T253" s="41">
        <v>0</v>
      </c>
      <c r="U253" s="41">
        <v>0</v>
      </c>
      <c r="V253" s="41">
        <v>0</v>
      </c>
      <c r="W253" s="41">
        <v>0</v>
      </c>
      <c r="X253" s="41">
        <v>0</v>
      </c>
      <c r="Y253" s="41">
        <v>0</v>
      </c>
      <c r="Z253" s="41">
        <v>0</v>
      </c>
      <c r="AA253" s="41">
        <v>0</v>
      </c>
      <c r="AB253" s="41">
        <v>0</v>
      </c>
      <c r="AC253" s="41">
        <v>0</v>
      </c>
      <c r="AD253" s="58">
        <f>SUM(Table446233[[#This Row],[1st
Apportionment]:[Invoices]])</f>
        <v>0</v>
      </c>
      <c r="AE253" s="58">
        <f>Table446233[[#This Row],[2018–19
Final Allocation
$98.35 
Per Pupil]]-AD253</f>
        <v>0</v>
      </c>
    </row>
    <row r="254" spans="1:31" x14ac:dyDescent="0.35">
      <c r="A254" s="42" t="s">
        <v>1017</v>
      </c>
      <c r="B254" s="1" t="s">
        <v>1022</v>
      </c>
      <c r="C254" s="43" t="s">
        <v>1019</v>
      </c>
      <c r="D254" s="43" t="s">
        <v>1023</v>
      </c>
      <c r="E254" s="43" t="s">
        <v>34</v>
      </c>
      <c r="F254" s="2" t="s">
        <v>35</v>
      </c>
      <c r="G254" s="43" t="s">
        <v>1023</v>
      </c>
      <c r="H254" s="59" t="s">
        <v>1024</v>
      </c>
      <c r="I254" s="38">
        <v>0</v>
      </c>
      <c r="J254" s="39" t="s">
        <v>8123</v>
      </c>
      <c r="K254" s="40" t="s">
        <v>8123</v>
      </c>
      <c r="L254" s="2" t="s">
        <v>8123</v>
      </c>
      <c r="M254" s="41">
        <v>0</v>
      </c>
      <c r="N254" s="4" t="s">
        <v>8123</v>
      </c>
      <c r="O254" s="41">
        <v>0</v>
      </c>
      <c r="P254" s="41">
        <v>0</v>
      </c>
      <c r="Q254" s="41">
        <v>0</v>
      </c>
      <c r="R254" s="41">
        <v>0</v>
      </c>
      <c r="S254" s="41">
        <v>0</v>
      </c>
      <c r="T254" s="41">
        <v>0</v>
      </c>
      <c r="U254" s="41">
        <v>0</v>
      </c>
      <c r="V254" s="41">
        <v>0</v>
      </c>
      <c r="W254" s="41">
        <v>0</v>
      </c>
      <c r="X254" s="41">
        <v>0</v>
      </c>
      <c r="Y254" s="41">
        <v>0</v>
      </c>
      <c r="Z254" s="41">
        <v>0</v>
      </c>
      <c r="AA254" s="41">
        <v>0</v>
      </c>
      <c r="AB254" s="41">
        <v>0</v>
      </c>
      <c r="AC254" s="41">
        <v>0</v>
      </c>
      <c r="AD254" s="58">
        <f>SUM(Table446233[[#This Row],[1st
Apportionment]:[Invoices]])</f>
        <v>0</v>
      </c>
      <c r="AE254" s="58">
        <f>Table446233[[#This Row],[2018–19
Final Allocation
$98.35 
Per Pupil]]-AD254</f>
        <v>0</v>
      </c>
    </row>
    <row r="255" spans="1:31" x14ac:dyDescent="0.35">
      <c r="A255" s="13" t="s">
        <v>1017</v>
      </c>
      <c r="B255" s="13" t="s">
        <v>1025</v>
      </c>
      <c r="C255" s="14" t="s">
        <v>1019</v>
      </c>
      <c r="D255" s="14" t="s">
        <v>1026</v>
      </c>
      <c r="E255" s="14" t="s">
        <v>34</v>
      </c>
      <c r="F255" s="14" t="s">
        <v>35</v>
      </c>
      <c r="G255" s="14" t="s">
        <v>1026</v>
      </c>
      <c r="H255" s="61" t="s">
        <v>1027</v>
      </c>
      <c r="I255" s="38">
        <v>0</v>
      </c>
      <c r="J255" s="39" t="s">
        <v>8122</v>
      </c>
      <c r="K255" s="40" t="s">
        <v>8123</v>
      </c>
      <c r="L255" s="14" t="s">
        <v>8123</v>
      </c>
      <c r="M255" s="41">
        <v>0</v>
      </c>
      <c r="N255" s="4" t="s">
        <v>8123</v>
      </c>
      <c r="O255" s="41">
        <v>0</v>
      </c>
      <c r="P255" s="41">
        <v>0</v>
      </c>
      <c r="Q255" s="41">
        <v>0</v>
      </c>
      <c r="R255" s="41">
        <v>0</v>
      </c>
      <c r="S255" s="41">
        <v>0</v>
      </c>
      <c r="T255" s="41">
        <v>0</v>
      </c>
      <c r="U255" s="41">
        <v>0</v>
      </c>
      <c r="V255" s="41">
        <v>0</v>
      </c>
      <c r="W255" s="41">
        <v>0</v>
      </c>
      <c r="X255" s="41">
        <v>0</v>
      </c>
      <c r="Y255" s="41">
        <v>0</v>
      </c>
      <c r="Z255" s="41">
        <v>0</v>
      </c>
      <c r="AA255" s="41">
        <v>0</v>
      </c>
      <c r="AB255" s="41">
        <v>0</v>
      </c>
      <c r="AC255" s="41">
        <v>0</v>
      </c>
      <c r="AD255" s="58">
        <f>SUM(Table446233[[#This Row],[1st
Apportionment]:[Invoices]])</f>
        <v>0</v>
      </c>
      <c r="AE255" s="58">
        <f>Table446233[[#This Row],[2018–19
Final Allocation
$98.35 
Per Pupil]]-AD255</f>
        <v>0</v>
      </c>
    </row>
    <row r="256" spans="1:31" x14ac:dyDescent="0.35">
      <c r="A256" s="13" t="s">
        <v>1017</v>
      </c>
      <c r="B256" s="13" t="s">
        <v>1028</v>
      </c>
      <c r="C256" s="14" t="s">
        <v>1019</v>
      </c>
      <c r="D256" s="14" t="s">
        <v>1029</v>
      </c>
      <c r="E256" s="14" t="s">
        <v>34</v>
      </c>
      <c r="F256" s="14" t="s">
        <v>35</v>
      </c>
      <c r="G256" s="14" t="s">
        <v>1029</v>
      </c>
      <c r="H256" s="61" t="s">
        <v>1030</v>
      </c>
      <c r="I256" s="38">
        <v>0</v>
      </c>
      <c r="J256" s="39" t="s">
        <v>8122</v>
      </c>
      <c r="K256" s="40" t="s">
        <v>8123</v>
      </c>
      <c r="L256" s="14" t="s">
        <v>8123</v>
      </c>
      <c r="M256" s="41">
        <v>0</v>
      </c>
      <c r="N256" s="4" t="s">
        <v>8123</v>
      </c>
      <c r="O256" s="41">
        <v>0</v>
      </c>
      <c r="P256" s="41">
        <v>0</v>
      </c>
      <c r="Q256" s="41">
        <v>0</v>
      </c>
      <c r="R256" s="41">
        <v>0</v>
      </c>
      <c r="S256" s="41">
        <v>0</v>
      </c>
      <c r="T256" s="41">
        <v>0</v>
      </c>
      <c r="U256" s="41">
        <v>0</v>
      </c>
      <c r="V256" s="41">
        <v>0</v>
      </c>
      <c r="W256" s="41">
        <v>0</v>
      </c>
      <c r="X256" s="41">
        <v>0</v>
      </c>
      <c r="Y256" s="41">
        <v>0</v>
      </c>
      <c r="Z256" s="41">
        <v>0</v>
      </c>
      <c r="AA256" s="41">
        <v>0</v>
      </c>
      <c r="AB256" s="41">
        <v>0</v>
      </c>
      <c r="AC256" s="41">
        <v>0</v>
      </c>
      <c r="AD256" s="58">
        <f>SUM(Table446233[[#This Row],[1st
Apportionment]:[Invoices]])</f>
        <v>0</v>
      </c>
      <c r="AE256" s="58">
        <f>Table446233[[#This Row],[2018–19
Final Allocation
$98.35 
Per Pupil]]-AD256</f>
        <v>0</v>
      </c>
    </row>
    <row r="257" spans="1:31" x14ac:dyDescent="0.35">
      <c r="A257" s="13" t="s">
        <v>1017</v>
      </c>
      <c r="B257" s="13" t="s">
        <v>1031</v>
      </c>
      <c r="C257" s="14" t="s">
        <v>1019</v>
      </c>
      <c r="D257" s="14" t="s">
        <v>1032</v>
      </c>
      <c r="E257" s="14" t="s">
        <v>34</v>
      </c>
      <c r="F257" s="14" t="s">
        <v>35</v>
      </c>
      <c r="G257" s="14" t="s">
        <v>1032</v>
      </c>
      <c r="H257" s="61" t="s">
        <v>1033</v>
      </c>
      <c r="I257" s="38">
        <v>0</v>
      </c>
      <c r="J257" s="39" t="s">
        <v>8122</v>
      </c>
      <c r="K257" s="40" t="s">
        <v>8123</v>
      </c>
      <c r="L257" s="14" t="s">
        <v>8123</v>
      </c>
      <c r="M257" s="41">
        <v>0</v>
      </c>
      <c r="N257" s="4" t="s">
        <v>8123</v>
      </c>
      <c r="O257" s="41">
        <v>0</v>
      </c>
      <c r="P257" s="41">
        <v>0</v>
      </c>
      <c r="Q257" s="41">
        <v>0</v>
      </c>
      <c r="R257" s="41">
        <v>0</v>
      </c>
      <c r="S257" s="41">
        <v>0</v>
      </c>
      <c r="T257" s="41">
        <v>0</v>
      </c>
      <c r="U257" s="41">
        <v>0</v>
      </c>
      <c r="V257" s="41">
        <v>0</v>
      </c>
      <c r="W257" s="41">
        <v>0</v>
      </c>
      <c r="X257" s="41">
        <v>0</v>
      </c>
      <c r="Y257" s="41">
        <v>0</v>
      </c>
      <c r="Z257" s="41">
        <v>0</v>
      </c>
      <c r="AA257" s="41">
        <v>0</v>
      </c>
      <c r="AB257" s="41">
        <v>0</v>
      </c>
      <c r="AC257" s="41">
        <v>0</v>
      </c>
      <c r="AD257" s="58">
        <f>SUM(Table446233[[#This Row],[1st
Apportionment]:[Invoices]])</f>
        <v>0</v>
      </c>
      <c r="AE257" s="58">
        <f>Table446233[[#This Row],[2018–19
Final Allocation
$98.35 
Per Pupil]]-AD257</f>
        <v>0</v>
      </c>
    </row>
    <row r="258" spans="1:31" x14ac:dyDescent="0.35">
      <c r="A258" s="13" t="s">
        <v>1017</v>
      </c>
      <c r="B258" s="13" t="s">
        <v>1034</v>
      </c>
      <c r="C258" s="14" t="s">
        <v>1019</v>
      </c>
      <c r="D258" s="14" t="s">
        <v>1035</v>
      </c>
      <c r="E258" s="14" t="s">
        <v>34</v>
      </c>
      <c r="F258" s="14" t="s">
        <v>35</v>
      </c>
      <c r="G258" s="14" t="s">
        <v>1035</v>
      </c>
      <c r="H258" s="61" t="s">
        <v>1036</v>
      </c>
      <c r="I258" s="38">
        <v>0</v>
      </c>
      <c r="J258" s="39" t="s">
        <v>8122</v>
      </c>
      <c r="K258" s="40" t="s">
        <v>8123</v>
      </c>
      <c r="L258" s="14" t="s">
        <v>8123</v>
      </c>
      <c r="M258" s="41">
        <v>0</v>
      </c>
      <c r="N258" s="4" t="s">
        <v>8123</v>
      </c>
      <c r="O258" s="41">
        <v>0</v>
      </c>
      <c r="P258" s="41">
        <v>0</v>
      </c>
      <c r="Q258" s="41">
        <v>0</v>
      </c>
      <c r="R258" s="41">
        <v>0</v>
      </c>
      <c r="S258" s="41">
        <v>0</v>
      </c>
      <c r="T258" s="41">
        <v>0</v>
      </c>
      <c r="U258" s="41">
        <v>0</v>
      </c>
      <c r="V258" s="41">
        <v>0</v>
      </c>
      <c r="W258" s="41">
        <v>0</v>
      </c>
      <c r="X258" s="41">
        <v>0</v>
      </c>
      <c r="Y258" s="41">
        <v>0</v>
      </c>
      <c r="Z258" s="41">
        <v>0</v>
      </c>
      <c r="AA258" s="41">
        <v>0</v>
      </c>
      <c r="AB258" s="41">
        <v>0</v>
      </c>
      <c r="AC258" s="41">
        <v>0</v>
      </c>
      <c r="AD258" s="58">
        <f>SUM(Table446233[[#This Row],[1st
Apportionment]:[Invoices]])</f>
        <v>0</v>
      </c>
      <c r="AE258" s="58">
        <f>Table446233[[#This Row],[2018–19
Final Allocation
$98.35 
Per Pupil]]-AD258</f>
        <v>0</v>
      </c>
    </row>
    <row r="259" spans="1:31" x14ac:dyDescent="0.35">
      <c r="A259" s="13" t="s">
        <v>1017</v>
      </c>
      <c r="B259" s="13" t="s">
        <v>1037</v>
      </c>
      <c r="C259" s="14" t="s">
        <v>1019</v>
      </c>
      <c r="D259" s="14" t="s">
        <v>1038</v>
      </c>
      <c r="E259" s="14" t="s">
        <v>34</v>
      </c>
      <c r="F259" s="14" t="s">
        <v>35</v>
      </c>
      <c r="G259" s="14" t="s">
        <v>1038</v>
      </c>
      <c r="H259" s="61" t="s">
        <v>1039</v>
      </c>
      <c r="I259" s="38">
        <v>0</v>
      </c>
      <c r="J259" s="39" t="s">
        <v>8123</v>
      </c>
      <c r="K259" s="40" t="s">
        <v>8123</v>
      </c>
      <c r="L259" s="14" t="s">
        <v>8123</v>
      </c>
      <c r="M259" s="41">
        <v>0</v>
      </c>
      <c r="N259" s="4" t="s">
        <v>8123</v>
      </c>
      <c r="O259" s="41">
        <v>0</v>
      </c>
      <c r="P259" s="41">
        <v>0</v>
      </c>
      <c r="Q259" s="41">
        <v>0</v>
      </c>
      <c r="R259" s="41">
        <v>0</v>
      </c>
      <c r="S259" s="41">
        <v>0</v>
      </c>
      <c r="T259" s="41">
        <v>0</v>
      </c>
      <c r="U259" s="41">
        <v>0</v>
      </c>
      <c r="V259" s="41">
        <v>0</v>
      </c>
      <c r="W259" s="41">
        <v>0</v>
      </c>
      <c r="X259" s="41">
        <v>0</v>
      </c>
      <c r="Y259" s="41">
        <v>0</v>
      </c>
      <c r="Z259" s="41">
        <v>0</v>
      </c>
      <c r="AA259" s="41">
        <v>0</v>
      </c>
      <c r="AB259" s="41">
        <v>0</v>
      </c>
      <c r="AC259" s="41">
        <v>0</v>
      </c>
      <c r="AD259" s="58">
        <f>SUM(Table446233[[#This Row],[1st
Apportionment]:[Invoices]])</f>
        <v>0</v>
      </c>
      <c r="AE259" s="58">
        <f>Table446233[[#This Row],[2018–19
Final Allocation
$98.35 
Per Pupil]]-AD259</f>
        <v>0</v>
      </c>
    </row>
    <row r="260" spans="1:31" x14ac:dyDescent="0.35">
      <c r="A260" s="13" t="s">
        <v>1017</v>
      </c>
      <c r="B260" s="13" t="s">
        <v>1040</v>
      </c>
      <c r="C260" s="14" t="s">
        <v>1019</v>
      </c>
      <c r="D260" s="14" t="s">
        <v>1041</v>
      </c>
      <c r="E260" s="14" t="s">
        <v>34</v>
      </c>
      <c r="F260" s="14" t="s">
        <v>35</v>
      </c>
      <c r="G260" s="14" t="s">
        <v>1041</v>
      </c>
      <c r="H260" s="61" t="s">
        <v>1042</v>
      </c>
      <c r="I260" s="38">
        <v>54</v>
      </c>
      <c r="J260" s="39" t="s">
        <v>8122</v>
      </c>
      <c r="K260" s="40" t="s">
        <v>8122</v>
      </c>
      <c r="L260" s="14" t="s">
        <v>8122</v>
      </c>
      <c r="M260" s="41">
        <v>5311</v>
      </c>
      <c r="N260" s="4" t="s">
        <v>8123</v>
      </c>
      <c r="O260" s="41">
        <v>0</v>
      </c>
      <c r="P260" s="41">
        <v>1247</v>
      </c>
      <c r="Q260" s="41">
        <v>1247</v>
      </c>
      <c r="R260" s="41">
        <v>1328</v>
      </c>
      <c r="S260" s="41">
        <v>0</v>
      </c>
      <c r="T260" s="41">
        <v>1489</v>
      </c>
      <c r="U260" s="41">
        <v>0</v>
      </c>
      <c r="V260" s="41">
        <v>0</v>
      </c>
      <c r="W260" s="41">
        <v>0</v>
      </c>
      <c r="X260" s="41">
        <v>0</v>
      </c>
      <c r="Y260" s="41">
        <v>0</v>
      </c>
      <c r="Z260" s="41">
        <v>0</v>
      </c>
      <c r="AA260" s="41">
        <v>0</v>
      </c>
      <c r="AB260" s="41">
        <v>0</v>
      </c>
      <c r="AC260" s="41">
        <v>0</v>
      </c>
      <c r="AD260" s="58">
        <f>SUM(Table446233[[#This Row],[1st
Apportionment]:[Invoices]])</f>
        <v>5311</v>
      </c>
      <c r="AE260" s="58">
        <f>Table446233[[#This Row],[2018–19
Final Allocation
$98.35 
Per Pupil]]-AD260</f>
        <v>0</v>
      </c>
    </row>
    <row r="261" spans="1:31" x14ac:dyDescent="0.35">
      <c r="A261" s="13" t="s">
        <v>1017</v>
      </c>
      <c r="B261" s="13" t="s">
        <v>1043</v>
      </c>
      <c r="C261" s="14" t="s">
        <v>1019</v>
      </c>
      <c r="D261" s="14" t="s">
        <v>1044</v>
      </c>
      <c r="E261" s="14" t="s">
        <v>34</v>
      </c>
      <c r="F261" s="14" t="s">
        <v>35</v>
      </c>
      <c r="G261" s="14" t="s">
        <v>1044</v>
      </c>
      <c r="H261" s="61" t="s">
        <v>1045</v>
      </c>
      <c r="I261" s="38">
        <v>0</v>
      </c>
      <c r="J261" s="39" t="s">
        <v>8123</v>
      </c>
      <c r="K261" s="40" t="s">
        <v>8122</v>
      </c>
      <c r="L261" s="14" t="s">
        <v>8122</v>
      </c>
      <c r="M261" s="41">
        <v>0</v>
      </c>
      <c r="N261" s="4" t="s">
        <v>8122</v>
      </c>
      <c r="O261" s="41">
        <v>0</v>
      </c>
      <c r="P261" s="41">
        <v>0</v>
      </c>
      <c r="Q261" s="41">
        <v>0</v>
      </c>
      <c r="R261" s="41">
        <v>0</v>
      </c>
      <c r="S261" s="41">
        <v>0</v>
      </c>
      <c r="T261" s="41">
        <v>0</v>
      </c>
      <c r="U261" s="41">
        <v>0</v>
      </c>
      <c r="V261" s="41">
        <v>0</v>
      </c>
      <c r="W261" s="41">
        <v>0</v>
      </c>
      <c r="X261" s="41">
        <v>0</v>
      </c>
      <c r="Y261" s="41">
        <v>0</v>
      </c>
      <c r="Z261" s="41">
        <v>0</v>
      </c>
      <c r="AA261" s="41">
        <v>0</v>
      </c>
      <c r="AB261" s="41">
        <v>0</v>
      </c>
      <c r="AC261" s="41">
        <v>0</v>
      </c>
      <c r="AD261" s="58">
        <f>SUM(Table446233[[#This Row],[1st
Apportionment]:[Invoices]])</f>
        <v>0</v>
      </c>
      <c r="AE261" s="58">
        <f>Table446233[[#This Row],[2018–19
Final Allocation
$98.35 
Per Pupil]]-AD261</f>
        <v>0</v>
      </c>
    </row>
    <row r="262" spans="1:31" x14ac:dyDescent="0.35">
      <c r="A262" s="13" t="s">
        <v>1017</v>
      </c>
      <c r="B262" s="13" t="s">
        <v>1046</v>
      </c>
      <c r="C262" s="14" t="s">
        <v>1019</v>
      </c>
      <c r="D262" s="14" t="s">
        <v>1020</v>
      </c>
      <c r="E262" s="14" t="s">
        <v>1047</v>
      </c>
      <c r="F262" s="14" t="s">
        <v>1048</v>
      </c>
      <c r="G262" s="14" t="s">
        <v>1049</v>
      </c>
      <c r="H262" s="61" t="s">
        <v>1050</v>
      </c>
      <c r="I262" s="38">
        <v>0</v>
      </c>
      <c r="J262" s="39" t="s">
        <v>8122</v>
      </c>
      <c r="K262" s="40" t="s">
        <v>8123</v>
      </c>
      <c r="L262" s="14" t="s">
        <v>8123</v>
      </c>
      <c r="M262" s="41">
        <v>0</v>
      </c>
      <c r="N262" s="4" t="s">
        <v>8123</v>
      </c>
      <c r="O262" s="41">
        <v>0</v>
      </c>
      <c r="P262" s="41">
        <v>0</v>
      </c>
      <c r="Q262" s="41">
        <v>0</v>
      </c>
      <c r="R262" s="41">
        <v>0</v>
      </c>
      <c r="S262" s="41">
        <v>0</v>
      </c>
      <c r="T262" s="41">
        <v>0</v>
      </c>
      <c r="U262" s="41">
        <v>0</v>
      </c>
      <c r="V262" s="41">
        <v>0</v>
      </c>
      <c r="W262" s="41">
        <v>0</v>
      </c>
      <c r="X262" s="41">
        <v>0</v>
      </c>
      <c r="Y262" s="41">
        <v>0</v>
      </c>
      <c r="Z262" s="41">
        <v>0</v>
      </c>
      <c r="AA262" s="41">
        <v>0</v>
      </c>
      <c r="AB262" s="41">
        <v>0</v>
      </c>
      <c r="AC262" s="41">
        <v>0</v>
      </c>
      <c r="AD262" s="58">
        <f>SUM(Table446233[[#This Row],[1st
Apportionment]:[Invoices]])</f>
        <v>0</v>
      </c>
      <c r="AE262" s="58">
        <f>Table446233[[#This Row],[2018–19
Final Allocation
$98.35 
Per Pupil]]-AD262</f>
        <v>0</v>
      </c>
    </row>
    <row r="263" spans="1:31" x14ac:dyDescent="0.35">
      <c r="A263" s="13" t="s">
        <v>1051</v>
      </c>
      <c r="B263" s="13" t="s">
        <v>1052</v>
      </c>
      <c r="C263" s="14" t="s">
        <v>1053</v>
      </c>
      <c r="D263" s="14" t="s">
        <v>1054</v>
      </c>
      <c r="E263" s="14" t="s">
        <v>34</v>
      </c>
      <c r="F263" s="14" t="s">
        <v>35</v>
      </c>
      <c r="G263" s="14" t="s">
        <v>1054</v>
      </c>
      <c r="H263" s="61" t="s">
        <v>1055</v>
      </c>
      <c r="I263" s="38">
        <v>0</v>
      </c>
      <c r="J263" s="39" t="s">
        <v>8122</v>
      </c>
      <c r="K263" s="40" t="s">
        <v>8123</v>
      </c>
      <c r="L263" s="14" t="s">
        <v>8123</v>
      </c>
      <c r="M263" s="41">
        <v>0</v>
      </c>
      <c r="N263" s="4" t="s">
        <v>8123</v>
      </c>
      <c r="O263" s="41">
        <v>0</v>
      </c>
      <c r="P263" s="41">
        <v>0</v>
      </c>
      <c r="Q263" s="41">
        <v>0</v>
      </c>
      <c r="R263" s="41">
        <v>0</v>
      </c>
      <c r="S263" s="41">
        <v>0</v>
      </c>
      <c r="T263" s="41">
        <v>0</v>
      </c>
      <c r="U263" s="41">
        <v>0</v>
      </c>
      <c r="V263" s="41">
        <v>0</v>
      </c>
      <c r="W263" s="41">
        <v>0</v>
      </c>
      <c r="X263" s="41">
        <v>0</v>
      </c>
      <c r="Y263" s="41">
        <v>0</v>
      </c>
      <c r="Z263" s="41">
        <v>0</v>
      </c>
      <c r="AA263" s="41">
        <v>0</v>
      </c>
      <c r="AB263" s="41">
        <v>0</v>
      </c>
      <c r="AC263" s="41">
        <v>0</v>
      </c>
      <c r="AD263" s="58">
        <f>SUM(Table446233[[#This Row],[1st
Apportionment]:[Invoices]])</f>
        <v>0</v>
      </c>
      <c r="AE263" s="58">
        <f>Table446233[[#This Row],[2018–19
Final Allocation
$98.35 
Per Pupil]]-AD263</f>
        <v>0</v>
      </c>
    </row>
    <row r="264" spans="1:31" x14ac:dyDescent="0.35">
      <c r="A264" s="13" t="s">
        <v>1051</v>
      </c>
      <c r="B264" s="13" t="s">
        <v>1056</v>
      </c>
      <c r="C264" s="14" t="s">
        <v>1053</v>
      </c>
      <c r="D264" s="14" t="s">
        <v>1057</v>
      </c>
      <c r="E264" s="14" t="s">
        <v>34</v>
      </c>
      <c r="F264" s="14" t="s">
        <v>35</v>
      </c>
      <c r="G264" s="14" t="s">
        <v>1057</v>
      </c>
      <c r="H264" s="61" t="s">
        <v>1058</v>
      </c>
      <c r="I264" s="38">
        <v>0</v>
      </c>
      <c r="J264" s="39" t="s">
        <v>8122</v>
      </c>
      <c r="K264" s="40" t="s">
        <v>8123</v>
      </c>
      <c r="L264" s="14" t="s">
        <v>8123</v>
      </c>
      <c r="M264" s="41">
        <v>0</v>
      </c>
      <c r="N264" s="4" t="s">
        <v>8123</v>
      </c>
      <c r="O264" s="41">
        <v>0</v>
      </c>
      <c r="P264" s="41">
        <v>0</v>
      </c>
      <c r="Q264" s="41">
        <v>0</v>
      </c>
      <c r="R264" s="41">
        <v>0</v>
      </c>
      <c r="S264" s="41">
        <v>0</v>
      </c>
      <c r="T264" s="41">
        <v>0</v>
      </c>
      <c r="U264" s="41">
        <v>0</v>
      </c>
      <c r="V264" s="41">
        <v>0</v>
      </c>
      <c r="W264" s="41">
        <v>0</v>
      </c>
      <c r="X264" s="41">
        <v>0</v>
      </c>
      <c r="Y264" s="41">
        <v>0</v>
      </c>
      <c r="Z264" s="41">
        <v>0</v>
      </c>
      <c r="AA264" s="41">
        <v>0</v>
      </c>
      <c r="AB264" s="41">
        <v>0</v>
      </c>
      <c r="AC264" s="41">
        <v>0</v>
      </c>
      <c r="AD264" s="58">
        <f>SUM(Table446233[[#This Row],[1st
Apportionment]:[Invoices]])</f>
        <v>0</v>
      </c>
      <c r="AE264" s="58">
        <f>Table446233[[#This Row],[2018–19
Final Allocation
$98.35 
Per Pupil]]-AD264</f>
        <v>0</v>
      </c>
    </row>
    <row r="265" spans="1:31" x14ac:dyDescent="0.35">
      <c r="A265" s="13" t="s">
        <v>1051</v>
      </c>
      <c r="B265" s="13" t="s">
        <v>1059</v>
      </c>
      <c r="C265" s="14" t="s">
        <v>1053</v>
      </c>
      <c r="D265" s="14" t="s">
        <v>1060</v>
      </c>
      <c r="E265" s="14" t="s">
        <v>34</v>
      </c>
      <c r="F265" s="14" t="s">
        <v>35</v>
      </c>
      <c r="G265" s="14" t="s">
        <v>1060</v>
      </c>
      <c r="H265" s="61" t="s">
        <v>1061</v>
      </c>
      <c r="I265" s="38">
        <v>0</v>
      </c>
      <c r="J265" s="39" t="s">
        <v>8122</v>
      </c>
      <c r="K265" s="40" t="s">
        <v>8123</v>
      </c>
      <c r="L265" s="14" t="s">
        <v>8123</v>
      </c>
      <c r="M265" s="41">
        <v>0</v>
      </c>
      <c r="N265" s="4" t="s">
        <v>8123</v>
      </c>
      <c r="O265" s="41">
        <v>0</v>
      </c>
      <c r="P265" s="41">
        <v>0</v>
      </c>
      <c r="Q265" s="41">
        <v>0</v>
      </c>
      <c r="R265" s="41">
        <v>0</v>
      </c>
      <c r="S265" s="41">
        <v>0</v>
      </c>
      <c r="T265" s="41">
        <v>0</v>
      </c>
      <c r="U265" s="41">
        <v>0</v>
      </c>
      <c r="V265" s="41">
        <v>0</v>
      </c>
      <c r="W265" s="41">
        <v>0</v>
      </c>
      <c r="X265" s="41">
        <v>0</v>
      </c>
      <c r="Y265" s="41">
        <v>0</v>
      </c>
      <c r="Z265" s="41">
        <v>0</v>
      </c>
      <c r="AA265" s="41">
        <v>0</v>
      </c>
      <c r="AB265" s="41">
        <v>0</v>
      </c>
      <c r="AC265" s="41">
        <v>0</v>
      </c>
      <c r="AD265" s="58">
        <f>SUM(Table446233[[#This Row],[1st
Apportionment]:[Invoices]])</f>
        <v>0</v>
      </c>
      <c r="AE265" s="58">
        <f>Table446233[[#This Row],[2018–19
Final Allocation
$98.35 
Per Pupil]]-AD265</f>
        <v>0</v>
      </c>
    </row>
    <row r="266" spans="1:31" x14ac:dyDescent="0.35">
      <c r="A266" s="13" t="s">
        <v>1051</v>
      </c>
      <c r="B266" s="13" t="s">
        <v>1062</v>
      </c>
      <c r="C266" s="14" t="s">
        <v>1053</v>
      </c>
      <c r="D266" s="14" t="s">
        <v>1063</v>
      </c>
      <c r="E266" s="14" t="s">
        <v>34</v>
      </c>
      <c r="F266" s="14" t="s">
        <v>35</v>
      </c>
      <c r="G266" s="14" t="s">
        <v>1063</v>
      </c>
      <c r="H266" s="61" t="s">
        <v>1064</v>
      </c>
      <c r="I266" s="38">
        <v>0</v>
      </c>
      <c r="J266" s="39" t="s">
        <v>8122</v>
      </c>
      <c r="K266" s="40" t="s">
        <v>8123</v>
      </c>
      <c r="L266" s="14" t="s">
        <v>8123</v>
      </c>
      <c r="M266" s="41">
        <v>0</v>
      </c>
      <c r="N266" s="4" t="s">
        <v>8123</v>
      </c>
      <c r="O266" s="41">
        <v>0</v>
      </c>
      <c r="P266" s="41">
        <v>0</v>
      </c>
      <c r="Q266" s="41">
        <v>0</v>
      </c>
      <c r="R266" s="41">
        <v>0</v>
      </c>
      <c r="S266" s="41">
        <v>0</v>
      </c>
      <c r="T266" s="41">
        <v>0</v>
      </c>
      <c r="U266" s="41">
        <v>0</v>
      </c>
      <c r="V266" s="41">
        <v>0</v>
      </c>
      <c r="W266" s="41">
        <v>0</v>
      </c>
      <c r="X266" s="41">
        <v>0</v>
      </c>
      <c r="Y266" s="41">
        <v>0</v>
      </c>
      <c r="Z266" s="41">
        <v>0</v>
      </c>
      <c r="AA266" s="41">
        <v>0</v>
      </c>
      <c r="AB266" s="41">
        <v>0</v>
      </c>
      <c r="AC266" s="41">
        <v>0</v>
      </c>
      <c r="AD266" s="58">
        <f>SUM(Table446233[[#This Row],[1st
Apportionment]:[Invoices]])</f>
        <v>0</v>
      </c>
      <c r="AE266" s="58">
        <f>Table446233[[#This Row],[2018–19
Final Allocation
$98.35 
Per Pupil]]-AD266</f>
        <v>0</v>
      </c>
    </row>
    <row r="267" spans="1:31" x14ac:dyDescent="0.35">
      <c r="A267" s="13" t="s">
        <v>1051</v>
      </c>
      <c r="B267" s="13" t="s">
        <v>1065</v>
      </c>
      <c r="C267" s="14" t="s">
        <v>1053</v>
      </c>
      <c r="D267" s="14" t="s">
        <v>1066</v>
      </c>
      <c r="E267" s="14" t="s">
        <v>34</v>
      </c>
      <c r="F267" s="14" t="s">
        <v>35</v>
      </c>
      <c r="G267" s="14" t="s">
        <v>1066</v>
      </c>
      <c r="H267" s="61" t="s">
        <v>1067</v>
      </c>
      <c r="I267" s="38">
        <v>0</v>
      </c>
      <c r="J267" s="39" t="s">
        <v>8122</v>
      </c>
      <c r="K267" s="40" t="s">
        <v>8123</v>
      </c>
      <c r="L267" s="14" t="s">
        <v>8123</v>
      </c>
      <c r="M267" s="41">
        <v>0</v>
      </c>
      <c r="N267" s="4" t="s">
        <v>8123</v>
      </c>
      <c r="O267" s="41">
        <v>0</v>
      </c>
      <c r="P267" s="41">
        <v>0</v>
      </c>
      <c r="Q267" s="41">
        <v>0</v>
      </c>
      <c r="R267" s="41">
        <v>0</v>
      </c>
      <c r="S267" s="41">
        <v>0</v>
      </c>
      <c r="T267" s="41">
        <v>0</v>
      </c>
      <c r="U267" s="41">
        <v>0</v>
      </c>
      <c r="V267" s="41">
        <v>0</v>
      </c>
      <c r="W267" s="41">
        <v>0</v>
      </c>
      <c r="X267" s="41">
        <v>0</v>
      </c>
      <c r="Y267" s="41">
        <v>0</v>
      </c>
      <c r="Z267" s="41">
        <v>0</v>
      </c>
      <c r="AA267" s="41">
        <v>0</v>
      </c>
      <c r="AB267" s="41">
        <v>0</v>
      </c>
      <c r="AC267" s="41">
        <v>0</v>
      </c>
      <c r="AD267" s="58">
        <f>SUM(Table446233[[#This Row],[1st
Apportionment]:[Invoices]])</f>
        <v>0</v>
      </c>
      <c r="AE267" s="58">
        <f>Table446233[[#This Row],[2018–19
Final Allocation
$98.35 
Per Pupil]]-AD267</f>
        <v>0</v>
      </c>
    </row>
    <row r="268" spans="1:31" x14ac:dyDescent="0.35">
      <c r="A268" s="13" t="s">
        <v>1051</v>
      </c>
      <c r="B268" s="13" t="s">
        <v>1068</v>
      </c>
      <c r="C268" s="14" t="s">
        <v>1053</v>
      </c>
      <c r="D268" s="14" t="s">
        <v>1069</v>
      </c>
      <c r="E268" s="14" t="s">
        <v>34</v>
      </c>
      <c r="F268" s="14" t="s">
        <v>35</v>
      </c>
      <c r="G268" s="14" t="s">
        <v>1069</v>
      </c>
      <c r="H268" s="61" t="s">
        <v>1070</v>
      </c>
      <c r="I268" s="38">
        <v>0</v>
      </c>
      <c r="J268" s="39" t="s">
        <v>8122</v>
      </c>
      <c r="K268" s="40" t="s">
        <v>8123</v>
      </c>
      <c r="L268" s="14" t="s">
        <v>8123</v>
      </c>
      <c r="M268" s="41">
        <v>0</v>
      </c>
      <c r="N268" s="4" t="s">
        <v>8123</v>
      </c>
      <c r="O268" s="41">
        <v>0</v>
      </c>
      <c r="P268" s="41">
        <v>0</v>
      </c>
      <c r="Q268" s="41">
        <v>0</v>
      </c>
      <c r="R268" s="41">
        <v>0</v>
      </c>
      <c r="S268" s="41">
        <v>0</v>
      </c>
      <c r="T268" s="41">
        <v>0</v>
      </c>
      <c r="U268" s="41">
        <v>0</v>
      </c>
      <c r="V268" s="41">
        <v>0</v>
      </c>
      <c r="W268" s="41">
        <v>0</v>
      </c>
      <c r="X268" s="41">
        <v>0</v>
      </c>
      <c r="Y268" s="41">
        <v>0</v>
      </c>
      <c r="Z268" s="41">
        <v>0</v>
      </c>
      <c r="AA268" s="41">
        <v>0</v>
      </c>
      <c r="AB268" s="41">
        <v>0</v>
      </c>
      <c r="AC268" s="41">
        <v>0</v>
      </c>
      <c r="AD268" s="58">
        <f>SUM(Table446233[[#This Row],[1st
Apportionment]:[Invoices]])</f>
        <v>0</v>
      </c>
      <c r="AE268" s="58">
        <f>Table446233[[#This Row],[2018–19
Final Allocation
$98.35 
Per Pupil]]-AD268</f>
        <v>0</v>
      </c>
    </row>
    <row r="269" spans="1:31" x14ac:dyDescent="0.35">
      <c r="A269" s="13" t="s">
        <v>1051</v>
      </c>
      <c r="B269" s="13" t="s">
        <v>1071</v>
      </c>
      <c r="C269" s="14" t="s">
        <v>1053</v>
      </c>
      <c r="D269" s="14" t="s">
        <v>1072</v>
      </c>
      <c r="E269" s="14" t="s">
        <v>34</v>
      </c>
      <c r="F269" s="14" t="s">
        <v>35</v>
      </c>
      <c r="G269" s="14" t="s">
        <v>1072</v>
      </c>
      <c r="H269" s="61" t="s">
        <v>1073</v>
      </c>
      <c r="I269" s="38">
        <v>0</v>
      </c>
      <c r="J269" s="39" t="s">
        <v>8123</v>
      </c>
      <c r="K269" s="40" t="s">
        <v>8123</v>
      </c>
      <c r="L269" s="14" t="s">
        <v>8123</v>
      </c>
      <c r="M269" s="41">
        <v>0</v>
      </c>
      <c r="N269" s="4" t="s">
        <v>8123</v>
      </c>
      <c r="O269" s="41">
        <v>0</v>
      </c>
      <c r="P269" s="41">
        <v>0</v>
      </c>
      <c r="Q269" s="41">
        <v>0</v>
      </c>
      <c r="R269" s="41">
        <v>0</v>
      </c>
      <c r="S269" s="41">
        <v>0</v>
      </c>
      <c r="T269" s="41">
        <v>0</v>
      </c>
      <c r="U269" s="41">
        <v>0</v>
      </c>
      <c r="V269" s="41">
        <v>0</v>
      </c>
      <c r="W269" s="41">
        <v>0</v>
      </c>
      <c r="X269" s="41">
        <v>0</v>
      </c>
      <c r="Y269" s="41">
        <v>0</v>
      </c>
      <c r="Z269" s="41">
        <v>0</v>
      </c>
      <c r="AA269" s="41">
        <v>0</v>
      </c>
      <c r="AB269" s="41">
        <v>0</v>
      </c>
      <c r="AC269" s="41">
        <v>0</v>
      </c>
      <c r="AD269" s="58">
        <f>SUM(Table446233[[#This Row],[1st
Apportionment]:[Invoices]])</f>
        <v>0</v>
      </c>
      <c r="AE269" s="58">
        <f>Table446233[[#This Row],[2018–19
Final Allocation
$98.35 
Per Pupil]]-AD269</f>
        <v>0</v>
      </c>
    </row>
    <row r="270" spans="1:31" x14ac:dyDescent="0.35">
      <c r="A270" s="13" t="s">
        <v>1051</v>
      </c>
      <c r="B270" s="13" t="s">
        <v>1074</v>
      </c>
      <c r="C270" s="14" t="s">
        <v>1053</v>
      </c>
      <c r="D270" s="14" t="s">
        <v>1075</v>
      </c>
      <c r="E270" s="14" t="s">
        <v>34</v>
      </c>
      <c r="F270" s="14" t="s">
        <v>35</v>
      </c>
      <c r="G270" s="14" t="s">
        <v>1075</v>
      </c>
      <c r="H270" s="61" t="s">
        <v>1076</v>
      </c>
      <c r="I270" s="38">
        <v>0</v>
      </c>
      <c r="J270" s="39" t="s">
        <v>8122</v>
      </c>
      <c r="K270" s="40" t="s">
        <v>8123</v>
      </c>
      <c r="L270" s="14" t="s">
        <v>8123</v>
      </c>
      <c r="M270" s="41">
        <v>0</v>
      </c>
      <c r="N270" s="4" t="s">
        <v>8123</v>
      </c>
      <c r="O270" s="41">
        <v>0</v>
      </c>
      <c r="P270" s="41">
        <v>0</v>
      </c>
      <c r="Q270" s="41">
        <v>0</v>
      </c>
      <c r="R270" s="41">
        <v>0</v>
      </c>
      <c r="S270" s="41">
        <v>0</v>
      </c>
      <c r="T270" s="41">
        <v>0</v>
      </c>
      <c r="U270" s="41">
        <v>0</v>
      </c>
      <c r="V270" s="41">
        <v>0</v>
      </c>
      <c r="W270" s="41">
        <v>0</v>
      </c>
      <c r="X270" s="41">
        <v>0</v>
      </c>
      <c r="Y270" s="41">
        <v>0</v>
      </c>
      <c r="Z270" s="41">
        <v>0</v>
      </c>
      <c r="AA270" s="41">
        <v>0</v>
      </c>
      <c r="AB270" s="41">
        <v>0</v>
      </c>
      <c r="AC270" s="41">
        <v>0</v>
      </c>
      <c r="AD270" s="58">
        <f>SUM(Table446233[[#This Row],[1st
Apportionment]:[Invoices]])</f>
        <v>0</v>
      </c>
      <c r="AE270" s="58">
        <f>Table446233[[#This Row],[2018–19
Final Allocation
$98.35 
Per Pupil]]-AD270</f>
        <v>0</v>
      </c>
    </row>
    <row r="271" spans="1:31" x14ac:dyDescent="0.35">
      <c r="A271" s="13" t="s">
        <v>1051</v>
      </c>
      <c r="B271" s="13" t="s">
        <v>1077</v>
      </c>
      <c r="C271" s="14" t="s">
        <v>1053</v>
      </c>
      <c r="D271" s="14" t="s">
        <v>1078</v>
      </c>
      <c r="E271" s="14" t="s">
        <v>34</v>
      </c>
      <c r="F271" s="14" t="s">
        <v>35</v>
      </c>
      <c r="G271" s="14" t="s">
        <v>1078</v>
      </c>
      <c r="H271" s="61" t="s">
        <v>1079</v>
      </c>
      <c r="I271" s="38">
        <v>0</v>
      </c>
      <c r="J271" s="39" t="s">
        <v>8122</v>
      </c>
      <c r="K271" s="40" t="s">
        <v>8123</v>
      </c>
      <c r="L271" s="14" t="s">
        <v>8123</v>
      </c>
      <c r="M271" s="41">
        <v>0</v>
      </c>
      <c r="N271" s="4" t="s">
        <v>8123</v>
      </c>
      <c r="O271" s="41">
        <v>0</v>
      </c>
      <c r="P271" s="41">
        <v>0</v>
      </c>
      <c r="Q271" s="41">
        <v>0</v>
      </c>
      <c r="R271" s="41">
        <v>0</v>
      </c>
      <c r="S271" s="41">
        <v>0</v>
      </c>
      <c r="T271" s="41">
        <v>0</v>
      </c>
      <c r="U271" s="41">
        <v>0</v>
      </c>
      <c r="V271" s="41">
        <v>0</v>
      </c>
      <c r="W271" s="41">
        <v>0</v>
      </c>
      <c r="X271" s="41">
        <v>0</v>
      </c>
      <c r="Y271" s="41">
        <v>0</v>
      </c>
      <c r="Z271" s="41">
        <v>0</v>
      </c>
      <c r="AA271" s="41">
        <v>0</v>
      </c>
      <c r="AB271" s="41">
        <v>0</v>
      </c>
      <c r="AC271" s="41">
        <v>0</v>
      </c>
      <c r="AD271" s="58">
        <f>SUM(Table446233[[#This Row],[1st
Apportionment]:[Invoices]])</f>
        <v>0</v>
      </c>
      <c r="AE271" s="58">
        <f>Table446233[[#This Row],[2018–19
Final Allocation
$98.35 
Per Pupil]]-AD271</f>
        <v>0</v>
      </c>
    </row>
    <row r="272" spans="1:31" x14ac:dyDescent="0.35">
      <c r="A272" s="13" t="s">
        <v>1051</v>
      </c>
      <c r="B272" s="13" t="s">
        <v>1080</v>
      </c>
      <c r="C272" s="14" t="s">
        <v>1053</v>
      </c>
      <c r="D272" s="14" t="s">
        <v>1081</v>
      </c>
      <c r="E272" s="14" t="s">
        <v>34</v>
      </c>
      <c r="F272" s="14" t="s">
        <v>35</v>
      </c>
      <c r="G272" s="14" t="s">
        <v>1081</v>
      </c>
      <c r="H272" s="61" t="s">
        <v>1082</v>
      </c>
      <c r="I272" s="38">
        <v>0</v>
      </c>
      <c r="J272" s="39" t="s">
        <v>8122</v>
      </c>
      <c r="K272" s="40" t="s">
        <v>8123</v>
      </c>
      <c r="L272" s="14" t="s">
        <v>8123</v>
      </c>
      <c r="M272" s="41">
        <v>0</v>
      </c>
      <c r="N272" s="4" t="s">
        <v>8123</v>
      </c>
      <c r="O272" s="41">
        <v>0</v>
      </c>
      <c r="P272" s="41">
        <v>0</v>
      </c>
      <c r="Q272" s="41">
        <v>0</v>
      </c>
      <c r="R272" s="41">
        <v>0</v>
      </c>
      <c r="S272" s="41">
        <v>0</v>
      </c>
      <c r="T272" s="41">
        <v>0</v>
      </c>
      <c r="U272" s="41">
        <v>0</v>
      </c>
      <c r="V272" s="41">
        <v>0</v>
      </c>
      <c r="W272" s="41">
        <v>0</v>
      </c>
      <c r="X272" s="41">
        <v>0</v>
      </c>
      <c r="Y272" s="41">
        <v>0</v>
      </c>
      <c r="Z272" s="41">
        <v>0</v>
      </c>
      <c r="AA272" s="41">
        <v>0</v>
      </c>
      <c r="AB272" s="41">
        <v>0</v>
      </c>
      <c r="AC272" s="41">
        <v>0</v>
      </c>
      <c r="AD272" s="58">
        <f>SUM(Table446233[[#This Row],[1st
Apportionment]:[Invoices]])</f>
        <v>0</v>
      </c>
      <c r="AE272" s="58">
        <f>Table446233[[#This Row],[2018–19
Final Allocation
$98.35 
Per Pupil]]-AD272</f>
        <v>0</v>
      </c>
    </row>
    <row r="273" spans="1:31" x14ac:dyDescent="0.35">
      <c r="A273" s="13" t="s">
        <v>1051</v>
      </c>
      <c r="B273" s="13" t="s">
        <v>1083</v>
      </c>
      <c r="C273" s="14" t="s">
        <v>1053</v>
      </c>
      <c r="D273" s="14" t="s">
        <v>1084</v>
      </c>
      <c r="E273" s="14" t="s">
        <v>34</v>
      </c>
      <c r="F273" s="14" t="s">
        <v>35</v>
      </c>
      <c r="G273" s="14" t="s">
        <v>1084</v>
      </c>
      <c r="H273" s="61" t="s">
        <v>1085</v>
      </c>
      <c r="I273" s="38">
        <v>0</v>
      </c>
      <c r="J273" s="39" t="s">
        <v>8123</v>
      </c>
      <c r="K273" s="40" t="s">
        <v>8123</v>
      </c>
      <c r="L273" s="14" t="s">
        <v>8123</v>
      </c>
      <c r="M273" s="41">
        <v>0</v>
      </c>
      <c r="N273" s="4" t="s">
        <v>8123</v>
      </c>
      <c r="O273" s="41">
        <v>0</v>
      </c>
      <c r="P273" s="41">
        <v>0</v>
      </c>
      <c r="Q273" s="41">
        <v>0</v>
      </c>
      <c r="R273" s="41">
        <v>0</v>
      </c>
      <c r="S273" s="41">
        <v>0</v>
      </c>
      <c r="T273" s="41">
        <v>0</v>
      </c>
      <c r="U273" s="41">
        <v>0</v>
      </c>
      <c r="V273" s="41">
        <v>0</v>
      </c>
      <c r="W273" s="41">
        <v>0</v>
      </c>
      <c r="X273" s="41">
        <v>0</v>
      </c>
      <c r="Y273" s="41">
        <v>0</v>
      </c>
      <c r="Z273" s="41">
        <v>0</v>
      </c>
      <c r="AA273" s="41">
        <v>0</v>
      </c>
      <c r="AB273" s="41">
        <v>0</v>
      </c>
      <c r="AC273" s="41">
        <v>0</v>
      </c>
      <c r="AD273" s="58">
        <f>SUM(Table446233[[#This Row],[1st
Apportionment]:[Invoices]])</f>
        <v>0</v>
      </c>
      <c r="AE273" s="58">
        <f>Table446233[[#This Row],[2018–19
Final Allocation
$98.35 
Per Pupil]]-AD273</f>
        <v>0</v>
      </c>
    </row>
    <row r="274" spans="1:31" x14ac:dyDescent="0.35">
      <c r="A274" s="13" t="s">
        <v>1051</v>
      </c>
      <c r="B274" s="13" t="s">
        <v>1086</v>
      </c>
      <c r="C274" s="14" t="s">
        <v>1053</v>
      </c>
      <c r="D274" s="14" t="s">
        <v>1087</v>
      </c>
      <c r="E274" s="14" t="s">
        <v>34</v>
      </c>
      <c r="F274" s="14" t="s">
        <v>35</v>
      </c>
      <c r="G274" s="14" t="s">
        <v>1087</v>
      </c>
      <c r="H274" s="61" t="s">
        <v>1088</v>
      </c>
      <c r="I274" s="38">
        <v>0</v>
      </c>
      <c r="J274" s="39" t="s">
        <v>8122</v>
      </c>
      <c r="K274" s="40" t="s">
        <v>8123</v>
      </c>
      <c r="L274" s="14" t="s">
        <v>8123</v>
      </c>
      <c r="M274" s="41">
        <v>0</v>
      </c>
      <c r="N274" s="4" t="s">
        <v>8123</v>
      </c>
      <c r="O274" s="41">
        <v>0</v>
      </c>
      <c r="P274" s="41">
        <v>0</v>
      </c>
      <c r="Q274" s="41">
        <v>0</v>
      </c>
      <c r="R274" s="41">
        <v>0</v>
      </c>
      <c r="S274" s="41">
        <v>0</v>
      </c>
      <c r="T274" s="41">
        <v>0</v>
      </c>
      <c r="U274" s="41">
        <v>0</v>
      </c>
      <c r="V274" s="41">
        <v>0</v>
      </c>
      <c r="W274" s="41">
        <v>0</v>
      </c>
      <c r="X274" s="41">
        <v>0</v>
      </c>
      <c r="Y274" s="41">
        <v>0</v>
      </c>
      <c r="Z274" s="41">
        <v>0</v>
      </c>
      <c r="AA274" s="41">
        <v>0</v>
      </c>
      <c r="AB274" s="41">
        <v>0</v>
      </c>
      <c r="AC274" s="41">
        <v>0</v>
      </c>
      <c r="AD274" s="58">
        <f>SUM(Table446233[[#This Row],[1st
Apportionment]:[Invoices]])</f>
        <v>0</v>
      </c>
      <c r="AE274" s="58">
        <f>Table446233[[#This Row],[2018–19
Final Allocation
$98.35 
Per Pupil]]-AD274</f>
        <v>0</v>
      </c>
    </row>
    <row r="275" spans="1:31" x14ac:dyDescent="0.35">
      <c r="A275" s="13" t="s">
        <v>1051</v>
      </c>
      <c r="B275" s="13" t="s">
        <v>1089</v>
      </c>
      <c r="C275" s="14" t="s">
        <v>1053</v>
      </c>
      <c r="D275" s="14" t="s">
        <v>1090</v>
      </c>
      <c r="E275" s="14" t="s">
        <v>34</v>
      </c>
      <c r="F275" s="14" t="s">
        <v>35</v>
      </c>
      <c r="G275" s="14" t="s">
        <v>1090</v>
      </c>
      <c r="H275" s="61" t="s">
        <v>1091</v>
      </c>
      <c r="I275" s="38">
        <v>0</v>
      </c>
      <c r="J275" s="39" t="s">
        <v>8122</v>
      </c>
      <c r="K275" s="40" t="s">
        <v>8123</v>
      </c>
      <c r="L275" s="14" t="s">
        <v>8123</v>
      </c>
      <c r="M275" s="41">
        <v>0</v>
      </c>
      <c r="N275" s="4" t="s">
        <v>8123</v>
      </c>
      <c r="O275" s="41">
        <v>0</v>
      </c>
      <c r="P275" s="41">
        <v>0</v>
      </c>
      <c r="Q275" s="41">
        <v>0</v>
      </c>
      <c r="R275" s="41">
        <v>0</v>
      </c>
      <c r="S275" s="41">
        <v>0</v>
      </c>
      <c r="T275" s="41">
        <v>0</v>
      </c>
      <c r="U275" s="41">
        <v>0</v>
      </c>
      <c r="V275" s="41">
        <v>0</v>
      </c>
      <c r="W275" s="41">
        <v>0</v>
      </c>
      <c r="X275" s="41">
        <v>0</v>
      </c>
      <c r="Y275" s="41">
        <v>0</v>
      </c>
      <c r="Z275" s="41">
        <v>0</v>
      </c>
      <c r="AA275" s="41">
        <v>0</v>
      </c>
      <c r="AB275" s="41">
        <v>0</v>
      </c>
      <c r="AC275" s="41">
        <v>0</v>
      </c>
      <c r="AD275" s="58">
        <f>SUM(Table446233[[#This Row],[1st
Apportionment]:[Invoices]])</f>
        <v>0</v>
      </c>
      <c r="AE275" s="58">
        <f>Table446233[[#This Row],[2018–19
Final Allocation
$98.35 
Per Pupil]]-AD275</f>
        <v>0</v>
      </c>
    </row>
    <row r="276" spans="1:31" x14ac:dyDescent="0.35">
      <c r="A276" s="13" t="s">
        <v>1051</v>
      </c>
      <c r="B276" s="13" t="s">
        <v>1092</v>
      </c>
      <c r="C276" s="14" t="s">
        <v>1053</v>
      </c>
      <c r="D276" s="14" t="s">
        <v>1093</v>
      </c>
      <c r="E276" s="14" t="s">
        <v>34</v>
      </c>
      <c r="F276" s="14" t="s">
        <v>35</v>
      </c>
      <c r="G276" s="14" t="s">
        <v>1093</v>
      </c>
      <c r="H276" s="61" t="s">
        <v>1094</v>
      </c>
      <c r="I276" s="38">
        <v>0</v>
      </c>
      <c r="J276" s="39" t="s">
        <v>8122</v>
      </c>
      <c r="K276" s="40" t="s">
        <v>8123</v>
      </c>
      <c r="L276" s="14" t="s">
        <v>8123</v>
      </c>
      <c r="M276" s="41">
        <v>0</v>
      </c>
      <c r="N276" s="4" t="s">
        <v>8123</v>
      </c>
      <c r="O276" s="41">
        <v>0</v>
      </c>
      <c r="P276" s="41">
        <v>0</v>
      </c>
      <c r="Q276" s="41">
        <v>0</v>
      </c>
      <c r="R276" s="41">
        <v>0</v>
      </c>
      <c r="S276" s="41">
        <v>0</v>
      </c>
      <c r="T276" s="41">
        <v>0</v>
      </c>
      <c r="U276" s="41">
        <v>0</v>
      </c>
      <c r="V276" s="41">
        <v>0</v>
      </c>
      <c r="W276" s="41">
        <v>0</v>
      </c>
      <c r="X276" s="41">
        <v>0</v>
      </c>
      <c r="Y276" s="41">
        <v>0</v>
      </c>
      <c r="Z276" s="41">
        <v>0</v>
      </c>
      <c r="AA276" s="41">
        <v>0</v>
      </c>
      <c r="AB276" s="41">
        <v>0</v>
      </c>
      <c r="AC276" s="41">
        <v>0</v>
      </c>
      <c r="AD276" s="58">
        <f>SUM(Table446233[[#This Row],[1st
Apportionment]:[Invoices]])</f>
        <v>0</v>
      </c>
      <c r="AE276" s="58">
        <f>Table446233[[#This Row],[2018–19
Final Allocation
$98.35 
Per Pupil]]-AD276</f>
        <v>0</v>
      </c>
    </row>
    <row r="277" spans="1:31" x14ac:dyDescent="0.35">
      <c r="A277" s="13" t="s">
        <v>1051</v>
      </c>
      <c r="B277" s="13" t="s">
        <v>1095</v>
      </c>
      <c r="C277" s="14" t="s">
        <v>1053</v>
      </c>
      <c r="D277" s="14" t="s">
        <v>1096</v>
      </c>
      <c r="E277" s="14" t="s">
        <v>34</v>
      </c>
      <c r="F277" s="14" t="s">
        <v>35</v>
      </c>
      <c r="G277" s="14" t="s">
        <v>1096</v>
      </c>
      <c r="H277" s="61" t="s">
        <v>1097</v>
      </c>
      <c r="I277" s="38">
        <v>0</v>
      </c>
      <c r="J277" s="39" t="s">
        <v>8123</v>
      </c>
      <c r="K277" s="40" t="s">
        <v>8123</v>
      </c>
      <c r="L277" s="14" t="s">
        <v>8123</v>
      </c>
      <c r="M277" s="41">
        <v>0</v>
      </c>
      <c r="N277" s="4" t="s">
        <v>8123</v>
      </c>
      <c r="O277" s="41">
        <v>0</v>
      </c>
      <c r="P277" s="41">
        <v>0</v>
      </c>
      <c r="Q277" s="41">
        <v>0</v>
      </c>
      <c r="R277" s="41">
        <v>0</v>
      </c>
      <c r="S277" s="41">
        <v>0</v>
      </c>
      <c r="T277" s="41">
        <v>0</v>
      </c>
      <c r="U277" s="41">
        <v>0</v>
      </c>
      <c r="V277" s="41">
        <v>0</v>
      </c>
      <c r="W277" s="41">
        <v>0</v>
      </c>
      <c r="X277" s="41">
        <v>0</v>
      </c>
      <c r="Y277" s="41">
        <v>0</v>
      </c>
      <c r="Z277" s="41">
        <v>0</v>
      </c>
      <c r="AA277" s="41">
        <v>0</v>
      </c>
      <c r="AB277" s="41">
        <v>0</v>
      </c>
      <c r="AC277" s="41">
        <v>0</v>
      </c>
      <c r="AD277" s="58">
        <f>SUM(Table446233[[#This Row],[1st
Apportionment]:[Invoices]])</f>
        <v>0</v>
      </c>
      <c r="AE277" s="58">
        <f>Table446233[[#This Row],[2018–19
Final Allocation
$98.35 
Per Pupil]]-AD277</f>
        <v>0</v>
      </c>
    </row>
    <row r="278" spans="1:31" x14ac:dyDescent="0.35">
      <c r="A278" s="13" t="s">
        <v>1051</v>
      </c>
      <c r="B278" s="13" t="s">
        <v>1098</v>
      </c>
      <c r="C278" s="14" t="s">
        <v>1053</v>
      </c>
      <c r="D278" s="14" t="s">
        <v>1099</v>
      </c>
      <c r="E278" s="14" t="s">
        <v>34</v>
      </c>
      <c r="F278" s="14" t="s">
        <v>35</v>
      </c>
      <c r="G278" s="14" t="s">
        <v>1099</v>
      </c>
      <c r="H278" s="61" t="s">
        <v>1100</v>
      </c>
      <c r="I278" s="38">
        <v>0</v>
      </c>
      <c r="J278" s="39" t="s">
        <v>8123</v>
      </c>
      <c r="K278" s="40" t="s">
        <v>8123</v>
      </c>
      <c r="L278" s="14" t="s">
        <v>8123</v>
      </c>
      <c r="M278" s="41">
        <v>0</v>
      </c>
      <c r="N278" s="4" t="s">
        <v>8123</v>
      </c>
      <c r="O278" s="41">
        <v>0</v>
      </c>
      <c r="P278" s="41">
        <v>0</v>
      </c>
      <c r="Q278" s="41">
        <v>0</v>
      </c>
      <c r="R278" s="41">
        <v>0</v>
      </c>
      <c r="S278" s="41">
        <v>0</v>
      </c>
      <c r="T278" s="41">
        <v>0</v>
      </c>
      <c r="U278" s="41">
        <v>0</v>
      </c>
      <c r="V278" s="41">
        <v>0</v>
      </c>
      <c r="W278" s="41">
        <v>0</v>
      </c>
      <c r="X278" s="41">
        <v>0</v>
      </c>
      <c r="Y278" s="41">
        <v>0</v>
      </c>
      <c r="Z278" s="41">
        <v>0</v>
      </c>
      <c r="AA278" s="41">
        <v>0</v>
      </c>
      <c r="AB278" s="41">
        <v>0</v>
      </c>
      <c r="AC278" s="41">
        <v>0</v>
      </c>
      <c r="AD278" s="58">
        <f>SUM(Table446233[[#This Row],[1st
Apportionment]:[Invoices]])</f>
        <v>0</v>
      </c>
      <c r="AE278" s="58">
        <f>Table446233[[#This Row],[2018–19
Final Allocation
$98.35 
Per Pupil]]-AD278</f>
        <v>0</v>
      </c>
    </row>
    <row r="279" spans="1:31" x14ac:dyDescent="0.35">
      <c r="A279" s="13" t="s">
        <v>1051</v>
      </c>
      <c r="B279" s="13" t="s">
        <v>1101</v>
      </c>
      <c r="C279" s="14" t="s">
        <v>1053</v>
      </c>
      <c r="D279" s="14" t="s">
        <v>1102</v>
      </c>
      <c r="E279" s="14" t="s">
        <v>34</v>
      </c>
      <c r="F279" s="14" t="s">
        <v>35</v>
      </c>
      <c r="G279" s="14" t="s">
        <v>1102</v>
      </c>
      <c r="H279" s="61" t="s">
        <v>1103</v>
      </c>
      <c r="I279" s="38">
        <v>0</v>
      </c>
      <c r="J279" s="39" t="s">
        <v>8122</v>
      </c>
      <c r="K279" s="40" t="s">
        <v>8123</v>
      </c>
      <c r="L279" s="14" t="s">
        <v>8123</v>
      </c>
      <c r="M279" s="41">
        <v>0</v>
      </c>
      <c r="N279" s="4" t="s">
        <v>8123</v>
      </c>
      <c r="O279" s="41">
        <v>0</v>
      </c>
      <c r="P279" s="41">
        <v>0</v>
      </c>
      <c r="Q279" s="41">
        <v>0</v>
      </c>
      <c r="R279" s="41">
        <v>0</v>
      </c>
      <c r="S279" s="41">
        <v>0</v>
      </c>
      <c r="T279" s="41">
        <v>0</v>
      </c>
      <c r="U279" s="41">
        <v>0</v>
      </c>
      <c r="V279" s="41">
        <v>0</v>
      </c>
      <c r="W279" s="41">
        <v>0</v>
      </c>
      <c r="X279" s="41">
        <v>0</v>
      </c>
      <c r="Y279" s="41">
        <v>0</v>
      </c>
      <c r="Z279" s="41">
        <v>0</v>
      </c>
      <c r="AA279" s="41">
        <v>0</v>
      </c>
      <c r="AB279" s="41">
        <v>0</v>
      </c>
      <c r="AC279" s="41">
        <v>0</v>
      </c>
      <c r="AD279" s="58">
        <f>SUM(Table446233[[#This Row],[1st
Apportionment]:[Invoices]])</f>
        <v>0</v>
      </c>
      <c r="AE279" s="58">
        <f>Table446233[[#This Row],[2018–19
Final Allocation
$98.35 
Per Pupil]]-AD279</f>
        <v>0</v>
      </c>
    </row>
    <row r="280" spans="1:31" x14ac:dyDescent="0.35">
      <c r="A280" s="13" t="s">
        <v>1051</v>
      </c>
      <c r="B280" s="13" t="s">
        <v>1104</v>
      </c>
      <c r="C280" s="14" t="s">
        <v>1053</v>
      </c>
      <c r="D280" s="14" t="s">
        <v>1105</v>
      </c>
      <c r="E280" s="14" t="s">
        <v>34</v>
      </c>
      <c r="F280" s="14" t="s">
        <v>35</v>
      </c>
      <c r="G280" s="14" t="s">
        <v>1105</v>
      </c>
      <c r="H280" s="61" t="s">
        <v>1106</v>
      </c>
      <c r="I280" s="38">
        <v>0</v>
      </c>
      <c r="J280" s="39" t="s">
        <v>8122</v>
      </c>
      <c r="K280" s="40" t="s">
        <v>8123</v>
      </c>
      <c r="L280" s="14" t="s">
        <v>8123</v>
      </c>
      <c r="M280" s="41">
        <v>0</v>
      </c>
      <c r="N280" s="4" t="s">
        <v>8123</v>
      </c>
      <c r="O280" s="41">
        <v>0</v>
      </c>
      <c r="P280" s="41">
        <v>0</v>
      </c>
      <c r="Q280" s="41">
        <v>0</v>
      </c>
      <c r="R280" s="41">
        <v>0</v>
      </c>
      <c r="S280" s="41">
        <v>0</v>
      </c>
      <c r="T280" s="41">
        <v>0</v>
      </c>
      <c r="U280" s="41">
        <v>0</v>
      </c>
      <c r="V280" s="41">
        <v>0</v>
      </c>
      <c r="W280" s="41">
        <v>0</v>
      </c>
      <c r="X280" s="41">
        <v>0</v>
      </c>
      <c r="Y280" s="41">
        <v>0</v>
      </c>
      <c r="Z280" s="41">
        <v>0</v>
      </c>
      <c r="AA280" s="41">
        <v>0</v>
      </c>
      <c r="AB280" s="41">
        <v>0</v>
      </c>
      <c r="AC280" s="41">
        <v>0</v>
      </c>
      <c r="AD280" s="58">
        <f>SUM(Table446233[[#This Row],[1st
Apportionment]:[Invoices]])</f>
        <v>0</v>
      </c>
      <c r="AE280" s="58">
        <f>Table446233[[#This Row],[2018–19
Final Allocation
$98.35 
Per Pupil]]-AD280</f>
        <v>0</v>
      </c>
    </row>
    <row r="281" spans="1:31" x14ac:dyDescent="0.35">
      <c r="A281" s="13" t="s">
        <v>1051</v>
      </c>
      <c r="B281" s="13" t="s">
        <v>1107</v>
      </c>
      <c r="C281" s="14" t="s">
        <v>1053</v>
      </c>
      <c r="D281" s="14" t="s">
        <v>1108</v>
      </c>
      <c r="E281" s="14" t="s">
        <v>34</v>
      </c>
      <c r="F281" s="14" t="s">
        <v>35</v>
      </c>
      <c r="G281" s="14" t="s">
        <v>1108</v>
      </c>
      <c r="H281" s="61" t="s">
        <v>1109</v>
      </c>
      <c r="I281" s="38">
        <v>0</v>
      </c>
      <c r="J281" s="39" t="s">
        <v>8122</v>
      </c>
      <c r="K281" s="40" t="s">
        <v>8123</v>
      </c>
      <c r="L281" s="14" t="s">
        <v>8123</v>
      </c>
      <c r="M281" s="41">
        <v>0</v>
      </c>
      <c r="N281" s="4" t="s">
        <v>8123</v>
      </c>
      <c r="O281" s="41">
        <v>0</v>
      </c>
      <c r="P281" s="41">
        <v>0</v>
      </c>
      <c r="Q281" s="41">
        <v>0</v>
      </c>
      <c r="R281" s="41">
        <v>0</v>
      </c>
      <c r="S281" s="41">
        <v>0</v>
      </c>
      <c r="T281" s="41">
        <v>0</v>
      </c>
      <c r="U281" s="41">
        <v>0</v>
      </c>
      <c r="V281" s="41">
        <v>0</v>
      </c>
      <c r="W281" s="41">
        <v>0</v>
      </c>
      <c r="X281" s="41">
        <v>0</v>
      </c>
      <c r="Y281" s="41">
        <v>0</v>
      </c>
      <c r="Z281" s="41">
        <v>0</v>
      </c>
      <c r="AA281" s="41">
        <v>0</v>
      </c>
      <c r="AB281" s="41">
        <v>0</v>
      </c>
      <c r="AC281" s="41">
        <v>0</v>
      </c>
      <c r="AD281" s="58">
        <f>SUM(Table446233[[#This Row],[1st
Apportionment]:[Invoices]])</f>
        <v>0</v>
      </c>
      <c r="AE281" s="58">
        <f>Table446233[[#This Row],[2018–19
Final Allocation
$98.35 
Per Pupil]]-AD281</f>
        <v>0</v>
      </c>
    </row>
    <row r="282" spans="1:31" x14ac:dyDescent="0.35">
      <c r="A282" s="13" t="s">
        <v>1051</v>
      </c>
      <c r="B282" s="13" t="s">
        <v>1110</v>
      </c>
      <c r="C282" s="14" t="s">
        <v>1053</v>
      </c>
      <c r="D282" s="14" t="s">
        <v>1111</v>
      </c>
      <c r="E282" s="14" t="s">
        <v>34</v>
      </c>
      <c r="F282" s="14" t="s">
        <v>35</v>
      </c>
      <c r="G282" s="14" t="s">
        <v>1111</v>
      </c>
      <c r="H282" s="61" t="s">
        <v>1112</v>
      </c>
      <c r="I282" s="38">
        <v>0</v>
      </c>
      <c r="J282" s="39" t="s">
        <v>8122</v>
      </c>
      <c r="K282" s="40" t="s">
        <v>8123</v>
      </c>
      <c r="L282" s="14" t="s">
        <v>8123</v>
      </c>
      <c r="M282" s="41">
        <v>0</v>
      </c>
      <c r="N282" s="4" t="s">
        <v>8123</v>
      </c>
      <c r="O282" s="41">
        <v>0</v>
      </c>
      <c r="P282" s="41">
        <v>0</v>
      </c>
      <c r="Q282" s="41">
        <v>0</v>
      </c>
      <c r="R282" s="41">
        <v>0</v>
      </c>
      <c r="S282" s="41">
        <v>0</v>
      </c>
      <c r="T282" s="41">
        <v>0</v>
      </c>
      <c r="U282" s="41">
        <v>0</v>
      </c>
      <c r="V282" s="41">
        <v>0</v>
      </c>
      <c r="W282" s="41">
        <v>0</v>
      </c>
      <c r="X282" s="41">
        <v>0</v>
      </c>
      <c r="Y282" s="41">
        <v>0</v>
      </c>
      <c r="Z282" s="41">
        <v>0</v>
      </c>
      <c r="AA282" s="41">
        <v>0</v>
      </c>
      <c r="AB282" s="41">
        <v>0</v>
      </c>
      <c r="AC282" s="41">
        <v>0</v>
      </c>
      <c r="AD282" s="58">
        <f>SUM(Table446233[[#This Row],[1st
Apportionment]:[Invoices]])</f>
        <v>0</v>
      </c>
      <c r="AE282" s="58">
        <f>Table446233[[#This Row],[2018–19
Final Allocation
$98.35 
Per Pupil]]-AD282</f>
        <v>0</v>
      </c>
    </row>
    <row r="283" spans="1:31" x14ac:dyDescent="0.35">
      <c r="A283" s="13" t="s">
        <v>1051</v>
      </c>
      <c r="B283" s="13" t="s">
        <v>1113</v>
      </c>
      <c r="C283" s="14" t="s">
        <v>1053</v>
      </c>
      <c r="D283" s="14" t="s">
        <v>1114</v>
      </c>
      <c r="E283" s="14" t="s">
        <v>34</v>
      </c>
      <c r="F283" s="14" t="s">
        <v>35</v>
      </c>
      <c r="G283" s="14" t="s">
        <v>1114</v>
      </c>
      <c r="H283" s="61" t="s">
        <v>1115</v>
      </c>
      <c r="I283" s="38">
        <v>0</v>
      </c>
      <c r="J283" s="39" t="s">
        <v>8122</v>
      </c>
      <c r="K283" s="40" t="s">
        <v>8123</v>
      </c>
      <c r="L283" s="14" t="s">
        <v>8123</v>
      </c>
      <c r="M283" s="41">
        <v>0</v>
      </c>
      <c r="N283" s="4" t="s">
        <v>8123</v>
      </c>
      <c r="O283" s="41">
        <v>0</v>
      </c>
      <c r="P283" s="41">
        <v>0</v>
      </c>
      <c r="Q283" s="41">
        <v>0</v>
      </c>
      <c r="R283" s="41">
        <v>0</v>
      </c>
      <c r="S283" s="41">
        <v>0</v>
      </c>
      <c r="T283" s="41">
        <v>0</v>
      </c>
      <c r="U283" s="41">
        <v>0</v>
      </c>
      <c r="V283" s="41">
        <v>0</v>
      </c>
      <c r="W283" s="41">
        <v>0</v>
      </c>
      <c r="X283" s="41">
        <v>0</v>
      </c>
      <c r="Y283" s="41">
        <v>0</v>
      </c>
      <c r="Z283" s="41">
        <v>0</v>
      </c>
      <c r="AA283" s="41">
        <v>0</v>
      </c>
      <c r="AB283" s="41">
        <v>0</v>
      </c>
      <c r="AC283" s="41">
        <v>0</v>
      </c>
      <c r="AD283" s="58">
        <f>SUM(Table446233[[#This Row],[1st
Apportionment]:[Invoices]])</f>
        <v>0</v>
      </c>
      <c r="AE283" s="58">
        <f>Table446233[[#This Row],[2018–19
Final Allocation
$98.35 
Per Pupil]]-AD283</f>
        <v>0</v>
      </c>
    </row>
    <row r="284" spans="1:31" x14ac:dyDescent="0.35">
      <c r="A284" s="13" t="s">
        <v>1051</v>
      </c>
      <c r="B284" s="13" t="s">
        <v>1116</v>
      </c>
      <c r="C284" s="14" t="s">
        <v>1053</v>
      </c>
      <c r="D284" s="14" t="s">
        <v>1117</v>
      </c>
      <c r="E284" s="14" t="s">
        <v>34</v>
      </c>
      <c r="F284" s="14" t="s">
        <v>35</v>
      </c>
      <c r="G284" s="14" t="s">
        <v>1117</v>
      </c>
      <c r="H284" s="61" t="s">
        <v>860</v>
      </c>
      <c r="I284" s="38">
        <v>0</v>
      </c>
      <c r="J284" s="39" t="s">
        <v>8123</v>
      </c>
      <c r="K284" s="40" t="s">
        <v>8123</v>
      </c>
      <c r="L284" s="14" t="s">
        <v>8123</v>
      </c>
      <c r="M284" s="41">
        <v>0</v>
      </c>
      <c r="N284" s="4" t="s">
        <v>8123</v>
      </c>
      <c r="O284" s="41">
        <v>0</v>
      </c>
      <c r="P284" s="41">
        <v>0</v>
      </c>
      <c r="Q284" s="41">
        <v>0</v>
      </c>
      <c r="R284" s="41">
        <v>0</v>
      </c>
      <c r="S284" s="41">
        <v>0</v>
      </c>
      <c r="T284" s="41">
        <v>0</v>
      </c>
      <c r="U284" s="41">
        <v>0</v>
      </c>
      <c r="V284" s="41">
        <v>0</v>
      </c>
      <c r="W284" s="41">
        <v>0</v>
      </c>
      <c r="X284" s="41">
        <v>0</v>
      </c>
      <c r="Y284" s="41">
        <v>0</v>
      </c>
      <c r="Z284" s="41">
        <v>0</v>
      </c>
      <c r="AA284" s="41">
        <v>0</v>
      </c>
      <c r="AB284" s="41">
        <v>0</v>
      </c>
      <c r="AC284" s="41">
        <v>0</v>
      </c>
      <c r="AD284" s="58">
        <f>SUM(Table446233[[#This Row],[1st
Apportionment]:[Invoices]])</f>
        <v>0</v>
      </c>
      <c r="AE284" s="58">
        <f>Table446233[[#This Row],[2018–19
Final Allocation
$98.35 
Per Pupil]]-AD284</f>
        <v>0</v>
      </c>
    </row>
    <row r="285" spans="1:31" x14ac:dyDescent="0.35">
      <c r="A285" s="13" t="s">
        <v>1051</v>
      </c>
      <c r="B285" s="13" t="s">
        <v>1118</v>
      </c>
      <c r="C285" s="14" t="s">
        <v>1053</v>
      </c>
      <c r="D285" s="14" t="s">
        <v>1119</v>
      </c>
      <c r="E285" s="14" t="s">
        <v>34</v>
      </c>
      <c r="F285" s="14" t="s">
        <v>35</v>
      </c>
      <c r="G285" s="14" t="s">
        <v>1119</v>
      </c>
      <c r="H285" s="61" t="s">
        <v>1120</v>
      </c>
      <c r="I285" s="38">
        <v>0</v>
      </c>
      <c r="J285" s="39" t="s">
        <v>8122</v>
      </c>
      <c r="K285" s="40" t="s">
        <v>8123</v>
      </c>
      <c r="L285" s="14" t="s">
        <v>8123</v>
      </c>
      <c r="M285" s="41">
        <v>0</v>
      </c>
      <c r="N285" s="4" t="s">
        <v>8123</v>
      </c>
      <c r="O285" s="41">
        <v>0</v>
      </c>
      <c r="P285" s="41">
        <v>0</v>
      </c>
      <c r="Q285" s="41">
        <v>0</v>
      </c>
      <c r="R285" s="41">
        <v>0</v>
      </c>
      <c r="S285" s="41">
        <v>0</v>
      </c>
      <c r="T285" s="41">
        <v>0</v>
      </c>
      <c r="U285" s="41">
        <v>0</v>
      </c>
      <c r="V285" s="41">
        <v>0</v>
      </c>
      <c r="W285" s="41">
        <v>0</v>
      </c>
      <c r="X285" s="41">
        <v>0</v>
      </c>
      <c r="Y285" s="41">
        <v>0</v>
      </c>
      <c r="Z285" s="41">
        <v>0</v>
      </c>
      <c r="AA285" s="41">
        <v>0</v>
      </c>
      <c r="AB285" s="41">
        <v>0</v>
      </c>
      <c r="AC285" s="41">
        <v>0</v>
      </c>
      <c r="AD285" s="58">
        <f>SUM(Table446233[[#This Row],[1st
Apportionment]:[Invoices]])</f>
        <v>0</v>
      </c>
      <c r="AE285" s="58">
        <f>Table446233[[#This Row],[2018–19
Final Allocation
$98.35 
Per Pupil]]-AD285</f>
        <v>0</v>
      </c>
    </row>
    <row r="286" spans="1:31" x14ac:dyDescent="0.35">
      <c r="A286" s="13" t="s">
        <v>1051</v>
      </c>
      <c r="B286" s="13" t="s">
        <v>1121</v>
      </c>
      <c r="C286" s="14" t="s">
        <v>1053</v>
      </c>
      <c r="D286" s="14" t="s">
        <v>1122</v>
      </c>
      <c r="E286" s="14" t="s">
        <v>34</v>
      </c>
      <c r="F286" s="14" t="s">
        <v>35</v>
      </c>
      <c r="G286" s="14" t="s">
        <v>1122</v>
      </c>
      <c r="H286" s="61" t="s">
        <v>1123</v>
      </c>
      <c r="I286" s="38">
        <v>0</v>
      </c>
      <c r="J286" s="39" t="s">
        <v>8122</v>
      </c>
      <c r="K286" s="40" t="s">
        <v>8123</v>
      </c>
      <c r="L286" s="14" t="s">
        <v>8123</v>
      </c>
      <c r="M286" s="41">
        <v>0</v>
      </c>
      <c r="N286" s="4" t="s">
        <v>8123</v>
      </c>
      <c r="O286" s="41">
        <v>0</v>
      </c>
      <c r="P286" s="41">
        <v>0</v>
      </c>
      <c r="Q286" s="41">
        <v>0</v>
      </c>
      <c r="R286" s="41">
        <v>0</v>
      </c>
      <c r="S286" s="41">
        <v>0</v>
      </c>
      <c r="T286" s="41">
        <v>0</v>
      </c>
      <c r="U286" s="41">
        <v>0</v>
      </c>
      <c r="V286" s="41">
        <v>0</v>
      </c>
      <c r="W286" s="41">
        <v>0</v>
      </c>
      <c r="X286" s="41">
        <v>0</v>
      </c>
      <c r="Y286" s="41">
        <v>0</v>
      </c>
      <c r="Z286" s="41">
        <v>0</v>
      </c>
      <c r="AA286" s="41">
        <v>0</v>
      </c>
      <c r="AB286" s="41">
        <v>0</v>
      </c>
      <c r="AC286" s="41">
        <v>0</v>
      </c>
      <c r="AD286" s="58">
        <f>SUM(Table446233[[#This Row],[1st
Apportionment]:[Invoices]])</f>
        <v>0</v>
      </c>
      <c r="AE286" s="58">
        <f>Table446233[[#This Row],[2018–19
Final Allocation
$98.35 
Per Pupil]]-AD286</f>
        <v>0</v>
      </c>
    </row>
    <row r="287" spans="1:31" x14ac:dyDescent="0.35">
      <c r="A287" s="13" t="s">
        <v>1051</v>
      </c>
      <c r="B287" s="13" t="s">
        <v>1124</v>
      </c>
      <c r="C287" s="14" t="s">
        <v>1053</v>
      </c>
      <c r="D287" s="14" t="s">
        <v>1125</v>
      </c>
      <c r="E287" s="14" t="s">
        <v>34</v>
      </c>
      <c r="F287" s="14" t="s">
        <v>35</v>
      </c>
      <c r="G287" s="14" t="s">
        <v>1125</v>
      </c>
      <c r="H287" s="61" t="s">
        <v>1126</v>
      </c>
      <c r="I287" s="38">
        <v>0</v>
      </c>
      <c r="J287" s="39" t="s">
        <v>8123</v>
      </c>
      <c r="K287" s="40" t="s">
        <v>8123</v>
      </c>
      <c r="L287" s="14" t="s">
        <v>8123</v>
      </c>
      <c r="M287" s="41">
        <v>0</v>
      </c>
      <c r="N287" s="4" t="s">
        <v>8123</v>
      </c>
      <c r="O287" s="41">
        <v>0</v>
      </c>
      <c r="P287" s="41">
        <v>0</v>
      </c>
      <c r="Q287" s="41">
        <v>0</v>
      </c>
      <c r="R287" s="41">
        <v>0</v>
      </c>
      <c r="S287" s="41">
        <v>0</v>
      </c>
      <c r="T287" s="41">
        <v>0</v>
      </c>
      <c r="U287" s="41">
        <v>0</v>
      </c>
      <c r="V287" s="41">
        <v>0</v>
      </c>
      <c r="W287" s="41">
        <v>0</v>
      </c>
      <c r="X287" s="41">
        <v>0</v>
      </c>
      <c r="Y287" s="41">
        <v>0</v>
      </c>
      <c r="Z287" s="41">
        <v>0</v>
      </c>
      <c r="AA287" s="41">
        <v>0</v>
      </c>
      <c r="AB287" s="41">
        <v>0</v>
      </c>
      <c r="AC287" s="41">
        <v>0</v>
      </c>
      <c r="AD287" s="58">
        <f>SUM(Table446233[[#This Row],[1st
Apportionment]:[Invoices]])</f>
        <v>0</v>
      </c>
      <c r="AE287" s="58">
        <f>Table446233[[#This Row],[2018–19
Final Allocation
$98.35 
Per Pupil]]-AD287</f>
        <v>0</v>
      </c>
    </row>
    <row r="288" spans="1:31" x14ac:dyDescent="0.35">
      <c r="A288" s="13" t="s">
        <v>1051</v>
      </c>
      <c r="B288" s="13" t="s">
        <v>1127</v>
      </c>
      <c r="C288" s="14" t="s">
        <v>1053</v>
      </c>
      <c r="D288" s="14" t="s">
        <v>1128</v>
      </c>
      <c r="E288" s="14" t="s">
        <v>34</v>
      </c>
      <c r="F288" s="14" t="s">
        <v>35</v>
      </c>
      <c r="G288" s="14" t="s">
        <v>1128</v>
      </c>
      <c r="H288" s="61" t="s">
        <v>1129</v>
      </c>
      <c r="I288" s="38">
        <v>0</v>
      </c>
      <c r="J288" s="39" t="s">
        <v>8123</v>
      </c>
      <c r="K288" s="40" t="s">
        <v>8123</v>
      </c>
      <c r="L288" s="14" t="s">
        <v>8123</v>
      </c>
      <c r="M288" s="41">
        <v>0</v>
      </c>
      <c r="N288" s="4" t="s">
        <v>8123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41">
        <v>0</v>
      </c>
      <c r="U288" s="41">
        <v>0</v>
      </c>
      <c r="V288" s="41">
        <v>0</v>
      </c>
      <c r="W288" s="41">
        <v>0</v>
      </c>
      <c r="X288" s="41">
        <v>0</v>
      </c>
      <c r="Y288" s="41">
        <v>0</v>
      </c>
      <c r="Z288" s="41">
        <v>0</v>
      </c>
      <c r="AA288" s="41">
        <v>0</v>
      </c>
      <c r="AB288" s="41">
        <v>0</v>
      </c>
      <c r="AC288" s="41">
        <v>0</v>
      </c>
      <c r="AD288" s="58">
        <f>SUM(Table446233[[#This Row],[1st
Apportionment]:[Invoices]])</f>
        <v>0</v>
      </c>
      <c r="AE288" s="58">
        <f>Table446233[[#This Row],[2018–19
Final Allocation
$98.35 
Per Pupil]]-AD288</f>
        <v>0</v>
      </c>
    </row>
    <row r="289" spans="1:31" x14ac:dyDescent="0.35">
      <c r="A289" s="13" t="s">
        <v>1051</v>
      </c>
      <c r="B289" s="13" t="s">
        <v>1130</v>
      </c>
      <c r="C289" s="14" t="s">
        <v>1053</v>
      </c>
      <c r="D289" s="14" t="s">
        <v>1131</v>
      </c>
      <c r="E289" s="14" t="s">
        <v>34</v>
      </c>
      <c r="F289" s="14" t="s">
        <v>35</v>
      </c>
      <c r="G289" s="14" t="s">
        <v>1131</v>
      </c>
      <c r="H289" s="61" t="s">
        <v>1132</v>
      </c>
      <c r="I289" s="38">
        <v>0</v>
      </c>
      <c r="J289" s="39" t="s">
        <v>8122</v>
      </c>
      <c r="K289" s="40" t="s">
        <v>8123</v>
      </c>
      <c r="L289" s="14" t="s">
        <v>8123</v>
      </c>
      <c r="M289" s="41">
        <v>0</v>
      </c>
      <c r="N289" s="4" t="s">
        <v>8123</v>
      </c>
      <c r="O289" s="41">
        <v>0</v>
      </c>
      <c r="P289" s="41">
        <v>0</v>
      </c>
      <c r="Q289" s="41">
        <v>0</v>
      </c>
      <c r="R289" s="41">
        <v>0</v>
      </c>
      <c r="S289" s="41">
        <v>0</v>
      </c>
      <c r="T289" s="41">
        <v>0</v>
      </c>
      <c r="U289" s="41">
        <v>0</v>
      </c>
      <c r="V289" s="41">
        <v>0</v>
      </c>
      <c r="W289" s="41">
        <v>0</v>
      </c>
      <c r="X289" s="41">
        <v>0</v>
      </c>
      <c r="Y289" s="41">
        <v>0</v>
      </c>
      <c r="Z289" s="41">
        <v>0</v>
      </c>
      <c r="AA289" s="41">
        <v>0</v>
      </c>
      <c r="AB289" s="41">
        <v>0</v>
      </c>
      <c r="AC289" s="41">
        <v>0</v>
      </c>
      <c r="AD289" s="58">
        <f>SUM(Table446233[[#This Row],[1st
Apportionment]:[Invoices]])</f>
        <v>0</v>
      </c>
      <c r="AE289" s="58">
        <f>Table446233[[#This Row],[2018–19
Final Allocation
$98.35 
Per Pupil]]-AD289</f>
        <v>0</v>
      </c>
    </row>
    <row r="290" spans="1:31" x14ac:dyDescent="0.35">
      <c r="A290" s="13" t="s">
        <v>1051</v>
      </c>
      <c r="B290" s="13" t="s">
        <v>1133</v>
      </c>
      <c r="C290" s="14" t="s">
        <v>1053</v>
      </c>
      <c r="D290" s="14" t="s">
        <v>1134</v>
      </c>
      <c r="E290" s="14" t="s">
        <v>34</v>
      </c>
      <c r="F290" s="14" t="s">
        <v>35</v>
      </c>
      <c r="G290" s="14" t="s">
        <v>1134</v>
      </c>
      <c r="H290" s="61" t="s">
        <v>1135</v>
      </c>
      <c r="I290" s="38">
        <v>0</v>
      </c>
      <c r="J290" s="39" t="s">
        <v>8122</v>
      </c>
      <c r="K290" s="40" t="s">
        <v>8123</v>
      </c>
      <c r="L290" s="14" t="s">
        <v>8123</v>
      </c>
      <c r="M290" s="41">
        <v>0</v>
      </c>
      <c r="N290" s="4" t="s">
        <v>8123</v>
      </c>
      <c r="O290" s="41">
        <v>0</v>
      </c>
      <c r="P290" s="41">
        <v>0</v>
      </c>
      <c r="Q290" s="41">
        <v>0</v>
      </c>
      <c r="R290" s="41">
        <v>0</v>
      </c>
      <c r="S290" s="41">
        <v>0</v>
      </c>
      <c r="T290" s="41">
        <v>0</v>
      </c>
      <c r="U290" s="41">
        <v>0</v>
      </c>
      <c r="V290" s="41">
        <v>0</v>
      </c>
      <c r="W290" s="41">
        <v>0</v>
      </c>
      <c r="X290" s="41">
        <v>0</v>
      </c>
      <c r="Y290" s="41">
        <v>0</v>
      </c>
      <c r="Z290" s="41">
        <v>0</v>
      </c>
      <c r="AA290" s="41">
        <v>0</v>
      </c>
      <c r="AB290" s="41">
        <v>0</v>
      </c>
      <c r="AC290" s="41">
        <v>0</v>
      </c>
      <c r="AD290" s="58">
        <f>SUM(Table446233[[#This Row],[1st
Apportionment]:[Invoices]])</f>
        <v>0</v>
      </c>
      <c r="AE290" s="58">
        <f>Table446233[[#This Row],[2018–19
Final Allocation
$98.35 
Per Pupil]]-AD290</f>
        <v>0</v>
      </c>
    </row>
    <row r="291" spans="1:31" x14ac:dyDescent="0.35">
      <c r="A291" s="13" t="s">
        <v>1051</v>
      </c>
      <c r="B291" s="13" t="s">
        <v>1136</v>
      </c>
      <c r="C291" s="14" t="s">
        <v>1053</v>
      </c>
      <c r="D291" s="14" t="s">
        <v>1137</v>
      </c>
      <c r="E291" s="14" t="s">
        <v>34</v>
      </c>
      <c r="F291" s="14" t="s">
        <v>35</v>
      </c>
      <c r="G291" s="14" t="s">
        <v>1137</v>
      </c>
      <c r="H291" s="61" t="s">
        <v>1138</v>
      </c>
      <c r="I291" s="38">
        <v>0</v>
      </c>
      <c r="J291" s="39" t="s">
        <v>8123</v>
      </c>
      <c r="K291" s="40" t="s">
        <v>8123</v>
      </c>
      <c r="L291" s="14" t="s">
        <v>8123</v>
      </c>
      <c r="M291" s="41">
        <v>0</v>
      </c>
      <c r="N291" s="4" t="s">
        <v>8123</v>
      </c>
      <c r="O291" s="41">
        <v>0</v>
      </c>
      <c r="P291" s="41">
        <v>0</v>
      </c>
      <c r="Q291" s="41">
        <v>0</v>
      </c>
      <c r="R291" s="41">
        <v>0</v>
      </c>
      <c r="S291" s="41">
        <v>0</v>
      </c>
      <c r="T291" s="41">
        <v>0</v>
      </c>
      <c r="U291" s="41">
        <v>0</v>
      </c>
      <c r="V291" s="41">
        <v>0</v>
      </c>
      <c r="W291" s="41">
        <v>0</v>
      </c>
      <c r="X291" s="41">
        <v>0</v>
      </c>
      <c r="Y291" s="41">
        <v>0</v>
      </c>
      <c r="Z291" s="41">
        <v>0</v>
      </c>
      <c r="AA291" s="41">
        <v>0</v>
      </c>
      <c r="AB291" s="41">
        <v>0</v>
      </c>
      <c r="AC291" s="41">
        <v>0</v>
      </c>
      <c r="AD291" s="58">
        <f>SUM(Table446233[[#This Row],[1st
Apportionment]:[Invoices]])</f>
        <v>0</v>
      </c>
      <c r="AE291" s="58">
        <f>Table446233[[#This Row],[2018–19
Final Allocation
$98.35 
Per Pupil]]-AD291</f>
        <v>0</v>
      </c>
    </row>
    <row r="292" spans="1:31" x14ac:dyDescent="0.35">
      <c r="A292" s="13" t="s">
        <v>1051</v>
      </c>
      <c r="B292" s="13" t="s">
        <v>1139</v>
      </c>
      <c r="C292" s="14" t="s">
        <v>1053</v>
      </c>
      <c r="D292" s="14" t="s">
        <v>1140</v>
      </c>
      <c r="E292" s="14" t="s">
        <v>34</v>
      </c>
      <c r="F292" s="14" t="s">
        <v>35</v>
      </c>
      <c r="G292" s="14" t="s">
        <v>1140</v>
      </c>
      <c r="H292" s="61" t="s">
        <v>1141</v>
      </c>
      <c r="I292" s="38">
        <v>0</v>
      </c>
      <c r="J292" s="39" t="s">
        <v>8122</v>
      </c>
      <c r="K292" s="40" t="s">
        <v>8123</v>
      </c>
      <c r="L292" s="14" t="s">
        <v>8123</v>
      </c>
      <c r="M292" s="41">
        <v>0</v>
      </c>
      <c r="N292" s="4" t="s">
        <v>8123</v>
      </c>
      <c r="O292" s="41">
        <v>0</v>
      </c>
      <c r="P292" s="41">
        <v>0</v>
      </c>
      <c r="Q292" s="41">
        <v>0</v>
      </c>
      <c r="R292" s="41">
        <v>0</v>
      </c>
      <c r="S292" s="41">
        <v>0</v>
      </c>
      <c r="T292" s="41">
        <v>0</v>
      </c>
      <c r="U292" s="41">
        <v>0</v>
      </c>
      <c r="V292" s="41">
        <v>0</v>
      </c>
      <c r="W292" s="41">
        <v>0</v>
      </c>
      <c r="X292" s="41">
        <v>0</v>
      </c>
      <c r="Y292" s="41">
        <v>0</v>
      </c>
      <c r="Z292" s="41">
        <v>0</v>
      </c>
      <c r="AA292" s="41">
        <v>0</v>
      </c>
      <c r="AB292" s="41">
        <v>0</v>
      </c>
      <c r="AC292" s="41">
        <v>0</v>
      </c>
      <c r="AD292" s="58">
        <f>SUM(Table446233[[#This Row],[1st
Apportionment]:[Invoices]])</f>
        <v>0</v>
      </c>
      <c r="AE292" s="58">
        <f>Table446233[[#This Row],[2018–19
Final Allocation
$98.35 
Per Pupil]]-AD292</f>
        <v>0</v>
      </c>
    </row>
    <row r="293" spans="1:31" x14ac:dyDescent="0.35">
      <c r="A293" s="13" t="s">
        <v>1051</v>
      </c>
      <c r="B293" s="13" t="s">
        <v>1142</v>
      </c>
      <c r="C293" s="14" t="s">
        <v>1053</v>
      </c>
      <c r="D293" s="14" t="s">
        <v>1143</v>
      </c>
      <c r="E293" s="14" t="s">
        <v>34</v>
      </c>
      <c r="F293" s="14" t="s">
        <v>35</v>
      </c>
      <c r="G293" s="14" t="s">
        <v>1143</v>
      </c>
      <c r="H293" s="61" t="s">
        <v>1144</v>
      </c>
      <c r="I293" s="38">
        <v>88</v>
      </c>
      <c r="J293" s="39" t="s">
        <v>8122</v>
      </c>
      <c r="K293" s="40" t="s">
        <v>8122</v>
      </c>
      <c r="L293" s="14" t="s">
        <v>8122</v>
      </c>
      <c r="M293" s="41">
        <v>8655</v>
      </c>
      <c r="N293" s="4" t="s">
        <v>8122</v>
      </c>
      <c r="O293" s="41">
        <v>2032</v>
      </c>
      <c r="P293" s="41">
        <v>2032</v>
      </c>
      <c r="Q293" s="41">
        <v>2032</v>
      </c>
      <c r="R293" s="41">
        <v>0</v>
      </c>
      <c r="S293" s="41">
        <v>0</v>
      </c>
      <c r="T293" s="41">
        <v>0</v>
      </c>
      <c r="U293" s="41">
        <v>0</v>
      </c>
      <c r="V293" s="41">
        <v>0</v>
      </c>
      <c r="W293" s="41">
        <v>0</v>
      </c>
      <c r="X293" s="41">
        <v>1979</v>
      </c>
      <c r="Y293" s="41">
        <v>580</v>
      </c>
      <c r="Z293" s="41">
        <v>0</v>
      </c>
      <c r="AA293" s="41">
        <v>0</v>
      </c>
      <c r="AB293" s="41">
        <v>0</v>
      </c>
      <c r="AC293" s="41">
        <v>0</v>
      </c>
      <c r="AD293" s="58">
        <f>SUM(Table446233[[#This Row],[1st
Apportionment]:[Invoices]])</f>
        <v>8655</v>
      </c>
      <c r="AE293" s="58">
        <f>Table446233[[#This Row],[2018–19
Final Allocation
$98.35 
Per Pupil]]-AD293</f>
        <v>0</v>
      </c>
    </row>
    <row r="294" spans="1:31" x14ac:dyDescent="0.35">
      <c r="A294" s="13" t="s">
        <v>1051</v>
      </c>
      <c r="B294" s="13" t="s">
        <v>1145</v>
      </c>
      <c r="C294" s="14" t="s">
        <v>1053</v>
      </c>
      <c r="D294" s="14" t="s">
        <v>1146</v>
      </c>
      <c r="E294" s="14" t="s">
        <v>34</v>
      </c>
      <c r="F294" s="14" t="s">
        <v>35</v>
      </c>
      <c r="G294" s="14" t="s">
        <v>1146</v>
      </c>
      <c r="H294" s="61" t="s">
        <v>1147</v>
      </c>
      <c r="I294" s="38">
        <v>0</v>
      </c>
      <c r="J294" s="39" t="s">
        <v>8123</v>
      </c>
      <c r="K294" s="40" t="s">
        <v>8123</v>
      </c>
      <c r="L294" s="14" t="s">
        <v>8123</v>
      </c>
      <c r="M294" s="41">
        <v>0</v>
      </c>
      <c r="N294" s="4" t="s">
        <v>8123</v>
      </c>
      <c r="O294" s="41">
        <v>0</v>
      </c>
      <c r="P294" s="41">
        <v>0</v>
      </c>
      <c r="Q294" s="41">
        <v>0</v>
      </c>
      <c r="R294" s="41">
        <v>0</v>
      </c>
      <c r="S294" s="41">
        <v>0</v>
      </c>
      <c r="T294" s="41">
        <v>0</v>
      </c>
      <c r="U294" s="41">
        <v>0</v>
      </c>
      <c r="V294" s="41">
        <v>0</v>
      </c>
      <c r="W294" s="41">
        <v>0</v>
      </c>
      <c r="X294" s="41">
        <v>0</v>
      </c>
      <c r="Y294" s="41">
        <v>0</v>
      </c>
      <c r="Z294" s="41">
        <v>0</v>
      </c>
      <c r="AA294" s="41">
        <v>0</v>
      </c>
      <c r="AB294" s="41">
        <v>0</v>
      </c>
      <c r="AC294" s="41">
        <v>0</v>
      </c>
      <c r="AD294" s="58">
        <f>SUM(Table446233[[#This Row],[1st
Apportionment]:[Invoices]])</f>
        <v>0</v>
      </c>
      <c r="AE294" s="58">
        <f>Table446233[[#This Row],[2018–19
Final Allocation
$98.35 
Per Pupil]]-AD294</f>
        <v>0</v>
      </c>
    </row>
    <row r="295" spans="1:31" x14ac:dyDescent="0.35">
      <c r="A295" s="13" t="s">
        <v>1051</v>
      </c>
      <c r="B295" s="13" t="s">
        <v>1148</v>
      </c>
      <c r="C295" s="14" t="s">
        <v>1053</v>
      </c>
      <c r="D295" s="14" t="s">
        <v>1057</v>
      </c>
      <c r="E295" s="14" t="s">
        <v>1149</v>
      </c>
      <c r="F295" s="14" t="s">
        <v>1150</v>
      </c>
      <c r="G295" s="14" t="s">
        <v>1151</v>
      </c>
      <c r="H295" s="61" t="s">
        <v>1152</v>
      </c>
      <c r="I295" s="38">
        <v>0</v>
      </c>
      <c r="J295" s="39" t="s">
        <v>8122</v>
      </c>
      <c r="K295" s="40" t="s">
        <v>8123</v>
      </c>
      <c r="L295" s="14" t="s">
        <v>8123</v>
      </c>
      <c r="M295" s="41">
        <v>0</v>
      </c>
      <c r="N295" s="4" t="s">
        <v>8123</v>
      </c>
      <c r="O295" s="41">
        <v>0</v>
      </c>
      <c r="P295" s="41">
        <v>0</v>
      </c>
      <c r="Q295" s="41">
        <v>0</v>
      </c>
      <c r="R295" s="41">
        <v>0</v>
      </c>
      <c r="S295" s="41">
        <v>0</v>
      </c>
      <c r="T295" s="41">
        <v>0</v>
      </c>
      <c r="U295" s="41">
        <v>0</v>
      </c>
      <c r="V295" s="41">
        <v>0</v>
      </c>
      <c r="W295" s="41">
        <v>0</v>
      </c>
      <c r="X295" s="41">
        <v>0</v>
      </c>
      <c r="Y295" s="41">
        <v>0</v>
      </c>
      <c r="Z295" s="41">
        <v>0</v>
      </c>
      <c r="AA295" s="41">
        <v>0</v>
      </c>
      <c r="AB295" s="41">
        <v>0</v>
      </c>
      <c r="AC295" s="41">
        <v>0</v>
      </c>
      <c r="AD295" s="58">
        <f>SUM(Table446233[[#This Row],[1st
Apportionment]:[Invoices]])</f>
        <v>0</v>
      </c>
      <c r="AE295" s="58">
        <f>Table446233[[#This Row],[2018–19
Final Allocation
$98.35 
Per Pupil]]-AD295</f>
        <v>0</v>
      </c>
    </row>
    <row r="296" spans="1:31" x14ac:dyDescent="0.35">
      <c r="A296" s="13" t="s">
        <v>1051</v>
      </c>
      <c r="B296" s="13" t="s">
        <v>1153</v>
      </c>
      <c r="C296" s="14" t="s">
        <v>1053</v>
      </c>
      <c r="D296" s="14" t="s">
        <v>1057</v>
      </c>
      <c r="E296" s="14" t="s">
        <v>1154</v>
      </c>
      <c r="F296" s="14" t="s">
        <v>1155</v>
      </c>
      <c r="G296" s="14" t="s">
        <v>1156</v>
      </c>
      <c r="H296" s="61" t="s">
        <v>1157</v>
      </c>
      <c r="I296" s="38">
        <v>0</v>
      </c>
      <c r="J296" s="39" t="s">
        <v>8122</v>
      </c>
      <c r="K296" s="40" t="s">
        <v>8123</v>
      </c>
      <c r="L296" s="14" t="s">
        <v>8123</v>
      </c>
      <c r="M296" s="41">
        <v>0</v>
      </c>
      <c r="N296" s="4" t="s">
        <v>8123</v>
      </c>
      <c r="O296" s="41">
        <v>0</v>
      </c>
      <c r="P296" s="41">
        <v>0</v>
      </c>
      <c r="Q296" s="41">
        <v>0</v>
      </c>
      <c r="R296" s="41">
        <v>0</v>
      </c>
      <c r="S296" s="41">
        <v>0</v>
      </c>
      <c r="T296" s="41">
        <v>0</v>
      </c>
      <c r="U296" s="41">
        <v>0</v>
      </c>
      <c r="V296" s="41">
        <v>0</v>
      </c>
      <c r="W296" s="41">
        <v>0</v>
      </c>
      <c r="X296" s="41">
        <v>0</v>
      </c>
      <c r="Y296" s="41">
        <v>0</v>
      </c>
      <c r="Z296" s="41">
        <v>0</v>
      </c>
      <c r="AA296" s="41">
        <v>0</v>
      </c>
      <c r="AB296" s="41">
        <v>0</v>
      </c>
      <c r="AC296" s="41">
        <v>0</v>
      </c>
      <c r="AD296" s="58">
        <f>SUM(Table446233[[#This Row],[1st
Apportionment]:[Invoices]])</f>
        <v>0</v>
      </c>
      <c r="AE296" s="58">
        <f>Table446233[[#This Row],[2018–19
Final Allocation
$98.35 
Per Pupil]]-AD296</f>
        <v>0</v>
      </c>
    </row>
    <row r="297" spans="1:31" x14ac:dyDescent="0.35">
      <c r="A297" s="13" t="s">
        <v>1051</v>
      </c>
      <c r="B297" s="13" t="s">
        <v>1158</v>
      </c>
      <c r="C297" s="14" t="s">
        <v>1053</v>
      </c>
      <c r="D297" s="14" t="s">
        <v>1057</v>
      </c>
      <c r="E297" s="14" t="s">
        <v>1159</v>
      </c>
      <c r="F297" s="14" t="s">
        <v>1160</v>
      </c>
      <c r="G297" s="14" t="s">
        <v>1161</v>
      </c>
      <c r="H297" s="61" t="s">
        <v>1162</v>
      </c>
      <c r="I297" s="38">
        <v>0</v>
      </c>
      <c r="J297" s="39" t="s">
        <v>8122</v>
      </c>
      <c r="K297" s="40" t="s">
        <v>8123</v>
      </c>
      <c r="L297" s="14" t="s">
        <v>8123</v>
      </c>
      <c r="M297" s="41">
        <v>0</v>
      </c>
      <c r="N297" s="4" t="s">
        <v>8123</v>
      </c>
      <c r="O297" s="41">
        <v>0</v>
      </c>
      <c r="P297" s="41">
        <v>0</v>
      </c>
      <c r="Q297" s="41">
        <v>0</v>
      </c>
      <c r="R297" s="41">
        <v>0</v>
      </c>
      <c r="S297" s="41">
        <v>0</v>
      </c>
      <c r="T297" s="41">
        <v>0</v>
      </c>
      <c r="U297" s="41">
        <v>0</v>
      </c>
      <c r="V297" s="41">
        <v>0</v>
      </c>
      <c r="W297" s="41">
        <v>0</v>
      </c>
      <c r="X297" s="41">
        <v>0</v>
      </c>
      <c r="Y297" s="41">
        <v>0</v>
      </c>
      <c r="Z297" s="41">
        <v>0</v>
      </c>
      <c r="AA297" s="41">
        <v>0</v>
      </c>
      <c r="AB297" s="41">
        <v>0</v>
      </c>
      <c r="AC297" s="41">
        <v>0</v>
      </c>
      <c r="AD297" s="58">
        <f>SUM(Table446233[[#This Row],[1st
Apportionment]:[Invoices]])</f>
        <v>0</v>
      </c>
      <c r="AE297" s="58">
        <f>Table446233[[#This Row],[2018–19
Final Allocation
$98.35 
Per Pupil]]-AD297</f>
        <v>0</v>
      </c>
    </row>
    <row r="298" spans="1:31" ht="31" x14ac:dyDescent="0.35">
      <c r="A298" s="13" t="s">
        <v>1051</v>
      </c>
      <c r="B298" s="13" t="s">
        <v>1163</v>
      </c>
      <c r="C298" s="14" t="s">
        <v>1053</v>
      </c>
      <c r="D298" s="14" t="s">
        <v>1054</v>
      </c>
      <c r="E298" s="14" t="s">
        <v>1164</v>
      </c>
      <c r="F298" s="14" t="s">
        <v>1165</v>
      </c>
      <c r="G298" s="14" t="s">
        <v>1166</v>
      </c>
      <c r="H298" s="61" t="s">
        <v>1167</v>
      </c>
      <c r="I298" s="38">
        <v>0</v>
      </c>
      <c r="J298" s="39" t="s">
        <v>8123</v>
      </c>
      <c r="K298" s="40" t="s">
        <v>8123</v>
      </c>
      <c r="L298" s="14" t="s">
        <v>8123</v>
      </c>
      <c r="M298" s="41">
        <v>0</v>
      </c>
      <c r="N298" s="4" t="s">
        <v>8123</v>
      </c>
      <c r="O298" s="41">
        <v>0</v>
      </c>
      <c r="P298" s="41">
        <v>0</v>
      </c>
      <c r="Q298" s="41">
        <v>0</v>
      </c>
      <c r="R298" s="41">
        <v>0</v>
      </c>
      <c r="S298" s="41">
        <v>0</v>
      </c>
      <c r="T298" s="41">
        <v>0</v>
      </c>
      <c r="U298" s="41">
        <v>0</v>
      </c>
      <c r="V298" s="41">
        <v>0</v>
      </c>
      <c r="W298" s="41">
        <v>0</v>
      </c>
      <c r="X298" s="41">
        <v>0</v>
      </c>
      <c r="Y298" s="41">
        <v>0</v>
      </c>
      <c r="Z298" s="41">
        <v>0</v>
      </c>
      <c r="AA298" s="41">
        <v>0</v>
      </c>
      <c r="AB298" s="41">
        <v>0</v>
      </c>
      <c r="AC298" s="41">
        <v>0</v>
      </c>
      <c r="AD298" s="58">
        <f>SUM(Table446233[[#This Row],[1st
Apportionment]:[Invoices]])</f>
        <v>0</v>
      </c>
      <c r="AE298" s="58">
        <f>Table446233[[#This Row],[2018–19
Final Allocation
$98.35 
Per Pupil]]-AD298</f>
        <v>0</v>
      </c>
    </row>
    <row r="299" spans="1:31" x14ac:dyDescent="0.35">
      <c r="A299" s="13" t="s">
        <v>1051</v>
      </c>
      <c r="B299" s="13" t="s">
        <v>1168</v>
      </c>
      <c r="C299" s="14" t="s">
        <v>1053</v>
      </c>
      <c r="D299" s="14" t="s">
        <v>1146</v>
      </c>
      <c r="E299" s="14" t="s">
        <v>1169</v>
      </c>
      <c r="F299" s="14" t="s">
        <v>1170</v>
      </c>
      <c r="G299" s="14" t="s">
        <v>1171</v>
      </c>
      <c r="H299" s="61" t="s">
        <v>1172</v>
      </c>
      <c r="I299" s="38">
        <v>0</v>
      </c>
      <c r="J299" s="39" t="s">
        <v>8122</v>
      </c>
      <c r="K299" s="40" t="s">
        <v>8123</v>
      </c>
      <c r="L299" s="14" t="s">
        <v>8123</v>
      </c>
      <c r="M299" s="41">
        <v>0</v>
      </c>
      <c r="N299" s="4" t="s">
        <v>8123</v>
      </c>
      <c r="O299" s="41">
        <v>0</v>
      </c>
      <c r="P299" s="41">
        <v>0</v>
      </c>
      <c r="Q299" s="41">
        <v>0</v>
      </c>
      <c r="R299" s="41">
        <v>0</v>
      </c>
      <c r="S299" s="41">
        <v>0</v>
      </c>
      <c r="T299" s="41">
        <v>0</v>
      </c>
      <c r="U299" s="41">
        <v>0</v>
      </c>
      <c r="V299" s="41">
        <v>0</v>
      </c>
      <c r="W299" s="41">
        <v>0</v>
      </c>
      <c r="X299" s="41">
        <v>0</v>
      </c>
      <c r="Y299" s="41">
        <v>0</v>
      </c>
      <c r="Z299" s="41">
        <v>0</v>
      </c>
      <c r="AA299" s="41">
        <v>0</v>
      </c>
      <c r="AB299" s="41">
        <v>0</v>
      </c>
      <c r="AC299" s="41">
        <v>0</v>
      </c>
      <c r="AD299" s="58">
        <f>SUM(Table446233[[#This Row],[1st
Apportionment]:[Invoices]])</f>
        <v>0</v>
      </c>
      <c r="AE299" s="58">
        <f>Table446233[[#This Row],[2018–19
Final Allocation
$98.35 
Per Pupil]]-AD299</f>
        <v>0</v>
      </c>
    </row>
    <row r="300" spans="1:31" x14ac:dyDescent="0.35">
      <c r="A300" s="13" t="s">
        <v>1051</v>
      </c>
      <c r="B300" s="13" t="s">
        <v>1173</v>
      </c>
      <c r="C300" s="14" t="s">
        <v>1053</v>
      </c>
      <c r="D300" s="14" t="s">
        <v>1060</v>
      </c>
      <c r="E300" s="14" t="s">
        <v>1174</v>
      </c>
      <c r="F300" s="14" t="s">
        <v>1175</v>
      </c>
      <c r="G300" s="14" t="s">
        <v>1176</v>
      </c>
      <c r="H300" s="61" t="s">
        <v>1177</v>
      </c>
      <c r="I300" s="38">
        <v>0</v>
      </c>
      <c r="J300" s="39" t="s">
        <v>8122</v>
      </c>
      <c r="K300" s="40" t="s">
        <v>8123</v>
      </c>
      <c r="L300" s="14" t="s">
        <v>8123</v>
      </c>
      <c r="M300" s="41">
        <v>0</v>
      </c>
      <c r="N300" s="4" t="s">
        <v>8123</v>
      </c>
      <c r="O300" s="41">
        <v>0</v>
      </c>
      <c r="P300" s="41">
        <v>0</v>
      </c>
      <c r="Q300" s="41">
        <v>0</v>
      </c>
      <c r="R300" s="41">
        <v>0</v>
      </c>
      <c r="S300" s="41">
        <v>0</v>
      </c>
      <c r="T300" s="41">
        <v>0</v>
      </c>
      <c r="U300" s="41">
        <v>0</v>
      </c>
      <c r="V300" s="41">
        <v>0</v>
      </c>
      <c r="W300" s="41">
        <v>0</v>
      </c>
      <c r="X300" s="41">
        <v>0</v>
      </c>
      <c r="Y300" s="41">
        <v>0</v>
      </c>
      <c r="Z300" s="41">
        <v>0</v>
      </c>
      <c r="AA300" s="41">
        <v>0</v>
      </c>
      <c r="AB300" s="41">
        <v>0</v>
      </c>
      <c r="AC300" s="41">
        <v>0</v>
      </c>
      <c r="AD300" s="58">
        <f>SUM(Table446233[[#This Row],[1st
Apportionment]:[Invoices]])</f>
        <v>0</v>
      </c>
      <c r="AE300" s="58">
        <f>Table446233[[#This Row],[2018–19
Final Allocation
$98.35 
Per Pupil]]-AD300</f>
        <v>0</v>
      </c>
    </row>
    <row r="301" spans="1:31" x14ac:dyDescent="0.35">
      <c r="A301" s="13" t="s">
        <v>1051</v>
      </c>
      <c r="B301" s="13" t="s">
        <v>1178</v>
      </c>
      <c r="C301" s="14" t="s">
        <v>1053</v>
      </c>
      <c r="D301" s="14" t="s">
        <v>1057</v>
      </c>
      <c r="E301" s="14" t="s">
        <v>1179</v>
      </c>
      <c r="F301" s="44" t="s">
        <v>1180</v>
      </c>
      <c r="G301" s="14" t="s">
        <v>1181</v>
      </c>
      <c r="H301" s="61" t="s">
        <v>1182</v>
      </c>
      <c r="I301" s="38">
        <v>0</v>
      </c>
      <c r="J301" s="39" t="s">
        <v>8122</v>
      </c>
      <c r="K301" s="40" t="s">
        <v>8123</v>
      </c>
      <c r="L301" s="14" t="s">
        <v>8123</v>
      </c>
      <c r="M301" s="41">
        <v>0</v>
      </c>
      <c r="N301" s="4" t="s">
        <v>8123</v>
      </c>
      <c r="O301" s="41">
        <v>0</v>
      </c>
      <c r="P301" s="41">
        <v>0</v>
      </c>
      <c r="Q301" s="41">
        <v>0</v>
      </c>
      <c r="R301" s="41">
        <v>0</v>
      </c>
      <c r="S301" s="41">
        <v>0</v>
      </c>
      <c r="T301" s="41">
        <v>0</v>
      </c>
      <c r="U301" s="41">
        <v>0</v>
      </c>
      <c r="V301" s="41">
        <v>0</v>
      </c>
      <c r="W301" s="41">
        <v>0</v>
      </c>
      <c r="X301" s="41">
        <v>0</v>
      </c>
      <c r="Y301" s="41">
        <v>0</v>
      </c>
      <c r="Z301" s="41">
        <v>0</v>
      </c>
      <c r="AA301" s="41">
        <v>0</v>
      </c>
      <c r="AB301" s="41">
        <v>0</v>
      </c>
      <c r="AC301" s="41">
        <v>0</v>
      </c>
      <c r="AD301" s="58">
        <f>SUM(Table446233[[#This Row],[1st
Apportionment]:[Invoices]])</f>
        <v>0</v>
      </c>
      <c r="AE301" s="58">
        <f>Table446233[[#This Row],[2018–19
Final Allocation
$98.35 
Per Pupil]]-AD301</f>
        <v>0</v>
      </c>
    </row>
    <row r="302" spans="1:31" x14ac:dyDescent="0.35">
      <c r="A302" s="13" t="s">
        <v>1051</v>
      </c>
      <c r="B302" s="13" t="s">
        <v>1183</v>
      </c>
      <c r="C302" s="14" t="s">
        <v>1053</v>
      </c>
      <c r="D302" s="14" t="s">
        <v>1143</v>
      </c>
      <c r="E302" s="14" t="s">
        <v>1184</v>
      </c>
      <c r="F302" s="14" t="s">
        <v>1185</v>
      </c>
      <c r="G302" s="14" t="s">
        <v>1186</v>
      </c>
      <c r="H302" s="61" t="s">
        <v>1187</v>
      </c>
      <c r="I302" s="38">
        <v>0</v>
      </c>
      <c r="J302" s="39" t="s">
        <v>8122</v>
      </c>
      <c r="K302" s="40" t="s">
        <v>8123</v>
      </c>
      <c r="L302" s="14" t="s">
        <v>8123</v>
      </c>
      <c r="M302" s="41">
        <v>0</v>
      </c>
      <c r="N302" s="4" t="s">
        <v>8123</v>
      </c>
      <c r="O302" s="41">
        <v>0</v>
      </c>
      <c r="P302" s="41">
        <v>0</v>
      </c>
      <c r="Q302" s="41">
        <v>0</v>
      </c>
      <c r="R302" s="41">
        <v>0</v>
      </c>
      <c r="S302" s="41">
        <v>0</v>
      </c>
      <c r="T302" s="41">
        <v>0</v>
      </c>
      <c r="U302" s="41">
        <v>0</v>
      </c>
      <c r="V302" s="41">
        <v>0</v>
      </c>
      <c r="W302" s="41">
        <v>0</v>
      </c>
      <c r="X302" s="41">
        <v>0</v>
      </c>
      <c r="Y302" s="41">
        <v>0</v>
      </c>
      <c r="Z302" s="41">
        <v>0</v>
      </c>
      <c r="AA302" s="41">
        <v>0</v>
      </c>
      <c r="AB302" s="41">
        <v>0</v>
      </c>
      <c r="AC302" s="41">
        <v>0</v>
      </c>
      <c r="AD302" s="58">
        <f>SUM(Table446233[[#This Row],[1st
Apportionment]:[Invoices]])</f>
        <v>0</v>
      </c>
      <c r="AE302" s="58">
        <f>Table446233[[#This Row],[2018–19
Final Allocation
$98.35 
Per Pupil]]-AD302</f>
        <v>0</v>
      </c>
    </row>
    <row r="303" spans="1:31" x14ac:dyDescent="0.35">
      <c r="A303" s="13" t="s">
        <v>1051</v>
      </c>
      <c r="B303" s="13" t="s">
        <v>1188</v>
      </c>
      <c r="C303" s="14" t="s">
        <v>1053</v>
      </c>
      <c r="D303" s="14" t="s">
        <v>1054</v>
      </c>
      <c r="E303" s="14" t="s">
        <v>1189</v>
      </c>
      <c r="F303" s="14" t="s">
        <v>1190</v>
      </c>
      <c r="G303" s="14" t="s">
        <v>1191</v>
      </c>
      <c r="H303" s="61" t="s">
        <v>1192</v>
      </c>
      <c r="I303" s="38">
        <v>0</v>
      </c>
      <c r="J303" s="39" t="s">
        <v>8122</v>
      </c>
      <c r="K303" s="40" t="s">
        <v>8123</v>
      </c>
      <c r="L303" s="14" t="s">
        <v>8123</v>
      </c>
      <c r="M303" s="41">
        <v>0</v>
      </c>
      <c r="N303" s="4" t="s">
        <v>8123</v>
      </c>
      <c r="O303" s="41">
        <v>0</v>
      </c>
      <c r="P303" s="41">
        <v>0</v>
      </c>
      <c r="Q303" s="41">
        <v>0</v>
      </c>
      <c r="R303" s="41">
        <v>0</v>
      </c>
      <c r="S303" s="41">
        <v>0</v>
      </c>
      <c r="T303" s="41">
        <v>0</v>
      </c>
      <c r="U303" s="41">
        <v>0</v>
      </c>
      <c r="V303" s="41">
        <v>0</v>
      </c>
      <c r="W303" s="41">
        <v>0</v>
      </c>
      <c r="X303" s="41">
        <v>0</v>
      </c>
      <c r="Y303" s="41">
        <v>0</v>
      </c>
      <c r="Z303" s="41">
        <v>0</v>
      </c>
      <c r="AA303" s="41">
        <v>0</v>
      </c>
      <c r="AB303" s="41">
        <v>0</v>
      </c>
      <c r="AC303" s="41">
        <v>0</v>
      </c>
      <c r="AD303" s="58">
        <f>SUM(Table446233[[#This Row],[1st
Apportionment]:[Invoices]])</f>
        <v>0</v>
      </c>
      <c r="AE303" s="58">
        <f>Table446233[[#This Row],[2018–19
Final Allocation
$98.35 
Per Pupil]]-AD303</f>
        <v>0</v>
      </c>
    </row>
    <row r="304" spans="1:31" x14ac:dyDescent="0.35">
      <c r="A304" s="13" t="s">
        <v>1051</v>
      </c>
      <c r="B304" s="13" t="s">
        <v>1193</v>
      </c>
      <c r="C304" s="14" t="s">
        <v>1053</v>
      </c>
      <c r="D304" s="14" t="s">
        <v>1128</v>
      </c>
      <c r="E304" s="14" t="s">
        <v>1194</v>
      </c>
      <c r="F304" s="14" t="s">
        <v>1195</v>
      </c>
      <c r="G304" s="14" t="s">
        <v>1196</v>
      </c>
      <c r="H304" s="61" t="s">
        <v>1197</v>
      </c>
      <c r="I304" s="38">
        <v>0</v>
      </c>
      <c r="J304" s="39" t="s">
        <v>8123</v>
      </c>
      <c r="K304" s="40" t="s">
        <v>8123</v>
      </c>
      <c r="L304" s="14" t="s">
        <v>8123</v>
      </c>
      <c r="M304" s="41">
        <v>0</v>
      </c>
      <c r="N304" s="4" t="s">
        <v>8123</v>
      </c>
      <c r="O304" s="41">
        <v>0</v>
      </c>
      <c r="P304" s="41">
        <v>0</v>
      </c>
      <c r="Q304" s="41">
        <v>0</v>
      </c>
      <c r="R304" s="41">
        <v>0</v>
      </c>
      <c r="S304" s="41">
        <v>0</v>
      </c>
      <c r="T304" s="41">
        <v>0</v>
      </c>
      <c r="U304" s="41">
        <v>0</v>
      </c>
      <c r="V304" s="41">
        <v>0</v>
      </c>
      <c r="W304" s="41">
        <v>0</v>
      </c>
      <c r="X304" s="41">
        <v>0</v>
      </c>
      <c r="Y304" s="41">
        <v>0</v>
      </c>
      <c r="Z304" s="41">
        <v>0</v>
      </c>
      <c r="AA304" s="41">
        <v>0</v>
      </c>
      <c r="AB304" s="41">
        <v>0</v>
      </c>
      <c r="AC304" s="41">
        <v>0</v>
      </c>
      <c r="AD304" s="58">
        <f>SUM(Table446233[[#This Row],[1st
Apportionment]:[Invoices]])</f>
        <v>0</v>
      </c>
      <c r="AE304" s="58">
        <f>Table446233[[#This Row],[2018–19
Final Allocation
$98.35 
Per Pupil]]-AD304</f>
        <v>0</v>
      </c>
    </row>
    <row r="305" spans="1:31" x14ac:dyDescent="0.35">
      <c r="A305" s="13" t="s">
        <v>1198</v>
      </c>
      <c r="B305" s="13" t="s">
        <v>1199</v>
      </c>
      <c r="C305" s="14" t="s">
        <v>1200</v>
      </c>
      <c r="D305" s="14" t="s">
        <v>1201</v>
      </c>
      <c r="E305" s="14" t="s">
        <v>34</v>
      </c>
      <c r="F305" s="14" t="s">
        <v>35</v>
      </c>
      <c r="G305" s="14" t="s">
        <v>1201</v>
      </c>
      <c r="H305" s="61" t="s">
        <v>1202</v>
      </c>
      <c r="I305" s="38">
        <v>28</v>
      </c>
      <c r="J305" s="39" t="s">
        <v>8122</v>
      </c>
      <c r="K305" s="40" t="s">
        <v>8122</v>
      </c>
      <c r="L305" s="14" t="s">
        <v>8122</v>
      </c>
      <c r="M305" s="41">
        <v>2754</v>
      </c>
      <c r="N305" s="4" t="s">
        <v>8122</v>
      </c>
      <c r="O305" s="41">
        <v>0</v>
      </c>
      <c r="P305" s="41">
        <v>647</v>
      </c>
      <c r="Q305" s="41">
        <v>647</v>
      </c>
      <c r="R305" s="41">
        <v>689</v>
      </c>
      <c r="S305" s="41">
        <v>771</v>
      </c>
      <c r="T305" s="41">
        <v>0</v>
      </c>
      <c r="U305" s="41">
        <v>0</v>
      </c>
      <c r="V305" s="41">
        <v>0</v>
      </c>
      <c r="W305" s="41">
        <v>0</v>
      </c>
      <c r="X305" s="41">
        <v>0</v>
      </c>
      <c r="Y305" s="41">
        <v>0</v>
      </c>
      <c r="Z305" s="41">
        <v>0</v>
      </c>
      <c r="AA305" s="41">
        <v>0</v>
      </c>
      <c r="AB305" s="41">
        <v>0</v>
      </c>
      <c r="AC305" s="41">
        <v>0</v>
      </c>
      <c r="AD305" s="58">
        <f>SUM(Table446233[[#This Row],[1st
Apportionment]:[Invoices]])</f>
        <v>2754</v>
      </c>
      <c r="AE305" s="58">
        <f>Table446233[[#This Row],[2018–19
Final Allocation
$98.35 
Per Pupil]]-AD305</f>
        <v>0</v>
      </c>
    </row>
    <row r="306" spans="1:31" x14ac:dyDescent="0.35">
      <c r="A306" s="42" t="s">
        <v>1198</v>
      </c>
      <c r="B306" s="1" t="s">
        <v>1203</v>
      </c>
      <c r="C306" s="43" t="s">
        <v>1200</v>
      </c>
      <c r="D306" s="43" t="s">
        <v>1204</v>
      </c>
      <c r="E306" s="43" t="s">
        <v>34</v>
      </c>
      <c r="F306" s="2" t="s">
        <v>35</v>
      </c>
      <c r="G306" s="43" t="s">
        <v>1204</v>
      </c>
      <c r="H306" s="59" t="s">
        <v>1205</v>
      </c>
      <c r="I306" s="38">
        <v>0</v>
      </c>
      <c r="J306" s="39" t="s">
        <v>8123</v>
      </c>
      <c r="K306" s="40" t="s">
        <v>8122</v>
      </c>
      <c r="L306" s="2" t="s">
        <v>8122</v>
      </c>
      <c r="M306" s="41">
        <v>0</v>
      </c>
      <c r="N306" s="4" t="s">
        <v>8123</v>
      </c>
      <c r="O306" s="41">
        <v>0</v>
      </c>
      <c r="P306" s="41">
        <v>0</v>
      </c>
      <c r="Q306" s="41">
        <v>0</v>
      </c>
      <c r="R306" s="41">
        <v>0</v>
      </c>
      <c r="S306" s="41">
        <v>0</v>
      </c>
      <c r="T306" s="41">
        <v>0</v>
      </c>
      <c r="U306" s="41">
        <v>0</v>
      </c>
      <c r="V306" s="41">
        <v>0</v>
      </c>
      <c r="W306" s="41">
        <v>0</v>
      </c>
      <c r="X306" s="41">
        <v>0</v>
      </c>
      <c r="Y306" s="41">
        <v>0</v>
      </c>
      <c r="Z306" s="41">
        <v>0</v>
      </c>
      <c r="AA306" s="41">
        <v>0</v>
      </c>
      <c r="AB306" s="41">
        <v>0</v>
      </c>
      <c r="AC306" s="41">
        <v>0</v>
      </c>
      <c r="AD306" s="58">
        <f>SUM(Table446233[[#This Row],[1st
Apportionment]:[Invoices]])</f>
        <v>0</v>
      </c>
      <c r="AE306" s="58">
        <f>Table446233[[#This Row],[2018–19
Final Allocation
$98.35 
Per Pupil]]-AD306</f>
        <v>0</v>
      </c>
    </row>
    <row r="307" spans="1:31" x14ac:dyDescent="0.35">
      <c r="A307" s="42" t="s">
        <v>1198</v>
      </c>
      <c r="B307" s="1" t="s">
        <v>1206</v>
      </c>
      <c r="C307" s="43" t="s">
        <v>1200</v>
      </c>
      <c r="D307" s="43" t="s">
        <v>1207</v>
      </c>
      <c r="E307" s="43" t="s">
        <v>34</v>
      </c>
      <c r="F307" s="2" t="s">
        <v>35</v>
      </c>
      <c r="G307" s="43" t="s">
        <v>1207</v>
      </c>
      <c r="H307" s="59" t="s">
        <v>1208</v>
      </c>
      <c r="I307" s="38">
        <v>0</v>
      </c>
      <c r="J307" s="39" t="s">
        <v>8123</v>
      </c>
      <c r="K307" s="40" t="s">
        <v>8123</v>
      </c>
      <c r="L307" s="2" t="s">
        <v>8123</v>
      </c>
      <c r="M307" s="41">
        <v>0</v>
      </c>
      <c r="N307" s="4" t="s">
        <v>8123</v>
      </c>
      <c r="O307" s="41">
        <v>0</v>
      </c>
      <c r="P307" s="41">
        <v>0</v>
      </c>
      <c r="Q307" s="41">
        <v>0</v>
      </c>
      <c r="R307" s="41">
        <v>0</v>
      </c>
      <c r="S307" s="41">
        <v>0</v>
      </c>
      <c r="T307" s="41">
        <v>0</v>
      </c>
      <c r="U307" s="41">
        <v>0</v>
      </c>
      <c r="V307" s="41">
        <v>0</v>
      </c>
      <c r="W307" s="41">
        <v>0</v>
      </c>
      <c r="X307" s="41">
        <v>0</v>
      </c>
      <c r="Y307" s="41">
        <v>0</v>
      </c>
      <c r="Z307" s="41">
        <v>0</v>
      </c>
      <c r="AA307" s="41">
        <v>0</v>
      </c>
      <c r="AB307" s="41">
        <v>0</v>
      </c>
      <c r="AC307" s="41">
        <v>0</v>
      </c>
      <c r="AD307" s="58">
        <f>SUM(Table446233[[#This Row],[1st
Apportionment]:[Invoices]])</f>
        <v>0</v>
      </c>
      <c r="AE307" s="58">
        <f>Table446233[[#This Row],[2018–19
Final Allocation
$98.35 
Per Pupil]]-AD307</f>
        <v>0</v>
      </c>
    </row>
    <row r="308" spans="1:31" x14ac:dyDescent="0.35">
      <c r="A308" s="13" t="s">
        <v>1198</v>
      </c>
      <c r="B308" s="13" t="s">
        <v>1209</v>
      </c>
      <c r="C308" s="14" t="s">
        <v>1200</v>
      </c>
      <c r="D308" s="14" t="s">
        <v>1210</v>
      </c>
      <c r="E308" s="14" t="s">
        <v>34</v>
      </c>
      <c r="F308" s="14" t="s">
        <v>35</v>
      </c>
      <c r="G308" s="14" t="s">
        <v>1210</v>
      </c>
      <c r="H308" s="61" t="s">
        <v>1211</v>
      </c>
      <c r="I308" s="38">
        <v>0</v>
      </c>
      <c r="J308" s="39" t="s">
        <v>8123</v>
      </c>
      <c r="K308" s="40" t="s">
        <v>8122</v>
      </c>
      <c r="L308" s="14" t="s">
        <v>8122</v>
      </c>
      <c r="M308" s="41">
        <v>0</v>
      </c>
      <c r="N308" s="4" t="s">
        <v>8123</v>
      </c>
      <c r="O308" s="41">
        <v>0</v>
      </c>
      <c r="P308" s="41">
        <v>0</v>
      </c>
      <c r="Q308" s="41">
        <v>0</v>
      </c>
      <c r="R308" s="41">
        <v>0</v>
      </c>
      <c r="S308" s="41">
        <v>0</v>
      </c>
      <c r="T308" s="41">
        <v>0</v>
      </c>
      <c r="U308" s="41">
        <v>0</v>
      </c>
      <c r="V308" s="41">
        <v>0</v>
      </c>
      <c r="W308" s="41">
        <v>0</v>
      </c>
      <c r="X308" s="41">
        <v>0</v>
      </c>
      <c r="Y308" s="41">
        <v>0</v>
      </c>
      <c r="Z308" s="41">
        <v>0</v>
      </c>
      <c r="AA308" s="41">
        <v>0</v>
      </c>
      <c r="AB308" s="41">
        <v>0</v>
      </c>
      <c r="AC308" s="41">
        <v>0</v>
      </c>
      <c r="AD308" s="58">
        <f>SUM(Table446233[[#This Row],[1st
Apportionment]:[Invoices]])</f>
        <v>0</v>
      </c>
      <c r="AE308" s="58">
        <f>Table446233[[#This Row],[2018–19
Final Allocation
$98.35 
Per Pupil]]-AD308</f>
        <v>0</v>
      </c>
    </row>
    <row r="309" spans="1:31" x14ac:dyDescent="0.35">
      <c r="A309" s="13" t="s">
        <v>1198</v>
      </c>
      <c r="B309" s="13" t="s">
        <v>1212</v>
      </c>
      <c r="C309" s="14" t="s">
        <v>1200</v>
      </c>
      <c r="D309" s="14" t="s">
        <v>1213</v>
      </c>
      <c r="E309" s="14" t="s">
        <v>34</v>
      </c>
      <c r="F309" s="14" t="s">
        <v>35</v>
      </c>
      <c r="G309" s="14" t="s">
        <v>1213</v>
      </c>
      <c r="H309" s="61" t="s">
        <v>1214</v>
      </c>
      <c r="I309" s="38">
        <v>0</v>
      </c>
      <c r="J309" s="39" t="s">
        <v>8122</v>
      </c>
      <c r="K309" s="40" t="s">
        <v>8123</v>
      </c>
      <c r="L309" s="14" t="s">
        <v>8123</v>
      </c>
      <c r="M309" s="41">
        <v>0</v>
      </c>
      <c r="N309" s="4" t="s">
        <v>8123</v>
      </c>
      <c r="O309" s="41">
        <v>0</v>
      </c>
      <c r="P309" s="41">
        <v>0</v>
      </c>
      <c r="Q309" s="41">
        <v>0</v>
      </c>
      <c r="R309" s="41">
        <v>0</v>
      </c>
      <c r="S309" s="41">
        <v>0</v>
      </c>
      <c r="T309" s="41">
        <v>0</v>
      </c>
      <c r="U309" s="41">
        <v>0</v>
      </c>
      <c r="V309" s="41">
        <v>0</v>
      </c>
      <c r="W309" s="41">
        <v>0</v>
      </c>
      <c r="X309" s="41">
        <v>0</v>
      </c>
      <c r="Y309" s="41">
        <v>0</v>
      </c>
      <c r="Z309" s="41">
        <v>0</v>
      </c>
      <c r="AA309" s="41">
        <v>0</v>
      </c>
      <c r="AB309" s="41">
        <v>0</v>
      </c>
      <c r="AC309" s="41">
        <v>0</v>
      </c>
      <c r="AD309" s="58">
        <f>SUM(Table446233[[#This Row],[1st
Apportionment]:[Invoices]])</f>
        <v>0</v>
      </c>
      <c r="AE309" s="58">
        <f>Table446233[[#This Row],[2018–19
Final Allocation
$98.35 
Per Pupil]]-AD309</f>
        <v>0</v>
      </c>
    </row>
    <row r="310" spans="1:31" x14ac:dyDescent="0.35">
      <c r="A310" s="13" t="s">
        <v>1198</v>
      </c>
      <c r="B310" s="13" t="s">
        <v>1215</v>
      </c>
      <c r="C310" s="14" t="s">
        <v>1200</v>
      </c>
      <c r="D310" s="14" t="s">
        <v>1216</v>
      </c>
      <c r="E310" s="14" t="s">
        <v>34</v>
      </c>
      <c r="F310" s="14" t="s">
        <v>35</v>
      </c>
      <c r="G310" s="14" t="s">
        <v>1216</v>
      </c>
      <c r="H310" s="61" t="s">
        <v>1217</v>
      </c>
      <c r="I310" s="38">
        <v>0</v>
      </c>
      <c r="J310" s="39" t="s">
        <v>8123</v>
      </c>
      <c r="K310" s="40" t="s">
        <v>8122</v>
      </c>
      <c r="L310" s="14" t="s">
        <v>8122</v>
      </c>
      <c r="M310" s="41">
        <v>0</v>
      </c>
      <c r="N310" s="4" t="s">
        <v>8123</v>
      </c>
      <c r="O310" s="41">
        <v>0</v>
      </c>
      <c r="P310" s="41">
        <v>0</v>
      </c>
      <c r="Q310" s="41">
        <v>0</v>
      </c>
      <c r="R310" s="41">
        <v>0</v>
      </c>
      <c r="S310" s="41">
        <v>0</v>
      </c>
      <c r="T310" s="41">
        <v>0</v>
      </c>
      <c r="U310" s="41">
        <v>0</v>
      </c>
      <c r="V310" s="41">
        <v>0</v>
      </c>
      <c r="W310" s="41">
        <v>0</v>
      </c>
      <c r="X310" s="41">
        <v>0</v>
      </c>
      <c r="Y310" s="41">
        <v>0</v>
      </c>
      <c r="Z310" s="41">
        <v>0</v>
      </c>
      <c r="AA310" s="41">
        <v>0</v>
      </c>
      <c r="AB310" s="41">
        <v>0</v>
      </c>
      <c r="AC310" s="41">
        <v>0</v>
      </c>
      <c r="AD310" s="58">
        <f>SUM(Table446233[[#This Row],[1st
Apportionment]:[Invoices]])</f>
        <v>0</v>
      </c>
      <c r="AE310" s="58">
        <f>Table446233[[#This Row],[2018–19
Final Allocation
$98.35 
Per Pupil]]-AD310</f>
        <v>0</v>
      </c>
    </row>
    <row r="311" spans="1:31" x14ac:dyDescent="0.35">
      <c r="A311" s="13" t="s">
        <v>1198</v>
      </c>
      <c r="B311" s="13" t="s">
        <v>1218</v>
      </c>
      <c r="C311" s="14" t="s">
        <v>1200</v>
      </c>
      <c r="D311" s="14" t="s">
        <v>1219</v>
      </c>
      <c r="E311" s="14" t="s">
        <v>34</v>
      </c>
      <c r="F311" s="14" t="s">
        <v>35</v>
      </c>
      <c r="G311" s="14" t="s">
        <v>1219</v>
      </c>
      <c r="H311" s="61" t="s">
        <v>1220</v>
      </c>
      <c r="I311" s="38">
        <v>0</v>
      </c>
      <c r="J311" s="39" t="s">
        <v>8123</v>
      </c>
      <c r="K311" s="40" t="s">
        <v>8122</v>
      </c>
      <c r="L311" s="14" t="s">
        <v>8122</v>
      </c>
      <c r="M311" s="41">
        <v>0</v>
      </c>
      <c r="N311" s="4" t="s">
        <v>8122</v>
      </c>
      <c r="O311" s="41">
        <v>0</v>
      </c>
      <c r="P311" s="41">
        <v>0</v>
      </c>
      <c r="Q311" s="41">
        <v>0</v>
      </c>
      <c r="R311" s="41">
        <v>0</v>
      </c>
      <c r="S311" s="41">
        <v>0</v>
      </c>
      <c r="T311" s="41">
        <v>0</v>
      </c>
      <c r="U311" s="41">
        <v>0</v>
      </c>
      <c r="V311" s="41">
        <v>0</v>
      </c>
      <c r="W311" s="41">
        <v>0</v>
      </c>
      <c r="X311" s="41">
        <v>0</v>
      </c>
      <c r="Y311" s="41">
        <v>0</v>
      </c>
      <c r="Z311" s="41">
        <v>0</v>
      </c>
      <c r="AA311" s="41">
        <v>0</v>
      </c>
      <c r="AB311" s="41">
        <v>0</v>
      </c>
      <c r="AC311" s="41">
        <v>0</v>
      </c>
      <c r="AD311" s="58">
        <f>SUM(Table446233[[#This Row],[1st
Apportionment]:[Invoices]])</f>
        <v>0</v>
      </c>
      <c r="AE311" s="58">
        <f>Table446233[[#This Row],[2018–19
Final Allocation
$98.35 
Per Pupil]]-AD311</f>
        <v>0</v>
      </c>
    </row>
    <row r="312" spans="1:31" x14ac:dyDescent="0.35">
      <c r="A312" s="13" t="s">
        <v>1198</v>
      </c>
      <c r="B312" s="13" t="s">
        <v>1221</v>
      </c>
      <c r="C312" s="14" t="s">
        <v>1200</v>
      </c>
      <c r="D312" s="14" t="s">
        <v>1222</v>
      </c>
      <c r="E312" s="14" t="s">
        <v>34</v>
      </c>
      <c r="F312" s="14" t="s">
        <v>35</v>
      </c>
      <c r="G312" s="14" t="s">
        <v>1222</v>
      </c>
      <c r="H312" s="61" t="s">
        <v>1223</v>
      </c>
      <c r="I312" s="38">
        <v>0</v>
      </c>
      <c r="J312" s="39" t="s">
        <v>8123</v>
      </c>
      <c r="K312" s="40" t="s">
        <v>8122</v>
      </c>
      <c r="L312" s="14" t="s">
        <v>8122</v>
      </c>
      <c r="M312" s="41">
        <v>0</v>
      </c>
      <c r="N312" s="4" t="s">
        <v>8122</v>
      </c>
      <c r="O312" s="41">
        <v>0</v>
      </c>
      <c r="P312" s="41">
        <v>0</v>
      </c>
      <c r="Q312" s="41">
        <v>0</v>
      </c>
      <c r="R312" s="41">
        <v>0</v>
      </c>
      <c r="S312" s="41">
        <v>0</v>
      </c>
      <c r="T312" s="41">
        <v>0</v>
      </c>
      <c r="U312" s="41">
        <v>0</v>
      </c>
      <c r="V312" s="41">
        <v>0</v>
      </c>
      <c r="W312" s="41">
        <v>0</v>
      </c>
      <c r="X312" s="41">
        <v>0</v>
      </c>
      <c r="Y312" s="41">
        <v>0</v>
      </c>
      <c r="Z312" s="41">
        <v>0</v>
      </c>
      <c r="AA312" s="41">
        <v>0</v>
      </c>
      <c r="AB312" s="41">
        <v>0</v>
      </c>
      <c r="AC312" s="41">
        <v>0</v>
      </c>
      <c r="AD312" s="58">
        <f>SUM(Table446233[[#This Row],[1st
Apportionment]:[Invoices]])</f>
        <v>0</v>
      </c>
      <c r="AE312" s="58">
        <f>Table446233[[#This Row],[2018–19
Final Allocation
$98.35 
Per Pupil]]-AD312</f>
        <v>0</v>
      </c>
    </row>
    <row r="313" spans="1:31" x14ac:dyDescent="0.35">
      <c r="A313" s="13" t="s">
        <v>1198</v>
      </c>
      <c r="B313" s="13" t="s">
        <v>1224</v>
      </c>
      <c r="C313" s="14" t="s">
        <v>1200</v>
      </c>
      <c r="D313" s="14" t="s">
        <v>1225</v>
      </c>
      <c r="E313" s="14" t="s">
        <v>34</v>
      </c>
      <c r="F313" s="14" t="s">
        <v>35</v>
      </c>
      <c r="G313" s="14" t="s">
        <v>1225</v>
      </c>
      <c r="H313" s="61" t="s">
        <v>1226</v>
      </c>
      <c r="I313" s="38">
        <v>0</v>
      </c>
      <c r="J313" s="39" t="s">
        <v>8123</v>
      </c>
      <c r="K313" s="40" t="s">
        <v>8122</v>
      </c>
      <c r="L313" s="14" t="s">
        <v>8122</v>
      </c>
      <c r="M313" s="41">
        <v>0</v>
      </c>
      <c r="N313" s="4" t="s">
        <v>8123</v>
      </c>
      <c r="O313" s="41">
        <v>0</v>
      </c>
      <c r="P313" s="41">
        <v>0</v>
      </c>
      <c r="Q313" s="41">
        <v>0</v>
      </c>
      <c r="R313" s="41">
        <v>0</v>
      </c>
      <c r="S313" s="41">
        <v>0</v>
      </c>
      <c r="T313" s="41">
        <v>0</v>
      </c>
      <c r="U313" s="41">
        <v>0</v>
      </c>
      <c r="V313" s="41">
        <v>0</v>
      </c>
      <c r="W313" s="41">
        <v>0</v>
      </c>
      <c r="X313" s="41">
        <v>0</v>
      </c>
      <c r="Y313" s="41">
        <v>0</v>
      </c>
      <c r="Z313" s="41">
        <v>0</v>
      </c>
      <c r="AA313" s="41">
        <v>0</v>
      </c>
      <c r="AB313" s="41">
        <v>0</v>
      </c>
      <c r="AC313" s="41">
        <v>0</v>
      </c>
      <c r="AD313" s="58">
        <f>SUM(Table446233[[#This Row],[1st
Apportionment]:[Invoices]])</f>
        <v>0</v>
      </c>
      <c r="AE313" s="58">
        <f>Table446233[[#This Row],[2018–19
Final Allocation
$98.35 
Per Pupil]]-AD313</f>
        <v>0</v>
      </c>
    </row>
    <row r="314" spans="1:31" x14ac:dyDescent="0.35">
      <c r="A314" s="13" t="s">
        <v>1198</v>
      </c>
      <c r="B314" s="13" t="s">
        <v>1227</v>
      </c>
      <c r="C314" s="14" t="s">
        <v>1200</v>
      </c>
      <c r="D314" s="14" t="s">
        <v>1228</v>
      </c>
      <c r="E314" s="14" t="s">
        <v>34</v>
      </c>
      <c r="F314" s="14" t="s">
        <v>35</v>
      </c>
      <c r="G314" s="14" t="s">
        <v>1228</v>
      </c>
      <c r="H314" s="61" t="s">
        <v>1229</v>
      </c>
      <c r="I314" s="38">
        <v>108</v>
      </c>
      <c r="J314" s="39" t="s">
        <v>8122</v>
      </c>
      <c r="K314" s="40" t="s">
        <v>8122</v>
      </c>
      <c r="L314" s="14" t="s">
        <v>8122</v>
      </c>
      <c r="M314" s="41">
        <v>10622</v>
      </c>
      <c r="N314" s="4" t="s">
        <v>8122</v>
      </c>
      <c r="O314" s="41">
        <v>2494</v>
      </c>
      <c r="P314" s="41">
        <v>1596</v>
      </c>
      <c r="Q314" s="41">
        <v>0</v>
      </c>
      <c r="R314" s="41">
        <v>516</v>
      </c>
      <c r="S314" s="41">
        <v>551</v>
      </c>
      <c r="T314" s="41">
        <v>5465</v>
      </c>
      <c r="U314" s="41">
        <v>0</v>
      </c>
      <c r="V314" s="41">
        <v>0</v>
      </c>
      <c r="W314" s="41">
        <v>0</v>
      </c>
      <c r="X314" s="41">
        <v>0</v>
      </c>
      <c r="Y314" s="41">
        <v>0</v>
      </c>
      <c r="Z314" s="41">
        <v>0</v>
      </c>
      <c r="AA314" s="41">
        <v>0</v>
      </c>
      <c r="AB314" s="41">
        <v>0</v>
      </c>
      <c r="AC314" s="41">
        <v>0</v>
      </c>
      <c r="AD314" s="58">
        <f>SUM(Table446233[[#This Row],[1st
Apportionment]:[Invoices]])</f>
        <v>10622</v>
      </c>
      <c r="AE314" s="58">
        <f>Table446233[[#This Row],[2018–19
Final Allocation
$98.35 
Per Pupil]]-AD314</f>
        <v>0</v>
      </c>
    </row>
    <row r="315" spans="1:31" x14ac:dyDescent="0.35">
      <c r="A315" s="13" t="s">
        <v>1198</v>
      </c>
      <c r="B315" s="13" t="s">
        <v>1230</v>
      </c>
      <c r="C315" s="14" t="s">
        <v>1200</v>
      </c>
      <c r="D315" s="14" t="s">
        <v>1231</v>
      </c>
      <c r="E315" s="14" t="s">
        <v>34</v>
      </c>
      <c r="F315" s="14" t="s">
        <v>35</v>
      </c>
      <c r="G315" s="14" t="s">
        <v>1231</v>
      </c>
      <c r="H315" s="61" t="s">
        <v>1232</v>
      </c>
      <c r="I315" s="38">
        <v>0</v>
      </c>
      <c r="J315" s="39" t="s">
        <v>8122</v>
      </c>
      <c r="K315" s="40" t="s">
        <v>8123</v>
      </c>
      <c r="L315" s="14" t="s">
        <v>8123</v>
      </c>
      <c r="M315" s="41">
        <v>0</v>
      </c>
      <c r="N315" s="4" t="s">
        <v>8123</v>
      </c>
      <c r="O315" s="41">
        <v>0</v>
      </c>
      <c r="P315" s="41">
        <v>0</v>
      </c>
      <c r="Q315" s="41">
        <v>0</v>
      </c>
      <c r="R315" s="41">
        <v>0</v>
      </c>
      <c r="S315" s="41">
        <v>0</v>
      </c>
      <c r="T315" s="41">
        <v>0</v>
      </c>
      <c r="U315" s="41">
        <v>0</v>
      </c>
      <c r="V315" s="41">
        <v>0</v>
      </c>
      <c r="W315" s="41">
        <v>0</v>
      </c>
      <c r="X315" s="41">
        <v>0</v>
      </c>
      <c r="Y315" s="41">
        <v>0</v>
      </c>
      <c r="Z315" s="41">
        <v>0</v>
      </c>
      <c r="AA315" s="41">
        <v>0</v>
      </c>
      <c r="AB315" s="41">
        <v>0</v>
      </c>
      <c r="AC315" s="41">
        <v>0</v>
      </c>
      <c r="AD315" s="58">
        <f>SUM(Table446233[[#This Row],[1st
Apportionment]:[Invoices]])</f>
        <v>0</v>
      </c>
      <c r="AE315" s="58">
        <f>Table446233[[#This Row],[2018–19
Final Allocation
$98.35 
Per Pupil]]-AD315</f>
        <v>0</v>
      </c>
    </row>
    <row r="316" spans="1:31" x14ac:dyDescent="0.35">
      <c r="A316" s="13" t="s">
        <v>1198</v>
      </c>
      <c r="B316" s="13" t="s">
        <v>1233</v>
      </c>
      <c r="C316" s="14" t="s">
        <v>1200</v>
      </c>
      <c r="D316" s="14" t="s">
        <v>1234</v>
      </c>
      <c r="E316" s="14" t="s">
        <v>34</v>
      </c>
      <c r="F316" s="14" t="s">
        <v>35</v>
      </c>
      <c r="G316" s="14" t="s">
        <v>1234</v>
      </c>
      <c r="H316" s="61" t="s">
        <v>1235</v>
      </c>
      <c r="I316" s="38">
        <v>0</v>
      </c>
      <c r="J316" s="39" t="s">
        <v>8123</v>
      </c>
      <c r="K316" s="40" t="s">
        <v>8123</v>
      </c>
      <c r="L316" s="14" t="s">
        <v>8123</v>
      </c>
      <c r="M316" s="41">
        <v>0</v>
      </c>
      <c r="N316" s="4" t="s">
        <v>8123</v>
      </c>
      <c r="O316" s="41">
        <v>0</v>
      </c>
      <c r="P316" s="41">
        <v>0</v>
      </c>
      <c r="Q316" s="41">
        <v>0</v>
      </c>
      <c r="R316" s="41">
        <v>0</v>
      </c>
      <c r="S316" s="41">
        <v>0</v>
      </c>
      <c r="T316" s="41">
        <v>0</v>
      </c>
      <c r="U316" s="41">
        <v>0</v>
      </c>
      <c r="V316" s="41">
        <v>0</v>
      </c>
      <c r="W316" s="41">
        <v>0</v>
      </c>
      <c r="X316" s="41">
        <v>0</v>
      </c>
      <c r="Y316" s="41">
        <v>0</v>
      </c>
      <c r="Z316" s="41">
        <v>0</v>
      </c>
      <c r="AA316" s="41">
        <v>0</v>
      </c>
      <c r="AB316" s="41">
        <v>0</v>
      </c>
      <c r="AC316" s="41">
        <v>0</v>
      </c>
      <c r="AD316" s="58">
        <f>SUM(Table446233[[#This Row],[1st
Apportionment]:[Invoices]])</f>
        <v>0</v>
      </c>
      <c r="AE316" s="58">
        <f>Table446233[[#This Row],[2018–19
Final Allocation
$98.35 
Per Pupil]]-AD316</f>
        <v>0</v>
      </c>
    </row>
    <row r="317" spans="1:31" x14ac:dyDescent="0.35">
      <c r="A317" s="13" t="s">
        <v>1198</v>
      </c>
      <c r="B317" s="13" t="s">
        <v>1236</v>
      </c>
      <c r="C317" s="14" t="s">
        <v>1200</v>
      </c>
      <c r="D317" s="14" t="s">
        <v>1237</v>
      </c>
      <c r="E317" s="14" t="s">
        <v>34</v>
      </c>
      <c r="F317" s="14" t="s">
        <v>35</v>
      </c>
      <c r="G317" s="14" t="s">
        <v>1237</v>
      </c>
      <c r="H317" s="61" t="s">
        <v>1238</v>
      </c>
      <c r="I317" s="38">
        <v>0</v>
      </c>
      <c r="J317" s="39" t="s">
        <v>8123</v>
      </c>
      <c r="K317" s="40" t="s">
        <v>8123</v>
      </c>
      <c r="L317" s="14" t="s">
        <v>8122</v>
      </c>
      <c r="M317" s="41">
        <v>0</v>
      </c>
      <c r="N317" s="4" t="s">
        <v>8123</v>
      </c>
      <c r="O317" s="41">
        <v>0</v>
      </c>
      <c r="P317" s="41">
        <v>0</v>
      </c>
      <c r="Q317" s="41">
        <v>0</v>
      </c>
      <c r="R317" s="41">
        <v>0</v>
      </c>
      <c r="S317" s="41">
        <v>0</v>
      </c>
      <c r="T317" s="41">
        <v>0</v>
      </c>
      <c r="U317" s="41">
        <v>0</v>
      </c>
      <c r="V317" s="41">
        <v>0</v>
      </c>
      <c r="W317" s="41">
        <v>0</v>
      </c>
      <c r="X317" s="41">
        <v>0</v>
      </c>
      <c r="Y317" s="41">
        <v>0</v>
      </c>
      <c r="Z317" s="41">
        <v>0</v>
      </c>
      <c r="AA317" s="41">
        <v>0</v>
      </c>
      <c r="AB317" s="41">
        <v>0</v>
      </c>
      <c r="AC317" s="41">
        <v>0</v>
      </c>
      <c r="AD317" s="58">
        <f>SUM(Table446233[[#This Row],[1st
Apportionment]:[Invoices]])</f>
        <v>0</v>
      </c>
      <c r="AE317" s="58">
        <f>Table446233[[#This Row],[2018–19
Final Allocation
$98.35 
Per Pupil]]-AD317</f>
        <v>0</v>
      </c>
    </row>
    <row r="318" spans="1:31" x14ac:dyDescent="0.35">
      <c r="A318" s="13" t="s">
        <v>1198</v>
      </c>
      <c r="B318" s="13" t="s">
        <v>1239</v>
      </c>
      <c r="C318" s="14" t="s">
        <v>1200</v>
      </c>
      <c r="D318" s="14" t="s">
        <v>1240</v>
      </c>
      <c r="E318" s="14" t="s">
        <v>34</v>
      </c>
      <c r="F318" s="14" t="s">
        <v>35</v>
      </c>
      <c r="G318" s="14" t="s">
        <v>1240</v>
      </c>
      <c r="H318" s="61" t="s">
        <v>1241</v>
      </c>
      <c r="I318" s="38">
        <v>0</v>
      </c>
      <c r="J318" s="39" t="s">
        <v>8123</v>
      </c>
      <c r="K318" s="40" t="s">
        <v>8123</v>
      </c>
      <c r="L318" s="14" t="s">
        <v>8123</v>
      </c>
      <c r="M318" s="41">
        <v>0</v>
      </c>
      <c r="N318" s="4" t="s">
        <v>8123</v>
      </c>
      <c r="O318" s="41">
        <v>0</v>
      </c>
      <c r="P318" s="41">
        <v>0</v>
      </c>
      <c r="Q318" s="41">
        <v>0</v>
      </c>
      <c r="R318" s="41">
        <v>0</v>
      </c>
      <c r="S318" s="41">
        <v>0</v>
      </c>
      <c r="T318" s="41">
        <v>0</v>
      </c>
      <c r="U318" s="41">
        <v>0</v>
      </c>
      <c r="V318" s="41">
        <v>0</v>
      </c>
      <c r="W318" s="41">
        <v>0</v>
      </c>
      <c r="X318" s="41">
        <v>0</v>
      </c>
      <c r="Y318" s="41">
        <v>0</v>
      </c>
      <c r="Z318" s="41">
        <v>0</v>
      </c>
      <c r="AA318" s="41">
        <v>0</v>
      </c>
      <c r="AB318" s="41">
        <v>0</v>
      </c>
      <c r="AC318" s="41">
        <v>0</v>
      </c>
      <c r="AD318" s="58">
        <f>SUM(Table446233[[#This Row],[1st
Apportionment]:[Invoices]])</f>
        <v>0</v>
      </c>
      <c r="AE318" s="58">
        <f>Table446233[[#This Row],[2018–19
Final Allocation
$98.35 
Per Pupil]]-AD318</f>
        <v>0</v>
      </c>
    </row>
    <row r="319" spans="1:31" x14ac:dyDescent="0.35">
      <c r="A319" s="13" t="s">
        <v>1198</v>
      </c>
      <c r="B319" s="13" t="s">
        <v>1242</v>
      </c>
      <c r="C319" s="14" t="s">
        <v>1200</v>
      </c>
      <c r="D319" s="14" t="s">
        <v>1243</v>
      </c>
      <c r="E319" s="14" t="s">
        <v>34</v>
      </c>
      <c r="F319" s="14" t="s">
        <v>35</v>
      </c>
      <c r="G319" s="14" t="s">
        <v>1243</v>
      </c>
      <c r="H319" s="61" t="s">
        <v>1244</v>
      </c>
      <c r="I319" s="38">
        <v>0</v>
      </c>
      <c r="J319" s="39" t="s">
        <v>8123</v>
      </c>
      <c r="K319" s="40" t="s">
        <v>8123</v>
      </c>
      <c r="L319" s="14" t="s">
        <v>8123</v>
      </c>
      <c r="M319" s="41">
        <v>0</v>
      </c>
      <c r="N319" s="4" t="s">
        <v>8123</v>
      </c>
      <c r="O319" s="41">
        <v>0</v>
      </c>
      <c r="P319" s="41">
        <v>0</v>
      </c>
      <c r="Q319" s="41">
        <v>0</v>
      </c>
      <c r="R319" s="41">
        <v>0</v>
      </c>
      <c r="S319" s="41">
        <v>0</v>
      </c>
      <c r="T319" s="41">
        <v>0</v>
      </c>
      <c r="U319" s="41">
        <v>0</v>
      </c>
      <c r="V319" s="41">
        <v>0</v>
      </c>
      <c r="W319" s="41">
        <v>0</v>
      </c>
      <c r="X319" s="41">
        <v>0</v>
      </c>
      <c r="Y319" s="41">
        <v>0</v>
      </c>
      <c r="Z319" s="41">
        <v>0</v>
      </c>
      <c r="AA319" s="41">
        <v>0</v>
      </c>
      <c r="AB319" s="41">
        <v>0</v>
      </c>
      <c r="AC319" s="41">
        <v>0</v>
      </c>
      <c r="AD319" s="58">
        <f>SUM(Table446233[[#This Row],[1st
Apportionment]:[Invoices]])</f>
        <v>0</v>
      </c>
      <c r="AE319" s="58">
        <f>Table446233[[#This Row],[2018–19
Final Allocation
$98.35 
Per Pupil]]-AD319</f>
        <v>0</v>
      </c>
    </row>
    <row r="320" spans="1:31" x14ac:dyDescent="0.35">
      <c r="A320" s="13" t="s">
        <v>1198</v>
      </c>
      <c r="B320" s="13" t="s">
        <v>1245</v>
      </c>
      <c r="C320" s="14" t="s">
        <v>1200</v>
      </c>
      <c r="D320" s="14" t="s">
        <v>1246</v>
      </c>
      <c r="E320" s="14" t="s">
        <v>34</v>
      </c>
      <c r="F320" s="14" t="s">
        <v>35</v>
      </c>
      <c r="G320" s="14" t="s">
        <v>1246</v>
      </c>
      <c r="H320" s="61" t="s">
        <v>1247</v>
      </c>
      <c r="I320" s="38">
        <v>0</v>
      </c>
      <c r="J320" s="39" t="s">
        <v>8123</v>
      </c>
      <c r="K320" s="40" t="s">
        <v>8123</v>
      </c>
      <c r="L320" s="14" t="s">
        <v>8122</v>
      </c>
      <c r="M320" s="41">
        <v>0</v>
      </c>
      <c r="N320" s="4" t="s">
        <v>8123</v>
      </c>
      <c r="O320" s="41">
        <v>0</v>
      </c>
      <c r="P320" s="41">
        <v>0</v>
      </c>
      <c r="Q320" s="41">
        <v>0</v>
      </c>
      <c r="R320" s="41">
        <v>0</v>
      </c>
      <c r="S320" s="41">
        <v>0</v>
      </c>
      <c r="T320" s="41">
        <v>0</v>
      </c>
      <c r="U320" s="41">
        <v>0</v>
      </c>
      <c r="V320" s="41">
        <v>0</v>
      </c>
      <c r="W320" s="41">
        <v>0</v>
      </c>
      <c r="X320" s="41">
        <v>0</v>
      </c>
      <c r="Y320" s="41">
        <v>0</v>
      </c>
      <c r="Z320" s="41">
        <v>0</v>
      </c>
      <c r="AA320" s="41">
        <v>0</v>
      </c>
      <c r="AB320" s="41">
        <v>0</v>
      </c>
      <c r="AC320" s="41">
        <v>0</v>
      </c>
      <c r="AD320" s="58">
        <f>SUM(Table446233[[#This Row],[1st
Apportionment]:[Invoices]])</f>
        <v>0</v>
      </c>
      <c r="AE320" s="58">
        <f>Table446233[[#This Row],[2018–19
Final Allocation
$98.35 
Per Pupil]]-AD320</f>
        <v>0</v>
      </c>
    </row>
    <row r="321" spans="1:31" x14ac:dyDescent="0.35">
      <c r="A321" s="13" t="s">
        <v>1198</v>
      </c>
      <c r="B321" s="13" t="s">
        <v>1248</v>
      </c>
      <c r="C321" s="14" t="s">
        <v>1200</v>
      </c>
      <c r="D321" s="14" t="s">
        <v>1249</v>
      </c>
      <c r="E321" s="14" t="s">
        <v>34</v>
      </c>
      <c r="F321" s="14" t="s">
        <v>35</v>
      </c>
      <c r="G321" s="14" t="s">
        <v>1249</v>
      </c>
      <c r="H321" s="61" t="s">
        <v>1250</v>
      </c>
      <c r="I321" s="38">
        <v>0</v>
      </c>
      <c r="J321" s="39" t="s">
        <v>8123</v>
      </c>
      <c r="K321" s="40" t="s">
        <v>8123</v>
      </c>
      <c r="L321" s="14" t="s">
        <v>8123</v>
      </c>
      <c r="M321" s="41">
        <v>0</v>
      </c>
      <c r="N321" s="4" t="s">
        <v>8123</v>
      </c>
      <c r="O321" s="41">
        <v>0</v>
      </c>
      <c r="P321" s="41">
        <v>0</v>
      </c>
      <c r="Q321" s="41">
        <v>0</v>
      </c>
      <c r="R321" s="41">
        <v>0</v>
      </c>
      <c r="S321" s="41">
        <v>0</v>
      </c>
      <c r="T321" s="41">
        <v>0</v>
      </c>
      <c r="U321" s="41">
        <v>0</v>
      </c>
      <c r="V321" s="41">
        <v>0</v>
      </c>
      <c r="W321" s="41">
        <v>0</v>
      </c>
      <c r="X321" s="41">
        <v>0</v>
      </c>
      <c r="Y321" s="41">
        <v>0</v>
      </c>
      <c r="Z321" s="41">
        <v>0</v>
      </c>
      <c r="AA321" s="41">
        <v>0</v>
      </c>
      <c r="AB321" s="41">
        <v>0</v>
      </c>
      <c r="AC321" s="41">
        <v>0</v>
      </c>
      <c r="AD321" s="58">
        <f>SUM(Table446233[[#This Row],[1st
Apportionment]:[Invoices]])</f>
        <v>0</v>
      </c>
      <c r="AE321" s="58">
        <f>Table446233[[#This Row],[2018–19
Final Allocation
$98.35 
Per Pupil]]-AD321</f>
        <v>0</v>
      </c>
    </row>
    <row r="322" spans="1:31" x14ac:dyDescent="0.35">
      <c r="A322" s="13" t="s">
        <v>1198</v>
      </c>
      <c r="B322" s="13" t="s">
        <v>1251</v>
      </c>
      <c r="C322" s="14" t="s">
        <v>1200</v>
      </c>
      <c r="D322" s="14" t="s">
        <v>1219</v>
      </c>
      <c r="E322" s="14" t="s">
        <v>1252</v>
      </c>
      <c r="F322" s="14" t="s">
        <v>1253</v>
      </c>
      <c r="G322" s="14" t="s">
        <v>1254</v>
      </c>
      <c r="H322" s="61" t="s">
        <v>1255</v>
      </c>
      <c r="I322" s="38">
        <v>0</v>
      </c>
      <c r="J322" s="39" t="s">
        <v>8123</v>
      </c>
      <c r="K322" s="40" t="s">
        <v>8123</v>
      </c>
      <c r="L322" s="14" t="s">
        <v>8123</v>
      </c>
      <c r="M322" s="41">
        <v>0</v>
      </c>
      <c r="N322" s="4" t="s">
        <v>8123</v>
      </c>
      <c r="O322" s="41">
        <v>0</v>
      </c>
      <c r="P322" s="41">
        <v>0</v>
      </c>
      <c r="Q322" s="41">
        <v>0</v>
      </c>
      <c r="R322" s="41">
        <v>0</v>
      </c>
      <c r="S322" s="41">
        <v>0</v>
      </c>
      <c r="T322" s="41">
        <v>0</v>
      </c>
      <c r="U322" s="41">
        <v>0</v>
      </c>
      <c r="V322" s="41">
        <v>0</v>
      </c>
      <c r="W322" s="41">
        <v>0</v>
      </c>
      <c r="X322" s="41">
        <v>0</v>
      </c>
      <c r="Y322" s="41">
        <v>0</v>
      </c>
      <c r="Z322" s="41">
        <v>0</v>
      </c>
      <c r="AA322" s="41">
        <v>0</v>
      </c>
      <c r="AB322" s="41">
        <v>0</v>
      </c>
      <c r="AC322" s="41">
        <v>0</v>
      </c>
      <c r="AD322" s="58">
        <f>SUM(Table446233[[#This Row],[1st
Apportionment]:[Invoices]])</f>
        <v>0</v>
      </c>
      <c r="AE322" s="58">
        <f>Table446233[[#This Row],[2018–19
Final Allocation
$98.35 
Per Pupil]]-AD322</f>
        <v>0</v>
      </c>
    </row>
    <row r="323" spans="1:31" x14ac:dyDescent="0.35">
      <c r="A323" s="13" t="s">
        <v>1256</v>
      </c>
      <c r="B323" s="13" t="s">
        <v>1257</v>
      </c>
      <c r="C323" s="14" t="s">
        <v>1258</v>
      </c>
      <c r="D323" s="14" t="s">
        <v>1259</v>
      </c>
      <c r="E323" s="14" t="s">
        <v>34</v>
      </c>
      <c r="F323" s="14" t="s">
        <v>35</v>
      </c>
      <c r="G323" s="14" t="s">
        <v>1259</v>
      </c>
      <c r="H323" s="61" t="s">
        <v>1260</v>
      </c>
      <c r="I323" s="38">
        <v>0</v>
      </c>
      <c r="J323" s="39" t="s">
        <v>8122</v>
      </c>
      <c r="K323" s="40" t="s">
        <v>8123</v>
      </c>
      <c r="L323" s="14" t="s">
        <v>8123</v>
      </c>
      <c r="M323" s="41">
        <v>0</v>
      </c>
      <c r="N323" s="4" t="s">
        <v>8123</v>
      </c>
      <c r="O323" s="41">
        <v>0</v>
      </c>
      <c r="P323" s="41">
        <v>0</v>
      </c>
      <c r="Q323" s="41">
        <v>0</v>
      </c>
      <c r="R323" s="41">
        <v>0</v>
      </c>
      <c r="S323" s="41">
        <v>0</v>
      </c>
      <c r="T323" s="41">
        <v>0</v>
      </c>
      <c r="U323" s="41">
        <v>0</v>
      </c>
      <c r="V323" s="41">
        <v>0</v>
      </c>
      <c r="W323" s="41">
        <v>0</v>
      </c>
      <c r="X323" s="41">
        <v>0</v>
      </c>
      <c r="Y323" s="41">
        <v>0</v>
      </c>
      <c r="Z323" s="41">
        <v>0</v>
      </c>
      <c r="AA323" s="41">
        <v>0</v>
      </c>
      <c r="AB323" s="41">
        <v>0</v>
      </c>
      <c r="AC323" s="41">
        <v>0</v>
      </c>
      <c r="AD323" s="58">
        <f>SUM(Table446233[[#This Row],[1st
Apportionment]:[Invoices]])</f>
        <v>0</v>
      </c>
      <c r="AE323" s="58">
        <f>Table446233[[#This Row],[2018–19
Final Allocation
$98.35 
Per Pupil]]-AD323</f>
        <v>0</v>
      </c>
    </row>
    <row r="324" spans="1:31" x14ac:dyDescent="0.35">
      <c r="A324" s="13" t="s">
        <v>1256</v>
      </c>
      <c r="B324" s="13" t="s">
        <v>1261</v>
      </c>
      <c r="C324" s="14" t="s">
        <v>1258</v>
      </c>
      <c r="D324" s="14" t="s">
        <v>1262</v>
      </c>
      <c r="E324" s="14" t="s">
        <v>34</v>
      </c>
      <c r="F324" s="14" t="s">
        <v>35</v>
      </c>
      <c r="G324" s="14" t="s">
        <v>1262</v>
      </c>
      <c r="H324" s="61" t="s">
        <v>1263</v>
      </c>
      <c r="I324" s="38">
        <v>0</v>
      </c>
      <c r="J324" s="39" t="s">
        <v>8122</v>
      </c>
      <c r="K324" s="40" t="s">
        <v>8123</v>
      </c>
      <c r="L324" s="14" t="s">
        <v>8123</v>
      </c>
      <c r="M324" s="41">
        <v>0</v>
      </c>
      <c r="N324" s="4" t="s">
        <v>8123</v>
      </c>
      <c r="O324" s="41">
        <v>0</v>
      </c>
      <c r="P324" s="41">
        <v>0</v>
      </c>
      <c r="Q324" s="41">
        <v>0</v>
      </c>
      <c r="R324" s="41">
        <v>0</v>
      </c>
      <c r="S324" s="41">
        <v>0</v>
      </c>
      <c r="T324" s="41">
        <v>0</v>
      </c>
      <c r="U324" s="41">
        <v>0</v>
      </c>
      <c r="V324" s="41">
        <v>0</v>
      </c>
      <c r="W324" s="41">
        <v>0</v>
      </c>
      <c r="X324" s="41">
        <v>0</v>
      </c>
      <c r="Y324" s="41">
        <v>0</v>
      </c>
      <c r="Z324" s="41">
        <v>0</v>
      </c>
      <c r="AA324" s="41">
        <v>0</v>
      </c>
      <c r="AB324" s="41">
        <v>0</v>
      </c>
      <c r="AC324" s="41">
        <v>0</v>
      </c>
      <c r="AD324" s="58">
        <f>SUM(Table446233[[#This Row],[1st
Apportionment]:[Invoices]])</f>
        <v>0</v>
      </c>
      <c r="AE324" s="58">
        <f>Table446233[[#This Row],[2018–19
Final Allocation
$98.35 
Per Pupil]]-AD324</f>
        <v>0</v>
      </c>
    </row>
    <row r="325" spans="1:31" x14ac:dyDescent="0.35">
      <c r="A325" s="13" t="s">
        <v>1256</v>
      </c>
      <c r="B325" s="13" t="s">
        <v>1264</v>
      </c>
      <c r="C325" s="14" t="s">
        <v>1258</v>
      </c>
      <c r="D325" s="14" t="s">
        <v>1265</v>
      </c>
      <c r="E325" s="14" t="s">
        <v>34</v>
      </c>
      <c r="F325" s="14" t="s">
        <v>35</v>
      </c>
      <c r="G325" s="14" t="s">
        <v>1265</v>
      </c>
      <c r="H325" s="61" t="s">
        <v>1266</v>
      </c>
      <c r="I325" s="38">
        <v>0</v>
      </c>
      <c r="J325" s="39" t="s">
        <v>8122</v>
      </c>
      <c r="K325" s="40" t="s">
        <v>8123</v>
      </c>
      <c r="L325" s="14" t="s">
        <v>8123</v>
      </c>
      <c r="M325" s="41">
        <v>0</v>
      </c>
      <c r="N325" s="4" t="s">
        <v>8123</v>
      </c>
      <c r="O325" s="41">
        <v>0</v>
      </c>
      <c r="P325" s="41">
        <v>0</v>
      </c>
      <c r="Q325" s="41">
        <v>0</v>
      </c>
      <c r="R325" s="41">
        <v>0</v>
      </c>
      <c r="S325" s="41">
        <v>0</v>
      </c>
      <c r="T325" s="41">
        <v>0</v>
      </c>
      <c r="U325" s="41">
        <v>0</v>
      </c>
      <c r="V325" s="41">
        <v>0</v>
      </c>
      <c r="W325" s="41">
        <v>0</v>
      </c>
      <c r="X325" s="41">
        <v>0</v>
      </c>
      <c r="Y325" s="41">
        <v>0</v>
      </c>
      <c r="Z325" s="41">
        <v>0</v>
      </c>
      <c r="AA325" s="41">
        <v>0</v>
      </c>
      <c r="AB325" s="41">
        <v>0</v>
      </c>
      <c r="AC325" s="41">
        <v>0</v>
      </c>
      <c r="AD325" s="58">
        <f>SUM(Table446233[[#This Row],[1st
Apportionment]:[Invoices]])</f>
        <v>0</v>
      </c>
      <c r="AE325" s="58">
        <f>Table446233[[#This Row],[2018–19
Final Allocation
$98.35 
Per Pupil]]-AD325</f>
        <v>0</v>
      </c>
    </row>
    <row r="326" spans="1:31" x14ac:dyDescent="0.35">
      <c r="A326" s="13" t="s">
        <v>1256</v>
      </c>
      <c r="B326" s="13" t="s">
        <v>1267</v>
      </c>
      <c r="C326" s="14" t="s">
        <v>1258</v>
      </c>
      <c r="D326" s="14" t="s">
        <v>1268</v>
      </c>
      <c r="E326" s="14" t="s">
        <v>34</v>
      </c>
      <c r="F326" s="14" t="s">
        <v>35</v>
      </c>
      <c r="G326" s="14" t="s">
        <v>1268</v>
      </c>
      <c r="H326" s="61" t="s">
        <v>1269</v>
      </c>
      <c r="I326" s="38">
        <v>0</v>
      </c>
      <c r="J326" s="39" t="s">
        <v>8122</v>
      </c>
      <c r="K326" s="40" t="s">
        <v>8123</v>
      </c>
      <c r="L326" s="14" t="s">
        <v>8122</v>
      </c>
      <c r="M326" s="41">
        <v>0</v>
      </c>
      <c r="N326" s="4" t="s">
        <v>8123</v>
      </c>
      <c r="O326" s="41">
        <v>0</v>
      </c>
      <c r="P326" s="41">
        <v>0</v>
      </c>
      <c r="Q326" s="41">
        <v>0</v>
      </c>
      <c r="R326" s="41">
        <v>0</v>
      </c>
      <c r="S326" s="41">
        <v>0</v>
      </c>
      <c r="T326" s="41">
        <v>0</v>
      </c>
      <c r="U326" s="41">
        <v>0</v>
      </c>
      <c r="V326" s="41">
        <v>0</v>
      </c>
      <c r="W326" s="41">
        <v>0</v>
      </c>
      <c r="X326" s="41">
        <v>0</v>
      </c>
      <c r="Y326" s="41">
        <v>0</v>
      </c>
      <c r="Z326" s="41">
        <v>0</v>
      </c>
      <c r="AA326" s="41">
        <v>0</v>
      </c>
      <c r="AB326" s="41">
        <v>0</v>
      </c>
      <c r="AC326" s="41">
        <v>0</v>
      </c>
      <c r="AD326" s="58">
        <f>SUM(Table446233[[#This Row],[1st
Apportionment]:[Invoices]])</f>
        <v>0</v>
      </c>
      <c r="AE326" s="58">
        <f>Table446233[[#This Row],[2018–19
Final Allocation
$98.35 
Per Pupil]]-AD326</f>
        <v>0</v>
      </c>
    </row>
    <row r="327" spans="1:31" x14ac:dyDescent="0.35">
      <c r="A327" s="13" t="s">
        <v>1256</v>
      </c>
      <c r="B327" s="13" t="s">
        <v>1270</v>
      </c>
      <c r="C327" s="14" t="s">
        <v>1258</v>
      </c>
      <c r="D327" s="14" t="s">
        <v>1271</v>
      </c>
      <c r="E327" s="14" t="s">
        <v>34</v>
      </c>
      <c r="F327" s="14" t="s">
        <v>35</v>
      </c>
      <c r="G327" s="14" t="s">
        <v>1271</v>
      </c>
      <c r="H327" s="61" t="s">
        <v>1272</v>
      </c>
      <c r="I327" s="38">
        <v>0</v>
      </c>
      <c r="J327" s="39" t="s">
        <v>8122</v>
      </c>
      <c r="K327" s="40" t="s">
        <v>8123</v>
      </c>
      <c r="L327" s="14" t="s">
        <v>8123</v>
      </c>
      <c r="M327" s="41">
        <v>0</v>
      </c>
      <c r="N327" s="4" t="s">
        <v>8123</v>
      </c>
      <c r="O327" s="41">
        <v>0</v>
      </c>
      <c r="P327" s="41">
        <v>0</v>
      </c>
      <c r="Q327" s="41">
        <v>0</v>
      </c>
      <c r="R327" s="41">
        <v>0</v>
      </c>
      <c r="S327" s="41">
        <v>0</v>
      </c>
      <c r="T327" s="41">
        <v>0</v>
      </c>
      <c r="U327" s="41">
        <v>0</v>
      </c>
      <c r="V327" s="41">
        <v>0</v>
      </c>
      <c r="W327" s="41">
        <v>0</v>
      </c>
      <c r="X327" s="41">
        <v>0</v>
      </c>
      <c r="Y327" s="41">
        <v>0</v>
      </c>
      <c r="Z327" s="41">
        <v>0</v>
      </c>
      <c r="AA327" s="41">
        <v>0</v>
      </c>
      <c r="AB327" s="41">
        <v>0</v>
      </c>
      <c r="AC327" s="41">
        <v>0</v>
      </c>
      <c r="AD327" s="58">
        <f>SUM(Table446233[[#This Row],[1st
Apportionment]:[Invoices]])</f>
        <v>0</v>
      </c>
      <c r="AE327" s="58">
        <f>Table446233[[#This Row],[2018–19
Final Allocation
$98.35 
Per Pupil]]-AD327</f>
        <v>0</v>
      </c>
    </row>
    <row r="328" spans="1:31" x14ac:dyDescent="0.35">
      <c r="A328" s="13" t="s">
        <v>1256</v>
      </c>
      <c r="B328" s="13" t="s">
        <v>1273</v>
      </c>
      <c r="C328" s="14" t="s">
        <v>1258</v>
      </c>
      <c r="D328" s="14" t="s">
        <v>1274</v>
      </c>
      <c r="E328" s="14" t="s">
        <v>34</v>
      </c>
      <c r="F328" s="14" t="s">
        <v>35</v>
      </c>
      <c r="G328" s="14" t="s">
        <v>1274</v>
      </c>
      <c r="H328" s="61" t="s">
        <v>1275</v>
      </c>
      <c r="I328" s="38">
        <v>0</v>
      </c>
      <c r="J328" s="39" t="s">
        <v>8122</v>
      </c>
      <c r="K328" s="40" t="s">
        <v>8123</v>
      </c>
      <c r="L328" s="14" t="s">
        <v>8123</v>
      </c>
      <c r="M328" s="41">
        <v>0</v>
      </c>
      <c r="N328" s="4" t="s">
        <v>8123</v>
      </c>
      <c r="O328" s="41">
        <v>0</v>
      </c>
      <c r="P328" s="41">
        <v>0</v>
      </c>
      <c r="Q328" s="41">
        <v>0</v>
      </c>
      <c r="R328" s="41">
        <v>0</v>
      </c>
      <c r="S328" s="41">
        <v>0</v>
      </c>
      <c r="T328" s="41">
        <v>0</v>
      </c>
      <c r="U328" s="41">
        <v>0</v>
      </c>
      <c r="V328" s="41">
        <v>0</v>
      </c>
      <c r="W328" s="41">
        <v>0</v>
      </c>
      <c r="X328" s="41">
        <v>0</v>
      </c>
      <c r="Y328" s="41">
        <v>0</v>
      </c>
      <c r="Z328" s="41">
        <v>0</v>
      </c>
      <c r="AA328" s="41">
        <v>0</v>
      </c>
      <c r="AB328" s="41">
        <v>0</v>
      </c>
      <c r="AC328" s="41">
        <v>0</v>
      </c>
      <c r="AD328" s="58">
        <f>SUM(Table446233[[#This Row],[1st
Apportionment]:[Invoices]])</f>
        <v>0</v>
      </c>
      <c r="AE328" s="58">
        <f>Table446233[[#This Row],[2018–19
Final Allocation
$98.35 
Per Pupil]]-AD328</f>
        <v>0</v>
      </c>
    </row>
    <row r="329" spans="1:31" x14ac:dyDescent="0.35">
      <c r="A329" s="13" t="s">
        <v>1256</v>
      </c>
      <c r="B329" s="13" t="s">
        <v>1276</v>
      </c>
      <c r="C329" s="14" t="s">
        <v>1258</v>
      </c>
      <c r="D329" s="14" t="s">
        <v>1277</v>
      </c>
      <c r="E329" s="14" t="s">
        <v>34</v>
      </c>
      <c r="F329" s="14" t="s">
        <v>35</v>
      </c>
      <c r="G329" s="14" t="s">
        <v>1277</v>
      </c>
      <c r="H329" s="61" t="s">
        <v>1278</v>
      </c>
      <c r="I329" s="38">
        <v>0</v>
      </c>
      <c r="J329" s="39" t="s">
        <v>8122</v>
      </c>
      <c r="K329" s="40" t="s">
        <v>8123</v>
      </c>
      <c r="L329" s="14" t="s">
        <v>8122</v>
      </c>
      <c r="M329" s="41">
        <v>0</v>
      </c>
      <c r="N329" s="4" t="s">
        <v>8122</v>
      </c>
      <c r="O329" s="41">
        <v>0</v>
      </c>
      <c r="P329" s="41">
        <v>0</v>
      </c>
      <c r="Q329" s="41">
        <v>0</v>
      </c>
      <c r="R329" s="41">
        <v>0</v>
      </c>
      <c r="S329" s="41">
        <v>0</v>
      </c>
      <c r="T329" s="41">
        <v>0</v>
      </c>
      <c r="U329" s="41">
        <v>0</v>
      </c>
      <c r="V329" s="41">
        <v>0</v>
      </c>
      <c r="W329" s="41">
        <v>0</v>
      </c>
      <c r="X329" s="41">
        <v>0</v>
      </c>
      <c r="Y329" s="41">
        <v>0</v>
      </c>
      <c r="Z329" s="41">
        <v>0</v>
      </c>
      <c r="AA329" s="41">
        <v>0</v>
      </c>
      <c r="AB329" s="41">
        <v>0</v>
      </c>
      <c r="AC329" s="41">
        <v>0</v>
      </c>
      <c r="AD329" s="58">
        <f>SUM(Table446233[[#This Row],[1st
Apportionment]:[Invoices]])</f>
        <v>0</v>
      </c>
      <c r="AE329" s="58">
        <f>Table446233[[#This Row],[2018–19
Final Allocation
$98.35 
Per Pupil]]-AD329</f>
        <v>0</v>
      </c>
    </row>
    <row r="330" spans="1:31" x14ac:dyDescent="0.35">
      <c r="A330" s="13" t="s">
        <v>1256</v>
      </c>
      <c r="B330" s="13" t="s">
        <v>1279</v>
      </c>
      <c r="C330" s="14" t="s">
        <v>1258</v>
      </c>
      <c r="D330" s="14" t="s">
        <v>1259</v>
      </c>
      <c r="E330" s="14" t="s">
        <v>1280</v>
      </c>
      <c r="F330" s="14" t="s">
        <v>1281</v>
      </c>
      <c r="G330" s="14" t="s">
        <v>1282</v>
      </c>
      <c r="H330" s="61" t="s">
        <v>1283</v>
      </c>
      <c r="I330" s="38">
        <v>0</v>
      </c>
      <c r="J330" s="39" t="s">
        <v>8122</v>
      </c>
      <c r="K330" s="40" t="s">
        <v>8123</v>
      </c>
      <c r="L330" s="14" t="s">
        <v>8123</v>
      </c>
      <c r="M330" s="41">
        <v>0</v>
      </c>
      <c r="N330" s="4" t="s">
        <v>8123</v>
      </c>
      <c r="O330" s="41">
        <v>0</v>
      </c>
      <c r="P330" s="41">
        <v>0</v>
      </c>
      <c r="Q330" s="41">
        <v>0</v>
      </c>
      <c r="R330" s="41">
        <v>0</v>
      </c>
      <c r="S330" s="41">
        <v>0</v>
      </c>
      <c r="T330" s="41">
        <v>0</v>
      </c>
      <c r="U330" s="41">
        <v>0</v>
      </c>
      <c r="V330" s="41">
        <v>0</v>
      </c>
      <c r="W330" s="41">
        <v>0</v>
      </c>
      <c r="X330" s="41">
        <v>0</v>
      </c>
      <c r="Y330" s="41">
        <v>0</v>
      </c>
      <c r="Z330" s="41">
        <v>0</v>
      </c>
      <c r="AA330" s="41">
        <v>0</v>
      </c>
      <c r="AB330" s="41">
        <v>0</v>
      </c>
      <c r="AC330" s="41">
        <v>0</v>
      </c>
      <c r="AD330" s="58">
        <f>SUM(Table446233[[#This Row],[1st
Apportionment]:[Invoices]])</f>
        <v>0</v>
      </c>
      <c r="AE330" s="58">
        <f>Table446233[[#This Row],[2018–19
Final Allocation
$98.35 
Per Pupil]]-AD330</f>
        <v>0</v>
      </c>
    </row>
    <row r="331" spans="1:31" x14ac:dyDescent="0.35">
      <c r="A331" s="13" t="s">
        <v>1256</v>
      </c>
      <c r="B331" s="13" t="s">
        <v>1284</v>
      </c>
      <c r="C331" s="14" t="s">
        <v>1258</v>
      </c>
      <c r="D331" s="14" t="s">
        <v>1259</v>
      </c>
      <c r="E331" s="14" t="s">
        <v>1285</v>
      </c>
      <c r="F331" s="14" t="s">
        <v>1286</v>
      </c>
      <c r="G331" s="14" t="s">
        <v>1287</v>
      </c>
      <c r="H331" s="61" t="s">
        <v>1288</v>
      </c>
      <c r="I331" s="38">
        <v>0</v>
      </c>
      <c r="J331" s="39" t="s">
        <v>8122</v>
      </c>
      <c r="K331" s="40" t="s">
        <v>8123</v>
      </c>
      <c r="L331" s="14" t="s">
        <v>8122</v>
      </c>
      <c r="M331" s="41">
        <v>0</v>
      </c>
      <c r="N331" s="4" t="s">
        <v>8123</v>
      </c>
      <c r="O331" s="41">
        <v>0</v>
      </c>
      <c r="P331" s="41">
        <v>0</v>
      </c>
      <c r="Q331" s="41">
        <v>0</v>
      </c>
      <c r="R331" s="41">
        <v>0</v>
      </c>
      <c r="S331" s="41">
        <v>0</v>
      </c>
      <c r="T331" s="41">
        <v>0</v>
      </c>
      <c r="U331" s="41">
        <v>0</v>
      </c>
      <c r="V331" s="41">
        <v>0</v>
      </c>
      <c r="W331" s="41">
        <v>0</v>
      </c>
      <c r="X331" s="41">
        <v>0</v>
      </c>
      <c r="Y331" s="41">
        <v>0</v>
      </c>
      <c r="Z331" s="41">
        <v>0</v>
      </c>
      <c r="AA331" s="41">
        <v>0</v>
      </c>
      <c r="AB331" s="41">
        <v>0</v>
      </c>
      <c r="AC331" s="41">
        <v>0</v>
      </c>
      <c r="AD331" s="58">
        <f>SUM(Table446233[[#This Row],[1st
Apportionment]:[Invoices]])</f>
        <v>0</v>
      </c>
      <c r="AE331" s="58">
        <f>Table446233[[#This Row],[2018–19
Final Allocation
$98.35 
Per Pupil]]-AD331</f>
        <v>0</v>
      </c>
    </row>
    <row r="332" spans="1:31" x14ac:dyDescent="0.35">
      <c r="A332" s="13" t="s">
        <v>1256</v>
      </c>
      <c r="B332" s="13" t="s">
        <v>1289</v>
      </c>
      <c r="C332" s="14" t="s">
        <v>1258</v>
      </c>
      <c r="D332" s="14" t="s">
        <v>1259</v>
      </c>
      <c r="E332" s="14" t="s">
        <v>1290</v>
      </c>
      <c r="F332" s="14" t="s">
        <v>1291</v>
      </c>
      <c r="G332" s="14" t="s">
        <v>1292</v>
      </c>
      <c r="H332" s="61" t="s">
        <v>1293</v>
      </c>
      <c r="I332" s="38">
        <v>0</v>
      </c>
      <c r="J332" s="39" t="s">
        <v>8122</v>
      </c>
      <c r="K332" s="40" t="s">
        <v>8123</v>
      </c>
      <c r="L332" s="14" t="s">
        <v>8122</v>
      </c>
      <c r="M332" s="41">
        <v>0</v>
      </c>
      <c r="N332" s="4" t="s">
        <v>8123</v>
      </c>
      <c r="O332" s="41">
        <v>0</v>
      </c>
      <c r="P332" s="41">
        <v>0</v>
      </c>
      <c r="Q332" s="41">
        <v>0</v>
      </c>
      <c r="R332" s="41">
        <v>0</v>
      </c>
      <c r="S332" s="41">
        <v>0</v>
      </c>
      <c r="T332" s="41">
        <v>0</v>
      </c>
      <c r="U332" s="41">
        <v>0</v>
      </c>
      <c r="V332" s="41">
        <v>0</v>
      </c>
      <c r="W332" s="41">
        <v>0</v>
      </c>
      <c r="X332" s="41">
        <v>0</v>
      </c>
      <c r="Y332" s="41">
        <v>0</v>
      </c>
      <c r="Z332" s="41">
        <v>0</v>
      </c>
      <c r="AA332" s="41">
        <v>0</v>
      </c>
      <c r="AB332" s="41">
        <v>0</v>
      </c>
      <c r="AC332" s="41">
        <v>0</v>
      </c>
      <c r="AD332" s="58">
        <f>SUM(Table446233[[#This Row],[1st
Apportionment]:[Invoices]])</f>
        <v>0</v>
      </c>
      <c r="AE332" s="58">
        <f>Table446233[[#This Row],[2018–19
Final Allocation
$98.35 
Per Pupil]]-AD332</f>
        <v>0</v>
      </c>
    </row>
    <row r="333" spans="1:31" x14ac:dyDescent="0.35">
      <c r="A333" s="13" t="s">
        <v>1294</v>
      </c>
      <c r="B333" s="13" t="s">
        <v>1295</v>
      </c>
      <c r="C333" s="14" t="s">
        <v>1296</v>
      </c>
      <c r="D333" s="14" t="s">
        <v>1297</v>
      </c>
      <c r="E333" s="14" t="s">
        <v>34</v>
      </c>
      <c r="F333" s="14" t="s">
        <v>35</v>
      </c>
      <c r="G333" s="14" t="s">
        <v>1297</v>
      </c>
      <c r="H333" s="61" t="s">
        <v>1298</v>
      </c>
      <c r="I333" s="38">
        <v>0</v>
      </c>
      <c r="J333" s="39" t="s">
        <v>8122</v>
      </c>
      <c r="K333" s="40" t="s">
        <v>8123</v>
      </c>
      <c r="L333" s="14" t="s">
        <v>8123</v>
      </c>
      <c r="M333" s="41">
        <v>0</v>
      </c>
      <c r="N333" s="4" t="s">
        <v>8123</v>
      </c>
      <c r="O333" s="41">
        <v>0</v>
      </c>
      <c r="P333" s="41">
        <v>0</v>
      </c>
      <c r="Q333" s="41">
        <v>0</v>
      </c>
      <c r="R333" s="41">
        <v>0</v>
      </c>
      <c r="S333" s="41">
        <v>0</v>
      </c>
      <c r="T333" s="41">
        <v>0</v>
      </c>
      <c r="U333" s="41">
        <v>0</v>
      </c>
      <c r="V333" s="41">
        <v>0</v>
      </c>
      <c r="W333" s="41">
        <v>0</v>
      </c>
      <c r="X333" s="41">
        <v>0</v>
      </c>
      <c r="Y333" s="41">
        <v>0</v>
      </c>
      <c r="Z333" s="41">
        <v>0</v>
      </c>
      <c r="AA333" s="41">
        <v>0</v>
      </c>
      <c r="AB333" s="41">
        <v>0</v>
      </c>
      <c r="AC333" s="41">
        <v>0</v>
      </c>
      <c r="AD333" s="58">
        <f>SUM(Table446233[[#This Row],[1st
Apportionment]:[Invoices]])</f>
        <v>0</v>
      </c>
      <c r="AE333" s="58">
        <f>Table446233[[#This Row],[2018–19
Final Allocation
$98.35 
Per Pupil]]-AD333</f>
        <v>0</v>
      </c>
    </row>
    <row r="334" spans="1:31" x14ac:dyDescent="0.35">
      <c r="A334" s="13" t="s">
        <v>1294</v>
      </c>
      <c r="B334" s="13" t="s">
        <v>1299</v>
      </c>
      <c r="C334" s="14" t="s">
        <v>1296</v>
      </c>
      <c r="D334" s="14" t="s">
        <v>1300</v>
      </c>
      <c r="E334" s="14" t="s">
        <v>34</v>
      </c>
      <c r="F334" s="14" t="s">
        <v>35</v>
      </c>
      <c r="G334" s="14" t="s">
        <v>1300</v>
      </c>
      <c r="H334" s="61" t="s">
        <v>1301</v>
      </c>
      <c r="I334" s="38">
        <v>0</v>
      </c>
      <c r="J334" s="39" t="s">
        <v>8123</v>
      </c>
      <c r="K334" s="40" t="s">
        <v>8123</v>
      </c>
      <c r="L334" s="14" t="s">
        <v>8123</v>
      </c>
      <c r="M334" s="41">
        <v>0</v>
      </c>
      <c r="N334" s="4" t="s">
        <v>8123</v>
      </c>
      <c r="O334" s="41">
        <v>0</v>
      </c>
      <c r="P334" s="41">
        <v>0</v>
      </c>
      <c r="Q334" s="41">
        <v>0</v>
      </c>
      <c r="R334" s="41">
        <v>0</v>
      </c>
      <c r="S334" s="41">
        <v>0</v>
      </c>
      <c r="T334" s="41">
        <v>0</v>
      </c>
      <c r="U334" s="41">
        <v>0</v>
      </c>
      <c r="V334" s="41">
        <v>0</v>
      </c>
      <c r="W334" s="41">
        <v>0</v>
      </c>
      <c r="X334" s="41">
        <v>0</v>
      </c>
      <c r="Y334" s="41">
        <v>0</v>
      </c>
      <c r="Z334" s="41">
        <v>0</v>
      </c>
      <c r="AA334" s="41">
        <v>0</v>
      </c>
      <c r="AB334" s="41">
        <v>0</v>
      </c>
      <c r="AC334" s="41">
        <v>0</v>
      </c>
      <c r="AD334" s="58">
        <f>SUM(Table446233[[#This Row],[1st
Apportionment]:[Invoices]])</f>
        <v>0</v>
      </c>
      <c r="AE334" s="58">
        <f>Table446233[[#This Row],[2018–19
Final Allocation
$98.35 
Per Pupil]]-AD334</f>
        <v>0</v>
      </c>
    </row>
    <row r="335" spans="1:31" x14ac:dyDescent="0.35">
      <c r="A335" s="13" t="s">
        <v>1294</v>
      </c>
      <c r="B335" s="13" t="s">
        <v>1302</v>
      </c>
      <c r="C335" s="14" t="s">
        <v>1296</v>
      </c>
      <c r="D335" s="14" t="s">
        <v>1303</v>
      </c>
      <c r="E335" s="14" t="s">
        <v>34</v>
      </c>
      <c r="F335" s="14" t="s">
        <v>35</v>
      </c>
      <c r="G335" s="14" t="s">
        <v>1303</v>
      </c>
      <c r="H335" s="61" t="s">
        <v>1304</v>
      </c>
      <c r="I335" s="38">
        <v>416</v>
      </c>
      <c r="J335" s="39" t="s">
        <v>8122</v>
      </c>
      <c r="K335" s="40" t="s">
        <v>8122</v>
      </c>
      <c r="L335" s="14" t="s">
        <v>8122</v>
      </c>
      <c r="M335" s="41">
        <v>40914</v>
      </c>
      <c r="N335" s="4" t="s">
        <v>8122</v>
      </c>
      <c r="O335" s="41">
        <v>0</v>
      </c>
      <c r="P335" s="41">
        <v>0</v>
      </c>
      <c r="Q335" s="41">
        <v>0</v>
      </c>
      <c r="R335" s="41">
        <v>0</v>
      </c>
      <c r="S335" s="41">
        <v>6561</v>
      </c>
      <c r="T335" s="41">
        <v>10519</v>
      </c>
      <c r="U335" s="41">
        <v>3958</v>
      </c>
      <c r="V335" s="41">
        <v>9314</v>
      </c>
      <c r="W335" s="41">
        <v>10562</v>
      </c>
      <c r="X335" s="41">
        <v>0</v>
      </c>
      <c r="Y335" s="41">
        <v>0</v>
      </c>
      <c r="Z335" s="41">
        <v>0</v>
      </c>
      <c r="AA335" s="41">
        <v>0</v>
      </c>
      <c r="AB335" s="41">
        <v>0</v>
      </c>
      <c r="AC335" s="41">
        <v>0</v>
      </c>
      <c r="AD335" s="58">
        <f>SUM(Table446233[[#This Row],[1st
Apportionment]:[Invoices]])</f>
        <v>40914</v>
      </c>
      <c r="AE335" s="58">
        <f>Table446233[[#This Row],[2018–19
Final Allocation
$98.35 
Per Pupil]]-AD335</f>
        <v>0</v>
      </c>
    </row>
    <row r="336" spans="1:31" x14ac:dyDescent="0.35">
      <c r="A336" s="13" t="s">
        <v>1294</v>
      </c>
      <c r="B336" s="13" t="s">
        <v>1305</v>
      </c>
      <c r="C336" s="14" t="s">
        <v>1296</v>
      </c>
      <c r="D336" s="14" t="s">
        <v>1306</v>
      </c>
      <c r="E336" s="14" t="s">
        <v>34</v>
      </c>
      <c r="F336" s="14" t="s">
        <v>35</v>
      </c>
      <c r="G336" s="14" t="s">
        <v>1306</v>
      </c>
      <c r="H336" s="61" t="s">
        <v>1307</v>
      </c>
      <c r="I336" s="38">
        <v>0</v>
      </c>
      <c r="J336" s="39" t="s">
        <v>8123</v>
      </c>
      <c r="K336" s="40" t="s">
        <v>8123</v>
      </c>
      <c r="L336" s="14" t="s">
        <v>8123</v>
      </c>
      <c r="M336" s="41">
        <v>0</v>
      </c>
      <c r="N336" s="4" t="s">
        <v>8123</v>
      </c>
      <c r="O336" s="41">
        <v>0</v>
      </c>
      <c r="P336" s="41">
        <v>0</v>
      </c>
      <c r="Q336" s="41">
        <v>0</v>
      </c>
      <c r="R336" s="41">
        <v>0</v>
      </c>
      <c r="S336" s="41">
        <v>0</v>
      </c>
      <c r="T336" s="41">
        <v>0</v>
      </c>
      <c r="U336" s="41">
        <v>0</v>
      </c>
      <c r="V336" s="41">
        <v>0</v>
      </c>
      <c r="W336" s="41">
        <v>0</v>
      </c>
      <c r="X336" s="41">
        <v>0</v>
      </c>
      <c r="Y336" s="41">
        <v>0</v>
      </c>
      <c r="Z336" s="41">
        <v>0</v>
      </c>
      <c r="AA336" s="41">
        <v>0</v>
      </c>
      <c r="AB336" s="41">
        <v>0</v>
      </c>
      <c r="AC336" s="41">
        <v>0</v>
      </c>
      <c r="AD336" s="58">
        <f>SUM(Table446233[[#This Row],[1st
Apportionment]:[Invoices]])</f>
        <v>0</v>
      </c>
      <c r="AE336" s="58">
        <f>Table446233[[#This Row],[2018–19
Final Allocation
$98.35 
Per Pupil]]-AD336</f>
        <v>0</v>
      </c>
    </row>
    <row r="337" spans="1:31" x14ac:dyDescent="0.35">
      <c r="A337" s="13" t="s">
        <v>1294</v>
      </c>
      <c r="B337" s="13" t="s">
        <v>1308</v>
      </c>
      <c r="C337" s="14" t="s">
        <v>1296</v>
      </c>
      <c r="D337" s="14" t="s">
        <v>1309</v>
      </c>
      <c r="E337" s="14" t="s">
        <v>34</v>
      </c>
      <c r="F337" s="14" t="s">
        <v>35</v>
      </c>
      <c r="G337" s="14" t="s">
        <v>1309</v>
      </c>
      <c r="H337" s="61" t="s">
        <v>1310</v>
      </c>
      <c r="I337" s="38">
        <v>0</v>
      </c>
      <c r="J337" s="39" t="s">
        <v>8123</v>
      </c>
      <c r="K337" s="40" t="s">
        <v>8123</v>
      </c>
      <c r="L337" s="14" t="s">
        <v>8123</v>
      </c>
      <c r="M337" s="41">
        <v>0</v>
      </c>
      <c r="N337" s="4" t="s">
        <v>8123</v>
      </c>
      <c r="O337" s="41">
        <v>0</v>
      </c>
      <c r="P337" s="41">
        <v>0</v>
      </c>
      <c r="Q337" s="41">
        <v>0</v>
      </c>
      <c r="R337" s="41">
        <v>0</v>
      </c>
      <c r="S337" s="41">
        <v>0</v>
      </c>
      <c r="T337" s="41">
        <v>0</v>
      </c>
      <c r="U337" s="41">
        <v>0</v>
      </c>
      <c r="V337" s="41">
        <v>0</v>
      </c>
      <c r="W337" s="41">
        <v>0</v>
      </c>
      <c r="X337" s="41">
        <v>0</v>
      </c>
      <c r="Y337" s="41">
        <v>0</v>
      </c>
      <c r="Z337" s="41">
        <v>0</v>
      </c>
      <c r="AA337" s="41">
        <v>0</v>
      </c>
      <c r="AB337" s="41">
        <v>0</v>
      </c>
      <c r="AC337" s="41">
        <v>0</v>
      </c>
      <c r="AD337" s="58">
        <f>SUM(Table446233[[#This Row],[1st
Apportionment]:[Invoices]])</f>
        <v>0</v>
      </c>
      <c r="AE337" s="58">
        <f>Table446233[[#This Row],[2018–19
Final Allocation
$98.35 
Per Pupil]]-AD337</f>
        <v>0</v>
      </c>
    </row>
    <row r="338" spans="1:31" x14ac:dyDescent="0.35">
      <c r="A338" s="13" t="s">
        <v>1294</v>
      </c>
      <c r="B338" s="13" t="s">
        <v>1311</v>
      </c>
      <c r="C338" s="14" t="s">
        <v>1296</v>
      </c>
      <c r="D338" s="14" t="s">
        <v>1312</v>
      </c>
      <c r="E338" s="14" t="s">
        <v>34</v>
      </c>
      <c r="F338" s="14" t="s">
        <v>35</v>
      </c>
      <c r="G338" s="14" t="s">
        <v>1312</v>
      </c>
      <c r="H338" s="61" t="s">
        <v>1313</v>
      </c>
      <c r="I338" s="38">
        <v>0</v>
      </c>
      <c r="J338" s="39" t="s">
        <v>8122</v>
      </c>
      <c r="K338" s="40" t="s">
        <v>8123</v>
      </c>
      <c r="L338" s="14" t="s">
        <v>8123</v>
      </c>
      <c r="M338" s="41">
        <v>0</v>
      </c>
      <c r="N338" s="4" t="s">
        <v>8123</v>
      </c>
      <c r="O338" s="41">
        <v>0</v>
      </c>
      <c r="P338" s="41">
        <v>0</v>
      </c>
      <c r="Q338" s="41">
        <v>0</v>
      </c>
      <c r="R338" s="41">
        <v>0</v>
      </c>
      <c r="S338" s="41">
        <v>0</v>
      </c>
      <c r="T338" s="41">
        <v>0</v>
      </c>
      <c r="U338" s="41">
        <v>0</v>
      </c>
      <c r="V338" s="41">
        <v>0</v>
      </c>
      <c r="W338" s="41">
        <v>0</v>
      </c>
      <c r="X338" s="41">
        <v>0</v>
      </c>
      <c r="Y338" s="41">
        <v>0</v>
      </c>
      <c r="Z338" s="41">
        <v>0</v>
      </c>
      <c r="AA338" s="41">
        <v>0</v>
      </c>
      <c r="AB338" s="41">
        <v>0</v>
      </c>
      <c r="AC338" s="41">
        <v>0</v>
      </c>
      <c r="AD338" s="58">
        <f>SUM(Table446233[[#This Row],[1st
Apportionment]:[Invoices]])</f>
        <v>0</v>
      </c>
      <c r="AE338" s="58">
        <f>Table446233[[#This Row],[2018–19
Final Allocation
$98.35 
Per Pupil]]-AD338</f>
        <v>0</v>
      </c>
    </row>
    <row r="339" spans="1:31" x14ac:dyDescent="0.35">
      <c r="A339" s="13" t="s">
        <v>1294</v>
      </c>
      <c r="B339" s="13" t="s">
        <v>1314</v>
      </c>
      <c r="C339" s="14" t="s">
        <v>1296</v>
      </c>
      <c r="D339" s="14" t="s">
        <v>1315</v>
      </c>
      <c r="E339" s="14" t="s">
        <v>34</v>
      </c>
      <c r="F339" s="14" t="s">
        <v>35</v>
      </c>
      <c r="G339" s="14" t="s">
        <v>1315</v>
      </c>
      <c r="H339" s="61" t="s">
        <v>1316</v>
      </c>
      <c r="I339" s="38">
        <v>0</v>
      </c>
      <c r="J339" s="39" t="s">
        <v>8122</v>
      </c>
      <c r="K339" s="40" t="s">
        <v>8123</v>
      </c>
      <c r="L339" s="14" t="s">
        <v>8123</v>
      </c>
      <c r="M339" s="41">
        <v>0</v>
      </c>
      <c r="N339" s="4" t="s">
        <v>8123</v>
      </c>
      <c r="O339" s="41">
        <v>0</v>
      </c>
      <c r="P339" s="41">
        <v>0</v>
      </c>
      <c r="Q339" s="41">
        <v>0</v>
      </c>
      <c r="R339" s="41">
        <v>0</v>
      </c>
      <c r="S339" s="41">
        <v>0</v>
      </c>
      <c r="T339" s="41">
        <v>0</v>
      </c>
      <c r="U339" s="41">
        <v>0</v>
      </c>
      <c r="V339" s="41">
        <v>0</v>
      </c>
      <c r="W339" s="41">
        <v>0</v>
      </c>
      <c r="X339" s="41">
        <v>0</v>
      </c>
      <c r="Y339" s="41">
        <v>0</v>
      </c>
      <c r="Z339" s="41">
        <v>0</v>
      </c>
      <c r="AA339" s="41">
        <v>0</v>
      </c>
      <c r="AB339" s="41">
        <v>0</v>
      </c>
      <c r="AC339" s="41">
        <v>0</v>
      </c>
      <c r="AD339" s="58">
        <f>SUM(Table446233[[#This Row],[1st
Apportionment]:[Invoices]])</f>
        <v>0</v>
      </c>
      <c r="AE339" s="58">
        <f>Table446233[[#This Row],[2018–19
Final Allocation
$98.35 
Per Pupil]]-AD339</f>
        <v>0</v>
      </c>
    </row>
    <row r="340" spans="1:31" x14ac:dyDescent="0.35">
      <c r="A340" s="13" t="s">
        <v>1294</v>
      </c>
      <c r="B340" s="13" t="s">
        <v>1317</v>
      </c>
      <c r="C340" s="14" t="s">
        <v>1296</v>
      </c>
      <c r="D340" s="14" t="s">
        <v>1318</v>
      </c>
      <c r="E340" s="14" t="s">
        <v>34</v>
      </c>
      <c r="F340" s="44" t="s">
        <v>35</v>
      </c>
      <c r="G340" s="14" t="s">
        <v>1318</v>
      </c>
      <c r="H340" s="61" t="s">
        <v>1319</v>
      </c>
      <c r="I340" s="38">
        <v>0</v>
      </c>
      <c r="J340" s="39" t="s">
        <v>8123</v>
      </c>
      <c r="K340" s="40" t="s">
        <v>8123</v>
      </c>
      <c r="L340" s="14" t="s">
        <v>8123</v>
      </c>
      <c r="M340" s="41">
        <v>0</v>
      </c>
      <c r="N340" s="4" t="s">
        <v>8123</v>
      </c>
      <c r="O340" s="41">
        <v>0</v>
      </c>
      <c r="P340" s="41">
        <v>0</v>
      </c>
      <c r="Q340" s="41">
        <v>0</v>
      </c>
      <c r="R340" s="41">
        <v>0</v>
      </c>
      <c r="S340" s="41">
        <v>0</v>
      </c>
      <c r="T340" s="41">
        <v>0</v>
      </c>
      <c r="U340" s="41">
        <v>0</v>
      </c>
      <c r="V340" s="41">
        <v>0</v>
      </c>
      <c r="W340" s="41">
        <v>0</v>
      </c>
      <c r="X340" s="41">
        <v>0</v>
      </c>
      <c r="Y340" s="41">
        <v>0</v>
      </c>
      <c r="Z340" s="41">
        <v>0</v>
      </c>
      <c r="AA340" s="41">
        <v>0</v>
      </c>
      <c r="AB340" s="41">
        <v>0</v>
      </c>
      <c r="AC340" s="41">
        <v>0</v>
      </c>
      <c r="AD340" s="58">
        <f>SUM(Table446233[[#This Row],[1st
Apportionment]:[Invoices]])</f>
        <v>0</v>
      </c>
      <c r="AE340" s="58">
        <f>Table446233[[#This Row],[2018–19
Final Allocation
$98.35 
Per Pupil]]-AD340</f>
        <v>0</v>
      </c>
    </row>
    <row r="341" spans="1:31" x14ac:dyDescent="0.35">
      <c r="A341" s="13" t="s">
        <v>1294</v>
      </c>
      <c r="B341" s="13" t="s">
        <v>1320</v>
      </c>
      <c r="C341" s="14" t="s">
        <v>1296</v>
      </c>
      <c r="D341" s="14" t="s">
        <v>1321</v>
      </c>
      <c r="E341" s="14" t="s">
        <v>34</v>
      </c>
      <c r="F341" s="14" t="s">
        <v>35</v>
      </c>
      <c r="G341" s="14" t="s">
        <v>1321</v>
      </c>
      <c r="H341" s="61" t="s">
        <v>1322</v>
      </c>
      <c r="I341" s="38">
        <v>0</v>
      </c>
      <c r="J341" s="39" t="s">
        <v>8122</v>
      </c>
      <c r="K341" s="40" t="s">
        <v>8123</v>
      </c>
      <c r="L341" s="14" t="s">
        <v>8123</v>
      </c>
      <c r="M341" s="41">
        <v>0</v>
      </c>
      <c r="N341" s="4" t="s">
        <v>8123</v>
      </c>
      <c r="O341" s="41">
        <v>0</v>
      </c>
      <c r="P341" s="41">
        <v>0</v>
      </c>
      <c r="Q341" s="41">
        <v>0</v>
      </c>
      <c r="R341" s="41">
        <v>0</v>
      </c>
      <c r="S341" s="41">
        <v>0</v>
      </c>
      <c r="T341" s="41">
        <v>0</v>
      </c>
      <c r="U341" s="41">
        <v>0</v>
      </c>
      <c r="V341" s="41">
        <v>0</v>
      </c>
      <c r="W341" s="41">
        <v>0</v>
      </c>
      <c r="X341" s="41">
        <v>0</v>
      </c>
      <c r="Y341" s="41">
        <v>0</v>
      </c>
      <c r="Z341" s="41">
        <v>0</v>
      </c>
      <c r="AA341" s="41">
        <v>0</v>
      </c>
      <c r="AB341" s="41">
        <v>0</v>
      </c>
      <c r="AC341" s="41">
        <v>0</v>
      </c>
      <c r="AD341" s="58">
        <f>SUM(Table446233[[#This Row],[1st
Apportionment]:[Invoices]])</f>
        <v>0</v>
      </c>
      <c r="AE341" s="58">
        <f>Table446233[[#This Row],[2018–19
Final Allocation
$98.35 
Per Pupil]]-AD341</f>
        <v>0</v>
      </c>
    </row>
    <row r="342" spans="1:31" x14ac:dyDescent="0.35">
      <c r="A342" s="13" t="s">
        <v>1294</v>
      </c>
      <c r="B342" s="13" t="s">
        <v>1323</v>
      </c>
      <c r="C342" s="14" t="s">
        <v>1296</v>
      </c>
      <c r="D342" s="14" t="s">
        <v>1324</v>
      </c>
      <c r="E342" s="14" t="s">
        <v>34</v>
      </c>
      <c r="F342" s="14" t="s">
        <v>35</v>
      </c>
      <c r="G342" s="14" t="s">
        <v>1324</v>
      </c>
      <c r="H342" s="61" t="s">
        <v>1325</v>
      </c>
      <c r="I342" s="38">
        <v>0</v>
      </c>
      <c r="J342" s="39" t="s">
        <v>8123</v>
      </c>
      <c r="K342" s="40" t="s">
        <v>8122</v>
      </c>
      <c r="L342" s="14" t="s">
        <v>8122</v>
      </c>
      <c r="M342" s="41">
        <v>0</v>
      </c>
      <c r="N342" s="4" t="s">
        <v>8122</v>
      </c>
      <c r="O342" s="41">
        <v>0</v>
      </c>
      <c r="P342" s="41">
        <v>0</v>
      </c>
      <c r="Q342" s="41">
        <v>0</v>
      </c>
      <c r="R342" s="41">
        <v>0</v>
      </c>
      <c r="S342" s="41">
        <v>0</v>
      </c>
      <c r="T342" s="41">
        <v>0</v>
      </c>
      <c r="U342" s="41">
        <v>0</v>
      </c>
      <c r="V342" s="41">
        <v>0</v>
      </c>
      <c r="W342" s="41">
        <v>0</v>
      </c>
      <c r="X342" s="41">
        <v>0</v>
      </c>
      <c r="Y342" s="41">
        <v>0</v>
      </c>
      <c r="Z342" s="41">
        <v>0</v>
      </c>
      <c r="AA342" s="41">
        <v>0</v>
      </c>
      <c r="AB342" s="41">
        <v>0</v>
      </c>
      <c r="AC342" s="41">
        <v>0</v>
      </c>
      <c r="AD342" s="58">
        <f>SUM(Table446233[[#This Row],[1st
Apportionment]:[Invoices]])</f>
        <v>0</v>
      </c>
      <c r="AE342" s="58">
        <f>Table446233[[#This Row],[2018–19
Final Allocation
$98.35 
Per Pupil]]-AD342</f>
        <v>0</v>
      </c>
    </row>
    <row r="343" spans="1:31" x14ac:dyDescent="0.35">
      <c r="A343" s="13" t="s">
        <v>1294</v>
      </c>
      <c r="B343" s="13" t="s">
        <v>1326</v>
      </c>
      <c r="C343" s="14" t="s">
        <v>1296</v>
      </c>
      <c r="D343" s="14" t="s">
        <v>1327</v>
      </c>
      <c r="E343" s="14" t="s">
        <v>34</v>
      </c>
      <c r="F343" s="14" t="s">
        <v>35</v>
      </c>
      <c r="G343" s="14" t="s">
        <v>1327</v>
      </c>
      <c r="H343" s="61" t="s">
        <v>1328</v>
      </c>
      <c r="I343" s="38">
        <v>0</v>
      </c>
      <c r="J343" s="39" t="s">
        <v>8123</v>
      </c>
      <c r="K343" s="40" t="s">
        <v>8122</v>
      </c>
      <c r="L343" s="14" t="s">
        <v>8122</v>
      </c>
      <c r="M343" s="41">
        <v>0</v>
      </c>
      <c r="N343" s="4" t="s">
        <v>8123</v>
      </c>
      <c r="O343" s="41">
        <v>0</v>
      </c>
      <c r="P343" s="41">
        <v>0</v>
      </c>
      <c r="Q343" s="41">
        <v>0</v>
      </c>
      <c r="R343" s="41">
        <v>0</v>
      </c>
      <c r="S343" s="41">
        <v>0</v>
      </c>
      <c r="T343" s="41">
        <v>0</v>
      </c>
      <c r="U343" s="41">
        <v>0</v>
      </c>
      <c r="V343" s="41">
        <v>0</v>
      </c>
      <c r="W343" s="41">
        <v>0</v>
      </c>
      <c r="X343" s="41">
        <v>0</v>
      </c>
      <c r="Y343" s="41">
        <v>0</v>
      </c>
      <c r="Z343" s="41">
        <v>0</v>
      </c>
      <c r="AA343" s="41">
        <v>0</v>
      </c>
      <c r="AB343" s="41">
        <v>0</v>
      </c>
      <c r="AC343" s="41">
        <v>0</v>
      </c>
      <c r="AD343" s="58">
        <f>SUM(Table446233[[#This Row],[1st
Apportionment]:[Invoices]])</f>
        <v>0</v>
      </c>
      <c r="AE343" s="58">
        <f>Table446233[[#This Row],[2018–19
Final Allocation
$98.35 
Per Pupil]]-AD343</f>
        <v>0</v>
      </c>
    </row>
    <row r="344" spans="1:31" x14ac:dyDescent="0.35">
      <c r="A344" s="13" t="s">
        <v>1294</v>
      </c>
      <c r="B344" s="13" t="s">
        <v>1329</v>
      </c>
      <c r="C344" s="14" t="s">
        <v>1296</v>
      </c>
      <c r="D344" s="14" t="s">
        <v>1330</v>
      </c>
      <c r="E344" s="14" t="s">
        <v>34</v>
      </c>
      <c r="F344" s="14" t="s">
        <v>35</v>
      </c>
      <c r="G344" s="14" t="s">
        <v>1330</v>
      </c>
      <c r="H344" s="61" t="s">
        <v>1331</v>
      </c>
      <c r="I344" s="38">
        <v>0</v>
      </c>
      <c r="J344" s="39" t="s">
        <v>8123</v>
      </c>
      <c r="K344" s="40" t="s">
        <v>8123</v>
      </c>
      <c r="L344" s="14" t="s">
        <v>8123</v>
      </c>
      <c r="M344" s="41">
        <v>0</v>
      </c>
      <c r="N344" s="4" t="s">
        <v>8123</v>
      </c>
      <c r="O344" s="41">
        <v>0</v>
      </c>
      <c r="P344" s="41">
        <v>0</v>
      </c>
      <c r="Q344" s="41">
        <v>0</v>
      </c>
      <c r="R344" s="41">
        <v>0</v>
      </c>
      <c r="S344" s="41">
        <v>0</v>
      </c>
      <c r="T344" s="41">
        <v>0</v>
      </c>
      <c r="U344" s="41">
        <v>0</v>
      </c>
      <c r="V344" s="41">
        <v>0</v>
      </c>
      <c r="W344" s="41">
        <v>0</v>
      </c>
      <c r="X344" s="41">
        <v>0</v>
      </c>
      <c r="Y344" s="41">
        <v>0</v>
      </c>
      <c r="Z344" s="41">
        <v>0</v>
      </c>
      <c r="AA344" s="41">
        <v>0</v>
      </c>
      <c r="AB344" s="41">
        <v>0</v>
      </c>
      <c r="AC344" s="41">
        <v>0</v>
      </c>
      <c r="AD344" s="58">
        <f>SUM(Table446233[[#This Row],[1st
Apportionment]:[Invoices]])</f>
        <v>0</v>
      </c>
      <c r="AE344" s="58">
        <f>Table446233[[#This Row],[2018–19
Final Allocation
$98.35 
Per Pupil]]-AD344</f>
        <v>0</v>
      </c>
    </row>
    <row r="345" spans="1:31" x14ac:dyDescent="0.35">
      <c r="A345" s="13" t="s">
        <v>1294</v>
      </c>
      <c r="B345" s="13" t="s">
        <v>1332</v>
      </c>
      <c r="C345" s="14" t="s">
        <v>1296</v>
      </c>
      <c r="D345" s="14" t="s">
        <v>1333</v>
      </c>
      <c r="E345" s="14" t="s">
        <v>34</v>
      </c>
      <c r="F345" s="14" t="s">
        <v>35</v>
      </c>
      <c r="G345" s="14" t="s">
        <v>1333</v>
      </c>
      <c r="H345" s="61" t="s">
        <v>1334</v>
      </c>
      <c r="I345" s="38">
        <v>0</v>
      </c>
      <c r="J345" s="39" t="s">
        <v>8122</v>
      </c>
      <c r="K345" s="40" t="s">
        <v>8123</v>
      </c>
      <c r="L345" s="14" t="s">
        <v>8123</v>
      </c>
      <c r="M345" s="41">
        <v>0</v>
      </c>
      <c r="N345" s="4" t="s">
        <v>8123</v>
      </c>
      <c r="O345" s="41">
        <v>0</v>
      </c>
      <c r="P345" s="41">
        <v>0</v>
      </c>
      <c r="Q345" s="41">
        <v>0</v>
      </c>
      <c r="R345" s="41">
        <v>0</v>
      </c>
      <c r="S345" s="41">
        <v>0</v>
      </c>
      <c r="T345" s="41">
        <v>0</v>
      </c>
      <c r="U345" s="41">
        <v>0</v>
      </c>
      <c r="V345" s="41">
        <v>0</v>
      </c>
      <c r="W345" s="41">
        <v>0</v>
      </c>
      <c r="X345" s="41">
        <v>0</v>
      </c>
      <c r="Y345" s="41">
        <v>0</v>
      </c>
      <c r="Z345" s="41">
        <v>0</v>
      </c>
      <c r="AA345" s="41">
        <v>0</v>
      </c>
      <c r="AB345" s="41">
        <v>0</v>
      </c>
      <c r="AC345" s="41">
        <v>0</v>
      </c>
      <c r="AD345" s="58">
        <f>SUM(Table446233[[#This Row],[1st
Apportionment]:[Invoices]])</f>
        <v>0</v>
      </c>
      <c r="AE345" s="58">
        <f>Table446233[[#This Row],[2018–19
Final Allocation
$98.35 
Per Pupil]]-AD345</f>
        <v>0</v>
      </c>
    </row>
    <row r="346" spans="1:31" x14ac:dyDescent="0.35">
      <c r="A346" s="13" t="s">
        <v>1294</v>
      </c>
      <c r="B346" s="13" t="s">
        <v>1335</v>
      </c>
      <c r="C346" s="14" t="s">
        <v>1296</v>
      </c>
      <c r="D346" s="14" t="s">
        <v>1336</v>
      </c>
      <c r="E346" s="14" t="s">
        <v>34</v>
      </c>
      <c r="F346" s="14" t="s">
        <v>35</v>
      </c>
      <c r="G346" s="14" t="s">
        <v>1336</v>
      </c>
      <c r="H346" s="61" t="s">
        <v>1337</v>
      </c>
      <c r="I346" s="38">
        <v>0</v>
      </c>
      <c r="J346" s="39" t="s">
        <v>8122</v>
      </c>
      <c r="K346" s="40" t="s">
        <v>8123</v>
      </c>
      <c r="L346" s="14" t="s">
        <v>8123</v>
      </c>
      <c r="M346" s="41">
        <v>0</v>
      </c>
      <c r="N346" s="4" t="s">
        <v>8123</v>
      </c>
      <c r="O346" s="41">
        <v>0</v>
      </c>
      <c r="P346" s="41">
        <v>0</v>
      </c>
      <c r="Q346" s="41">
        <v>0</v>
      </c>
      <c r="R346" s="41">
        <v>0</v>
      </c>
      <c r="S346" s="41">
        <v>0</v>
      </c>
      <c r="T346" s="41">
        <v>0</v>
      </c>
      <c r="U346" s="41">
        <v>0</v>
      </c>
      <c r="V346" s="41">
        <v>0</v>
      </c>
      <c r="W346" s="41">
        <v>0</v>
      </c>
      <c r="X346" s="41">
        <v>0</v>
      </c>
      <c r="Y346" s="41">
        <v>0</v>
      </c>
      <c r="Z346" s="41">
        <v>0</v>
      </c>
      <c r="AA346" s="41">
        <v>0</v>
      </c>
      <c r="AB346" s="41">
        <v>0</v>
      </c>
      <c r="AC346" s="41">
        <v>0</v>
      </c>
      <c r="AD346" s="58">
        <f>SUM(Table446233[[#This Row],[1st
Apportionment]:[Invoices]])</f>
        <v>0</v>
      </c>
      <c r="AE346" s="58">
        <f>Table446233[[#This Row],[2018–19
Final Allocation
$98.35 
Per Pupil]]-AD346</f>
        <v>0</v>
      </c>
    </row>
    <row r="347" spans="1:31" x14ac:dyDescent="0.35">
      <c r="A347" s="13" t="s">
        <v>1294</v>
      </c>
      <c r="B347" s="13" t="s">
        <v>1338</v>
      </c>
      <c r="C347" s="14" t="s">
        <v>1296</v>
      </c>
      <c r="D347" s="14" t="s">
        <v>1339</v>
      </c>
      <c r="E347" s="14" t="s">
        <v>34</v>
      </c>
      <c r="F347" s="14" t="s">
        <v>35</v>
      </c>
      <c r="G347" s="14" t="s">
        <v>1339</v>
      </c>
      <c r="H347" s="61" t="s">
        <v>1340</v>
      </c>
      <c r="I347" s="38">
        <v>0</v>
      </c>
      <c r="J347" s="39" t="s">
        <v>8122</v>
      </c>
      <c r="K347" s="40" t="s">
        <v>8123</v>
      </c>
      <c r="L347" s="14" t="s">
        <v>8123</v>
      </c>
      <c r="M347" s="41">
        <v>0</v>
      </c>
      <c r="N347" s="4" t="s">
        <v>8123</v>
      </c>
      <c r="O347" s="41">
        <v>0</v>
      </c>
      <c r="P347" s="41">
        <v>0</v>
      </c>
      <c r="Q347" s="41">
        <v>0</v>
      </c>
      <c r="R347" s="41">
        <v>0</v>
      </c>
      <c r="S347" s="41">
        <v>0</v>
      </c>
      <c r="T347" s="41">
        <v>0</v>
      </c>
      <c r="U347" s="41">
        <v>0</v>
      </c>
      <c r="V347" s="41">
        <v>0</v>
      </c>
      <c r="W347" s="41">
        <v>0</v>
      </c>
      <c r="X347" s="41">
        <v>0</v>
      </c>
      <c r="Y347" s="41">
        <v>0</v>
      </c>
      <c r="Z347" s="41">
        <v>0</v>
      </c>
      <c r="AA347" s="41">
        <v>0</v>
      </c>
      <c r="AB347" s="41">
        <v>0</v>
      </c>
      <c r="AC347" s="41">
        <v>0</v>
      </c>
      <c r="AD347" s="58">
        <f>SUM(Table446233[[#This Row],[1st
Apportionment]:[Invoices]])</f>
        <v>0</v>
      </c>
      <c r="AE347" s="58">
        <f>Table446233[[#This Row],[2018–19
Final Allocation
$98.35 
Per Pupil]]-AD347</f>
        <v>0</v>
      </c>
    </row>
    <row r="348" spans="1:31" x14ac:dyDescent="0.35">
      <c r="A348" s="13" t="s">
        <v>1294</v>
      </c>
      <c r="B348" s="13" t="s">
        <v>1341</v>
      </c>
      <c r="C348" s="14" t="s">
        <v>1296</v>
      </c>
      <c r="D348" s="14" t="s">
        <v>1342</v>
      </c>
      <c r="E348" s="14" t="s">
        <v>34</v>
      </c>
      <c r="F348" s="14" t="s">
        <v>35</v>
      </c>
      <c r="G348" s="14" t="s">
        <v>1342</v>
      </c>
      <c r="H348" s="61" t="s">
        <v>1343</v>
      </c>
      <c r="I348" s="38">
        <v>0</v>
      </c>
      <c r="J348" s="39" t="s">
        <v>8122</v>
      </c>
      <c r="K348" s="40" t="s">
        <v>8123</v>
      </c>
      <c r="L348" s="14" t="s">
        <v>8123</v>
      </c>
      <c r="M348" s="41">
        <v>0</v>
      </c>
      <c r="N348" s="4" t="s">
        <v>8123</v>
      </c>
      <c r="O348" s="41">
        <v>0</v>
      </c>
      <c r="P348" s="41">
        <v>0</v>
      </c>
      <c r="Q348" s="41">
        <v>0</v>
      </c>
      <c r="R348" s="41">
        <v>0</v>
      </c>
      <c r="S348" s="41">
        <v>0</v>
      </c>
      <c r="T348" s="41">
        <v>0</v>
      </c>
      <c r="U348" s="41">
        <v>0</v>
      </c>
      <c r="V348" s="41">
        <v>0</v>
      </c>
      <c r="W348" s="41">
        <v>0</v>
      </c>
      <c r="X348" s="41">
        <v>0</v>
      </c>
      <c r="Y348" s="41">
        <v>0</v>
      </c>
      <c r="Z348" s="41">
        <v>0</v>
      </c>
      <c r="AA348" s="41">
        <v>0</v>
      </c>
      <c r="AB348" s="41">
        <v>0</v>
      </c>
      <c r="AC348" s="41">
        <v>0</v>
      </c>
      <c r="AD348" s="58">
        <f>SUM(Table446233[[#This Row],[1st
Apportionment]:[Invoices]])</f>
        <v>0</v>
      </c>
      <c r="AE348" s="58">
        <f>Table446233[[#This Row],[2018–19
Final Allocation
$98.35 
Per Pupil]]-AD348</f>
        <v>0</v>
      </c>
    </row>
    <row r="349" spans="1:31" x14ac:dyDescent="0.35">
      <c r="A349" s="13" t="s">
        <v>1294</v>
      </c>
      <c r="B349" s="13" t="s">
        <v>1344</v>
      </c>
      <c r="C349" s="14" t="s">
        <v>1296</v>
      </c>
      <c r="D349" s="14" t="s">
        <v>1345</v>
      </c>
      <c r="E349" s="14" t="s">
        <v>34</v>
      </c>
      <c r="F349" s="14" t="s">
        <v>35</v>
      </c>
      <c r="G349" s="14" t="s">
        <v>1345</v>
      </c>
      <c r="H349" s="61" t="s">
        <v>1346</v>
      </c>
      <c r="I349" s="38">
        <v>0</v>
      </c>
      <c r="J349" s="39" t="s">
        <v>8123</v>
      </c>
      <c r="K349" s="40" t="s">
        <v>8123</v>
      </c>
      <c r="L349" s="14" t="s">
        <v>8123</v>
      </c>
      <c r="M349" s="41">
        <v>0</v>
      </c>
      <c r="N349" s="4" t="s">
        <v>8123</v>
      </c>
      <c r="O349" s="41">
        <v>0</v>
      </c>
      <c r="P349" s="41">
        <v>0</v>
      </c>
      <c r="Q349" s="41">
        <v>0</v>
      </c>
      <c r="R349" s="41">
        <v>0</v>
      </c>
      <c r="S349" s="41">
        <v>0</v>
      </c>
      <c r="T349" s="41">
        <v>0</v>
      </c>
      <c r="U349" s="41">
        <v>0</v>
      </c>
      <c r="V349" s="41">
        <v>0</v>
      </c>
      <c r="W349" s="41">
        <v>0</v>
      </c>
      <c r="X349" s="41">
        <v>0</v>
      </c>
      <c r="Y349" s="41">
        <v>0</v>
      </c>
      <c r="Z349" s="41">
        <v>0</v>
      </c>
      <c r="AA349" s="41">
        <v>0</v>
      </c>
      <c r="AB349" s="41">
        <v>0</v>
      </c>
      <c r="AC349" s="41">
        <v>0</v>
      </c>
      <c r="AD349" s="58">
        <f>SUM(Table446233[[#This Row],[1st
Apportionment]:[Invoices]])</f>
        <v>0</v>
      </c>
      <c r="AE349" s="58">
        <f>Table446233[[#This Row],[2018–19
Final Allocation
$98.35 
Per Pupil]]-AD349</f>
        <v>0</v>
      </c>
    </row>
    <row r="350" spans="1:31" x14ac:dyDescent="0.35">
      <c r="A350" s="13" t="s">
        <v>1294</v>
      </c>
      <c r="B350" s="13" t="s">
        <v>1347</v>
      </c>
      <c r="C350" s="14" t="s">
        <v>1296</v>
      </c>
      <c r="D350" s="14" t="s">
        <v>1348</v>
      </c>
      <c r="E350" s="14" t="s">
        <v>34</v>
      </c>
      <c r="F350" s="14" t="s">
        <v>35</v>
      </c>
      <c r="G350" s="14" t="s">
        <v>1348</v>
      </c>
      <c r="H350" s="61" t="s">
        <v>1349</v>
      </c>
      <c r="I350" s="38">
        <v>0</v>
      </c>
      <c r="J350" s="39" t="s">
        <v>8123</v>
      </c>
      <c r="K350" s="40" t="s">
        <v>8122</v>
      </c>
      <c r="L350" s="14" t="s">
        <v>8122</v>
      </c>
      <c r="M350" s="41">
        <v>0</v>
      </c>
      <c r="N350" s="4" t="s">
        <v>8123</v>
      </c>
      <c r="O350" s="41">
        <v>0</v>
      </c>
      <c r="P350" s="41">
        <v>0</v>
      </c>
      <c r="Q350" s="41">
        <v>0</v>
      </c>
      <c r="R350" s="41">
        <v>0</v>
      </c>
      <c r="S350" s="41">
        <v>0</v>
      </c>
      <c r="T350" s="41">
        <v>0</v>
      </c>
      <c r="U350" s="41">
        <v>0</v>
      </c>
      <c r="V350" s="41">
        <v>0</v>
      </c>
      <c r="W350" s="41">
        <v>0</v>
      </c>
      <c r="X350" s="41">
        <v>0</v>
      </c>
      <c r="Y350" s="41">
        <v>0</v>
      </c>
      <c r="Z350" s="41">
        <v>0</v>
      </c>
      <c r="AA350" s="41">
        <v>0</v>
      </c>
      <c r="AB350" s="41">
        <v>0</v>
      </c>
      <c r="AC350" s="41">
        <v>0</v>
      </c>
      <c r="AD350" s="58">
        <f>SUM(Table446233[[#This Row],[1st
Apportionment]:[Invoices]])</f>
        <v>0</v>
      </c>
      <c r="AE350" s="58">
        <f>Table446233[[#This Row],[2018–19
Final Allocation
$98.35 
Per Pupil]]-AD350</f>
        <v>0</v>
      </c>
    </row>
    <row r="351" spans="1:31" x14ac:dyDescent="0.35">
      <c r="A351" s="13" t="s">
        <v>1294</v>
      </c>
      <c r="B351" s="13" t="s">
        <v>1350</v>
      </c>
      <c r="C351" s="14" t="s">
        <v>1296</v>
      </c>
      <c r="D351" s="14" t="s">
        <v>1351</v>
      </c>
      <c r="E351" s="14" t="s">
        <v>34</v>
      </c>
      <c r="F351" s="14" t="s">
        <v>35</v>
      </c>
      <c r="G351" s="14" t="s">
        <v>1351</v>
      </c>
      <c r="H351" s="61" t="s">
        <v>1352</v>
      </c>
      <c r="I351" s="38">
        <v>0</v>
      </c>
      <c r="J351" s="39" t="s">
        <v>8122</v>
      </c>
      <c r="K351" s="40" t="s">
        <v>8123</v>
      </c>
      <c r="L351" s="14" t="s">
        <v>8123</v>
      </c>
      <c r="M351" s="41">
        <v>0</v>
      </c>
      <c r="N351" s="4" t="s">
        <v>8123</v>
      </c>
      <c r="O351" s="41">
        <v>0</v>
      </c>
      <c r="P351" s="41">
        <v>0</v>
      </c>
      <c r="Q351" s="41">
        <v>0</v>
      </c>
      <c r="R351" s="41">
        <v>0</v>
      </c>
      <c r="S351" s="41">
        <v>0</v>
      </c>
      <c r="T351" s="41">
        <v>0</v>
      </c>
      <c r="U351" s="41">
        <v>0</v>
      </c>
      <c r="V351" s="41">
        <v>0</v>
      </c>
      <c r="W351" s="41">
        <v>0</v>
      </c>
      <c r="X351" s="41">
        <v>0</v>
      </c>
      <c r="Y351" s="41">
        <v>0</v>
      </c>
      <c r="Z351" s="41">
        <v>0</v>
      </c>
      <c r="AA351" s="41">
        <v>0</v>
      </c>
      <c r="AB351" s="41">
        <v>0</v>
      </c>
      <c r="AC351" s="41">
        <v>0</v>
      </c>
      <c r="AD351" s="58">
        <f>SUM(Table446233[[#This Row],[1st
Apportionment]:[Invoices]])</f>
        <v>0</v>
      </c>
      <c r="AE351" s="58">
        <f>Table446233[[#This Row],[2018–19
Final Allocation
$98.35 
Per Pupil]]-AD351</f>
        <v>0</v>
      </c>
    </row>
    <row r="352" spans="1:31" x14ac:dyDescent="0.35">
      <c r="A352" s="13" t="s">
        <v>1294</v>
      </c>
      <c r="B352" s="13" t="s">
        <v>1353</v>
      </c>
      <c r="C352" s="14" t="s">
        <v>1296</v>
      </c>
      <c r="D352" s="14" t="s">
        <v>1354</v>
      </c>
      <c r="E352" s="14" t="s">
        <v>34</v>
      </c>
      <c r="F352" s="14" t="s">
        <v>35</v>
      </c>
      <c r="G352" s="14" t="s">
        <v>1354</v>
      </c>
      <c r="H352" s="61" t="s">
        <v>1355</v>
      </c>
      <c r="I352" s="38">
        <v>0</v>
      </c>
      <c r="J352" s="39" t="s">
        <v>8122</v>
      </c>
      <c r="K352" s="40" t="s">
        <v>8123</v>
      </c>
      <c r="L352" s="14" t="s">
        <v>8123</v>
      </c>
      <c r="M352" s="41">
        <v>0</v>
      </c>
      <c r="N352" s="4" t="s">
        <v>8123</v>
      </c>
      <c r="O352" s="41">
        <v>0</v>
      </c>
      <c r="P352" s="41">
        <v>0</v>
      </c>
      <c r="Q352" s="41">
        <v>0</v>
      </c>
      <c r="R352" s="41">
        <v>0</v>
      </c>
      <c r="S352" s="41">
        <v>0</v>
      </c>
      <c r="T352" s="41">
        <v>0</v>
      </c>
      <c r="U352" s="41">
        <v>0</v>
      </c>
      <c r="V352" s="41">
        <v>0</v>
      </c>
      <c r="W352" s="41">
        <v>0</v>
      </c>
      <c r="X352" s="41">
        <v>0</v>
      </c>
      <c r="Y352" s="41">
        <v>0</v>
      </c>
      <c r="Z352" s="41">
        <v>0</v>
      </c>
      <c r="AA352" s="41">
        <v>0</v>
      </c>
      <c r="AB352" s="41">
        <v>0</v>
      </c>
      <c r="AC352" s="41">
        <v>0</v>
      </c>
      <c r="AD352" s="58">
        <f>SUM(Table446233[[#This Row],[1st
Apportionment]:[Invoices]])</f>
        <v>0</v>
      </c>
      <c r="AE352" s="58">
        <f>Table446233[[#This Row],[2018–19
Final Allocation
$98.35 
Per Pupil]]-AD352</f>
        <v>0</v>
      </c>
    </row>
    <row r="353" spans="1:31" x14ac:dyDescent="0.35">
      <c r="A353" s="13" t="s">
        <v>1294</v>
      </c>
      <c r="B353" s="13" t="s">
        <v>1356</v>
      </c>
      <c r="C353" s="14" t="s">
        <v>1296</v>
      </c>
      <c r="D353" s="14" t="s">
        <v>1357</v>
      </c>
      <c r="E353" s="14" t="s">
        <v>34</v>
      </c>
      <c r="F353" s="14" t="s">
        <v>35</v>
      </c>
      <c r="G353" s="14" t="s">
        <v>1357</v>
      </c>
      <c r="H353" s="61" t="s">
        <v>1358</v>
      </c>
      <c r="I353" s="38">
        <v>0</v>
      </c>
      <c r="J353" s="39" t="s">
        <v>8123</v>
      </c>
      <c r="K353" s="40" t="s">
        <v>8123</v>
      </c>
      <c r="L353" s="14" t="s">
        <v>8123</v>
      </c>
      <c r="M353" s="41">
        <v>0</v>
      </c>
      <c r="N353" s="4" t="s">
        <v>8123</v>
      </c>
      <c r="O353" s="41">
        <v>0</v>
      </c>
      <c r="P353" s="41">
        <v>0</v>
      </c>
      <c r="Q353" s="41">
        <v>0</v>
      </c>
      <c r="R353" s="41">
        <v>0</v>
      </c>
      <c r="S353" s="41">
        <v>0</v>
      </c>
      <c r="T353" s="41">
        <v>0</v>
      </c>
      <c r="U353" s="41">
        <v>0</v>
      </c>
      <c r="V353" s="41">
        <v>0</v>
      </c>
      <c r="W353" s="41">
        <v>0</v>
      </c>
      <c r="X353" s="41">
        <v>0</v>
      </c>
      <c r="Y353" s="41">
        <v>0</v>
      </c>
      <c r="Z353" s="41">
        <v>0</v>
      </c>
      <c r="AA353" s="41">
        <v>0</v>
      </c>
      <c r="AB353" s="41">
        <v>0</v>
      </c>
      <c r="AC353" s="41">
        <v>0</v>
      </c>
      <c r="AD353" s="58">
        <f>SUM(Table446233[[#This Row],[1st
Apportionment]:[Invoices]])</f>
        <v>0</v>
      </c>
      <c r="AE353" s="58">
        <f>Table446233[[#This Row],[2018–19
Final Allocation
$98.35 
Per Pupil]]-AD353</f>
        <v>0</v>
      </c>
    </row>
    <row r="354" spans="1:31" x14ac:dyDescent="0.35">
      <c r="A354" s="13" t="s">
        <v>1294</v>
      </c>
      <c r="B354" s="13" t="s">
        <v>1359</v>
      </c>
      <c r="C354" s="14" t="s">
        <v>1296</v>
      </c>
      <c r="D354" s="14" t="s">
        <v>1360</v>
      </c>
      <c r="E354" s="14" t="s">
        <v>34</v>
      </c>
      <c r="F354" s="14" t="s">
        <v>35</v>
      </c>
      <c r="G354" s="14" t="s">
        <v>1360</v>
      </c>
      <c r="H354" s="61" t="s">
        <v>1361</v>
      </c>
      <c r="I354" s="38">
        <v>108</v>
      </c>
      <c r="J354" s="39" t="s">
        <v>8122</v>
      </c>
      <c r="K354" s="40" t="s">
        <v>8122</v>
      </c>
      <c r="L354" s="14" t="s">
        <v>8122</v>
      </c>
      <c r="M354" s="41">
        <v>10622</v>
      </c>
      <c r="N354" s="4" t="s">
        <v>8122</v>
      </c>
      <c r="O354" s="41">
        <v>0</v>
      </c>
      <c r="P354" s="41">
        <v>0</v>
      </c>
      <c r="Q354" s="41">
        <v>2494</v>
      </c>
      <c r="R354" s="41">
        <v>0</v>
      </c>
      <c r="S354" s="41">
        <v>0</v>
      </c>
      <c r="T354" s="41">
        <v>8128</v>
      </c>
      <c r="U354" s="41">
        <v>0</v>
      </c>
      <c r="V354" s="41">
        <v>0</v>
      </c>
      <c r="W354" s="41">
        <v>0</v>
      </c>
      <c r="X354" s="41">
        <v>0</v>
      </c>
      <c r="Y354" s="41">
        <v>0</v>
      </c>
      <c r="Z354" s="41">
        <v>0</v>
      </c>
      <c r="AA354" s="41">
        <v>0</v>
      </c>
      <c r="AB354" s="41">
        <v>0</v>
      </c>
      <c r="AC354" s="41">
        <v>0</v>
      </c>
      <c r="AD354" s="58">
        <f>SUM(Table446233[[#This Row],[1st
Apportionment]:[Invoices]])</f>
        <v>10622</v>
      </c>
      <c r="AE354" s="58">
        <f>Table446233[[#This Row],[2018–19
Final Allocation
$98.35 
Per Pupil]]-AD354</f>
        <v>0</v>
      </c>
    </row>
    <row r="355" spans="1:31" x14ac:dyDescent="0.35">
      <c r="A355" s="13" t="s">
        <v>1294</v>
      </c>
      <c r="B355" s="13" t="s">
        <v>1362</v>
      </c>
      <c r="C355" s="14" t="s">
        <v>1296</v>
      </c>
      <c r="D355" s="14" t="s">
        <v>1363</v>
      </c>
      <c r="E355" s="14" t="s">
        <v>34</v>
      </c>
      <c r="F355" s="14" t="s">
        <v>35</v>
      </c>
      <c r="G355" s="14" t="s">
        <v>1363</v>
      </c>
      <c r="H355" s="61" t="s">
        <v>1364</v>
      </c>
      <c r="I355" s="38">
        <v>0</v>
      </c>
      <c r="J355" s="39" t="s">
        <v>8122</v>
      </c>
      <c r="K355" s="40" t="s">
        <v>8123</v>
      </c>
      <c r="L355" s="14" t="s">
        <v>8123</v>
      </c>
      <c r="M355" s="41">
        <v>0</v>
      </c>
      <c r="N355" s="4" t="s">
        <v>8123</v>
      </c>
      <c r="O355" s="41">
        <v>0</v>
      </c>
      <c r="P355" s="41">
        <v>0</v>
      </c>
      <c r="Q355" s="41">
        <v>0</v>
      </c>
      <c r="R355" s="41">
        <v>0</v>
      </c>
      <c r="S355" s="41">
        <v>0</v>
      </c>
      <c r="T355" s="41">
        <v>0</v>
      </c>
      <c r="U355" s="41">
        <v>0</v>
      </c>
      <c r="V355" s="41">
        <v>0</v>
      </c>
      <c r="W355" s="41">
        <v>0</v>
      </c>
      <c r="X355" s="41">
        <v>0</v>
      </c>
      <c r="Y355" s="41">
        <v>0</v>
      </c>
      <c r="Z355" s="41">
        <v>0</v>
      </c>
      <c r="AA355" s="41">
        <v>0</v>
      </c>
      <c r="AB355" s="41">
        <v>0</v>
      </c>
      <c r="AC355" s="41">
        <v>0</v>
      </c>
      <c r="AD355" s="58">
        <f>SUM(Table446233[[#This Row],[1st
Apportionment]:[Invoices]])</f>
        <v>0</v>
      </c>
      <c r="AE355" s="58">
        <f>Table446233[[#This Row],[2018–19
Final Allocation
$98.35 
Per Pupil]]-AD355</f>
        <v>0</v>
      </c>
    </row>
    <row r="356" spans="1:31" x14ac:dyDescent="0.35">
      <c r="A356" s="13" t="s">
        <v>1294</v>
      </c>
      <c r="B356" s="13" t="s">
        <v>1365</v>
      </c>
      <c r="C356" s="14" t="s">
        <v>1296</v>
      </c>
      <c r="D356" s="14" t="s">
        <v>1366</v>
      </c>
      <c r="E356" s="14" t="s">
        <v>34</v>
      </c>
      <c r="F356" s="14" t="s">
        <v>35</v>
      </c>
      <c r="G356" s="14" t="s">
        <v>1366</v>
      </c>
      <c r="H356" s="61" t="s">
        <v>1367</v>
      </c>
      <c r="I356" s="38">
        <v>0</v>
      </c>
      <c r="J356" s="39" t="s">
        <v>8122</v>
      </c>
      <c r="K356" s="40" t="s">
        <v>8123</v>
      </c>
      <c r="L356" s="14" t="s">
        <v>8123</v>
      </c>
      <c r="M356" s="41">
        <v>0</v>
      </c>
      <c r="N356" s="4" t="s">
        <v>8123</v>
      </c>
      <c r="O356" s="41">
        <v>0</v>
      </c>
      <c r="P356" s="41">
        <v>0</v>
      </c>
      <c r="Q356" s="41">
        <v>0</v>
      </c>
      <c r="R356" s="41">
        <v>0</v>
      </c>
      <c r="S356" s="41">
        <v>0</v>
      </c>
      <c r="T356" s="41">
        <v>0</v>
      </c>
      <c r="U356" s="41">
        <v>0</v>
      </c>
      <c r="V356" s="41">
        <v>0</v>
      </c>
      <c r="W356" s="41">
        <v>0</v>
      </c>
      <c r="X356" s="41">
        <v>0</v>
      </c>
      <c r="Y356" s="41">
        <v>0</v>
      </c>
      <c r="Z356" s="41">
        <v>0</v>
      </c>
      <c r="AA356" s="41">
        <v>0</v>
      </c>
      <c r="AB356" s="41">
        <v>0</v>
      </c>
      <c r="AC356" s="41">
        <v>0</v>
      </c>
      <c r="AD356" s="58">
        <f>SUM(Table446233[[#This Row],[1st
Apportionment]:[Invoices]])</f>
        <v>0</v>
      </c>
      <c r="AE356" s="58">
        <f>Table446233[[#This Row],[2018–19
Final Allocation
$98.35 
Per Pupil]]-AD356</f>
        <v>0</v>
      </c>
    </row>
    <row r="357" spans="1:31" x14ac:dyDescent="0.35">
      <c r="A357" s="13" t="s">
        <v>1294</v>
      </c>
      <c r="B357" s="13" t="s">
        <v>1368</v>
      </c>
      <c r="C357" s="14" t="s">
        <v>1296</v>
      </c>
      <c r="D357" s="14" t="s">
        <v>1369</v>
      </c>
      <c r="E357" s="14" t="s">
        <v>34</v>
      </c>
      <c r="F357" s="14" t="s">
        <v>35</v>
      </c>
      <c r="G357" s="14" t="s">
        <v>1369</v>
      </c>
      <c r="H357" s="61" t="s">
        <v>1370</v>
      </c>
      <c r="I357" s="38">
        <v>39</v>
      </c>
      <c r="J357" s="39" t="s">
        <v>8122</v>
      </c>
      <c r="K357" s="40" t="s">
        <v>8122</v>
      </c>
      <c r="L357" s="14" t="s">
        <v>8122</v>
      </c>
      <c r="M357" s="41">
        <v>3836</v>
      </c>
      <c r="N357" s="4" t="s">
        <v>8122</v>
      </c>
      <c r="O357" s="41">
        <v>0</v>
      </c>
      <c r="P357" s="41">
        <v>0</v>
      </c>
      <c r="Q357" s="41">
        <v>0</v>
      </c>
      <c r="R357" s="41">
        <v>0</v>
      </c>
      <c r="S357" s="41">
        <v>0</v>
      </c>
      <c r="T357" s="41">
        <v>0</v>
      </c>
      <c r="U357" s="41">
        <v>0</v>
      </c>
      <c r="V357" s="41">
        <v>0</v>
      </c>
      <c r="W357" s="41">
        <v>0</v>
      </c>
      <c r="X357" s="41">
        <v>0</v>
      </c>
      <c r="Y357" s="41">
        <v>0</v>
      </c>
      <c r="Z357" s="41">
        <v>0</v>
      </c>
      <c r="AA357" s="41">
        <v>0</v>
      </c>
      <c r="AB357" s="41">
        <v>0</v>
      </c>
      <c r="AC357" s="41">
        <v>0</v>
      </c>
      <c r="AD357" s="58">
        <f>SUM(Table446233[[#This Row],[1st
Apportionment]:[Invoices]])</f>
        <v>0</v>
      </c>
      <c r="AE357" s="58">
        <f>Table446233[[#This Row],[2018–19
Final Allocation
$98.35 
Per Pupil]]-AD357</f>
        <v>3836</v>
      </c>
    </row>
    <row r="358" spans="1:31" x14ac:dyDescent="0.35">
      <c r="A358" s="13" t="s">
        <v>1294</v>
      </c>
      <c r="B358" s="13" t="s">
        <v>1371</v>
      </c>
      <c r="C358" s="14" t="s">
        <v>1296</v>
      </c>
      <c r="D358" s="14" t="s">
        <v>1372</v>
      </c>
      <c r="E358" s="14" t="s">
        <v>34</v>
      </c>
      <c r="F358" s="14" t="s">
        <v>35</v>
      </c>
      <c r="G358" s="14" t="s">
        <v>1372</v>
      </c>
      <c r="H358" s="61" t="s">
        <v>1373</v>
      </c>
      <c r="I358" s="38">
        <v>0</v>
      </c>
      <c r="J358" s="39" t="s">
        <v>8123</v>
      </c>
      <c r="K358" s="40" t="s">
        <v>8123</v>
      </c>
      <c r="L358" s="14" t="s">
        <v>8123</v>
      </c>
      <c r="M358" s="41">
        <v>0</v>
      </c>
      <c r="N358" s="4" t="s">
        <v>8123</v>
      </c>
      <c r="O358" s="41">
        <v>0</v>
      </c>
      <c r="P358" s="41">
        <v>0</v>
      </c>
      <c r="Q358" s="41">
        <v>0</v>
      </c>
      <c r="R358" s="41">
        <v>0</v>
      </c>
      <c r="S358" s="41">
        <v>0</v>
      </c>
      <c r="T358" s="41">
        <v>0</v>
      </c>
      <c r="U358" s="41">
        <v>0</v>
      </c>
      <c r="V358" s="41">
        <v>0</v>
      </c>
      <c r="W358" s="41">
        <v>0</v>
      </c>
      <c r="X358" s="41">
        <v>0</v>
      </c>
      <c r="Y358" s="41">
        <v>0</v>
      </c>
      <c r="Z358" s="41">
        <v>0</v>
      </c>
      <c r="AA358" s="41">
        <v>0</v>
      </c>
      <c r="AB358" s="41">
        <v>0</v>
      </c>
      <c r="AC358" s="41">
        <v>0</v>
      </c>
      <c r="AD358" s="58">
        <f>SUM(Table446233[[#This Row],[1st
Apportionment]:[Invoices]])</f>
        <v>0</v>
      </c>
      <c r="AE358" s="58">
        <f>Table446233[[#This Row],[2018–19
Final Allocation
$98.35 
Per Pupil]]-AD358</f>
        <v>0</v>
      </c>
    </row>
    <row r="359" spans="1:31" x14ac:dyDescent="0.35">
      <c r="A359" s="13" t="s">
        <v>1294</v>
      </c>
      <c r="B359" s="13" t="s">
        <v>1374</v>
      </c>
      <c r="C359" s="14" t="s">
        <v>1296</v>
      </c>
      <c r="D359" s="14" t="s">
        <v>1375</v>
      </c>
      <c r="E359" s="14" t="s">
        <v>34</v>
      </c>
      <c r="F359" s="14" t="s">
        <v>35</v>
      </c>
      <c r="G359" s="14" t="s">
        <v>1375</v>
      </c>
      <c r="H359" s="61" t="s">
        <v>1376</v>
      </c>
      <c r="I359" s="38">
        <v>0</v>
      </c>
      <c r="J359" s="39" t="s">
        <v>8122</v>
      </c>
      <c r="K359" s="40" t="s">
        <v>8123</v>
      </c>
      <c r="L359" s="14" t="s">
        <v>8123</v>
      </c>
      <c r="M359" s="41">
        <v>0</v>
      </c>
      <c r="N359" s="4" t="s">
        <v>8123</v>
      </c>
      <c r="O359" s="41">
        <v>0</v>
      </c>
      <c r="P359" s="41">
        <v>0</v>
      </c>
      <c r="Q359" s="41">
        <v>0</v>
      </c>
      <c r="R359" s="41">
        <v>0</v>
      </c>
      <c r="S359" s="41">
        <v>0</v>
      </c>
      <c r="T359" s="41">
        <v>0</v>
      </c>
      <c r="U359" s="41">
        <v>0</v>
      </c>
      <c r="V359" s="41">
        <v>0</v>
      </c>
      <c r="W359" s="41">
        <v>0</v>
      </c>
      <c r="X359" s="41">
        <v>0</v>
      </c>
      <c r="Y359" s="41">
        <v>0</v>
      </c>
      <c r="Z359" s="41">
        <v>0</v>
      </c>
      <c r="AA359" s="41">
        <v>0</v>
      </c>
      <c r="AB359" s="41">
        <v>0</v>
      </c>
      <c r="AC359" s="41">
        <v>0</v>
      </c>
      <c r="AD359" s="58">
        <f>SUM(Table446233[[#This Row],[1st
Apportionment]:[Invoices]])</f>
        <v>0</v>
      </c>
      <c r="AE359" s="58">
        <f>Table446233[[#This Row],[2018–19
Final Allocation
$98.35 
Per Pupil]]-AD359</f>
        <v>0</v>
      </c>
    </row>
    <row r="360" spans="1:31" x14ac:dyDescent="0.35">
      <c r="A360" s="13" t="s">
        <v>1294</v>
      </c>
      <c r="B360" s="13" t="s">
        <v>1377</v>
      </c>
      <c r="C360" s="14" t="s">
        <v>1296</v>
      </c>
      <c r="D360" s="14" t="s">
        <v>1378</v>
      </c>
      <c r="E360" s="14" t="s">
        <v>34</v>
      </c>
      <c r="F360" s="14" t="s">
        <v>35</v>
      </c>
      <c r="G360" s="14" t="s">
        <v>1378</v>
      </c>
      <c r="H360" s="61" t="s">
        <v>1379</v>
      </c>
      <c r="I360" s="38">
        <v>0</v>
      </c>
      <c r="J360" s="39" t="s">
        <v>8122</v>
      </c>
      <c r="K360" s="40" t="s">
        <v>8123</v>
      </c>
      <c r="L360" s="14" t="s">
        <v>8123</v>
      </c>
      <c r="M360" s="41">
        <v>0</v>
      </c>
      <c r="N360" s="4" t="s">
        <v>8123</v>
      </c>
      <c r="O360" s="41">
        <v>0</v>
      </c>
      <c r="P360" s="41">
        <v>0</v>
      </c>
      <c r="Q360" s="41">
        <v>0</v>
      </c>
      <c r="R360" s="41">
        <v>0</v>
      </c>
      <c r="S360" s="41">
        <v>0</v>
      </c>
      <c r="T360" s="41">
        <v>0</v>
      </c>
      <c r="U360" s="41">
        <v>0</v>
      </c>
      <c r="V360" s="41">
        <v>0</v>
      </c>
      <c r="W360" s="41">
        <v>0</v>
      </c>
      <c r="X360" s="41">
        <v>0</v>
      </c>
      <c r="Y360" s="41">
        <v>0</v>
      </c>
      <c r="Z360" s="41">
        <v>0</v>
      </c>
      <c r="AA360" s="41">
        <v>0</v>
      </c>
      <c r="AB360" s="41">
        <v>0</v>
      </c>
      <c r="AC360" s="41">
        <v>0</v>
      </c>
      <c r="AD360" s="58">
        <f>SUM(Table446233[[#This Row],[1st
Apportionment]:[Invoices]])</f>
        <v>0</v>
      </c>
      <c r="AE360" s="58">
        <f>Table446233[[#This Row],[2018–19
Final Allocation
$98.35 
Per Pupil]]-AD360</f>
        <v>0</v>
      </c>
    </row>
    <row r="361" spans="1:31" x14ac:dyDescent="0.35">
      <c r="A361" s="13" t="s">
        <v>1294</v>
      </c>
      <c r="B361" s="13" t="s">
        <v>1380</v>
      </c>
      <c r="C361" s="14" t="s">
        <v>1296</v>
      </c>
      <c r="D361" s="14" t="s">
        <v>1381</v>
      </c>
      <c r="E361" s="14" t="s">
        <v>34</v>
      </c>
      <c r="F361" s="14" t="s">
        <v>35</v>
      </c>
      <c r="G361" s="14" t="s">
        <v>1381</v>
      </c>
      <c r="H361" s="61" t="s">
        <v>1382</v>
      </c>
      <c r="I361" s="38">
        <v>0</v>
      </c>
      <c r="J361" s="39" t="s">
        <v>8122</v>
      </c>
      <c r="K361" s="40" t="s">
        <v>8123</v>
      </c>
      <c r="L361" s="14" t="s">
        <v>8123</v>
      </c>
      <c r="M361" s="41">
        <v>0</v>
      </c>
      <c r="N361" s="4" t="s">
        <v>8123</v>
      </c>
      <c r="O361" s="41">
        <v>0</v>
      </c>
      <c r="P361" s="41">
        <v>0</v>
      </c>
      <c r="Q361" s="41">
        <v>0</v>
      </c>
      <c r="R361" s="41">
        <v>0</v>
      </c>
      <c r="S361" s="41">
        <v>0</v>
      </c>
      <c r="T361" s="41">
        <v>0</v>
      </c>
      <c r="U361" s="41">
        <v>0</v>
      </c>
      <c r="V361" s="41">
        <v>0</v>
      </c>
      <c r="W361" s="41">
        <v>0</v>
      </c>
      <c r="X361" s="41">
        <v>0</v>
      </c>
      <c r="Y361" s="41">
        <v>0</v>
      </c>
      <c r="Z361" s="41">
        <v>0</v>
      </c>
      <c r="AA361" s="41">
        <v>0</v>
      </c>
      <c r="AB361" s="41">
        <v>0</v>
      </c>
      <c r="AC361" s="41">
        <v>0</v>
      </c>
      <c r="AD361" s="58">
        <f>SUM(Table446233[[#This Row],[1st
Apportionment]:[Invoices]])</f>
        <v>0</v>
      </c>
      <c r="AE361" s="58">
        <f>Table446233[[#This Row],[2018–19
Final Allocation
$98.35 
Per Pupil]]-AD361</f>
        <v>0</v>
      </c>
    </row>
    <row r="362" spans="1:31" x14ac:dyDescent="0.35">
      <c r="A362" s="13" t="s">
        <v>1294</v>
      </c>
      <c r="B362" s="13" t="s">
        <v>1383</v>
      </c>
      <c r="C362" s="14" t="s">
        <v>1296</v>
      </c>
      <c r="D362" s="14" t="s">
        <v>1384</v>
      </c>
      <c r="E362" s="14" t="s">
        <v>34</v>
      </c>
      <c r="F362" s="14" t="s">
        <v>35</v>
      </c>
      <c r="G362" s="14" t="s">
        <v>1384</v>
      </c>
      <c r="H362" s="61" t="s">
        <v>1385</v>
      </c>
      <c r="I362" s="38">
        <v>0</v>
      </c>
      <c r="J362" s="39" t="s">
        <v>8123</v>
      </c>
      <c r="K362" s="40" t="s">
        <v>8123</v>
      </c>
      <c r="L362" s="14" t="s">
        <v>8123</v>
      </c>
      <c r="M362" s="41">
        <v>0</v>
      </c>
      <c r="N362" s="4" t="s">
        <v>8123</v>
      </c>
      <c r="O362" s="41">
        <v>0</v>
      </c>
      <c r="P362" s="41">
        <v>0</v>
      </c>
      <c r="Q362" s="41">
        <v>0</v>
      </c>
      <c r="R362" s="41">
        <v>0</v>
      </c>
      <c r="S362" s="41">
        <v>0</v>
      </c>
      <c r="T362" s="41">
        <v>0</v>
      </c>
      <c r="U362" s="41">
        <v>0</v>
      </c>
      <c r="V362" s="41">
        <v>0</v>
      </c>
      <c r="W362" s="41">
        <v>0</v>
      </c>
      <c r="X362" s="41">
        <v>0</v>
      </c>
      <c r="Y362" s="41">
        <v>0</v>
      </c>
      <c r="Z362" s="41">
        <v>0</v>
      </c>
      <c r="AA362" s="41">
        <v>0</v>
      </c>
      <c r="AB362" s="41">
        <v>0</v>
      </c>
      <c r="AC362" s="41">
        <v>0</v>
      </c>
      <c r="AD362" s="58">
        <f>SUM(Table446233[[#This Row],[1st
Apportionment]:[Invoices]])</f>
        <v>0</v>
      </c>
      <c r="AE362" s="58">
        <f>Table446233[[#This Row],[2018–19
Final Allocation
$98.35 
Per Pupil]]-AD362</f>
        <v>0</v>
      </c>
    </row>
    <row r="363" spans="1:31" x14ac:dyDescent="0.35">
      <c r="A363" s="13" t="s">
        <v>1294</v>
      </c>
      <c r="B363" s="13" t="s">
        <v>1386</v>
      </c>
      <c r="C363" s="14" t="s">
        <v>1296</v>
      </c>
      <c r="D363" s="14" t="s">
        <v>1387</v>
      </c>
      <c r="E363" s="14" t="s">
        <v>34</v>
      </c>
      <c r="F363" s="14" t="s">
        <v>35</v>
      </c>
      <c r="G363" s="14" t="s">
        <v>1387</v>
      </c>
      <c r="H363" s="61" t="s">
        <v>1388</v>
      </c>
      <c r="I363" s="38">
        <v>0</v>
      </c>
      <c r="J363" s="39" t="s">
        <v>8122</v>
      </c>
      <c r="K363" s="40" t="s">
        <v>8123</v>
      </c>
      <c r="L363" s="14" t="s">
        <v>8123</v>
      </c>
      <c r="M363" s="41">
        <v>0</v>
      </c>
      <c r="N363" s="4" t="s">
        <v>8123</v>
      </c>
      <c r="O363" s="41">
        <v>0</v>
      </c>
      <c r="P363" s="41">
        <v>0</v>
      </c>
      <c r="Q363" s="41">
        <v>0</v>
      </c>
      <c r="R363" s="41">
        <v>0</v>
      </c>
      <c r="S363" s="41">
        <v>0</v>
      </c>
      <c r="T363" s="41">
        <v>0</v>
      </c>
      <c r="U363" s="41">
        <v>0</v>
      </c>
      <c r="V363" s="41">
        <v>0</v>
      </c>
      <c r="W363" s="41">
        <v>0</v>
      </c>
      <c r="X363" s="41">
        <v>0</v>
      </c>
      <c r="Y363" s="41">
        <v>0</v>
      </c>
      <c r="Z363" s="41">
        <v>0</v>
      </c>
      <c r="AA363" s="41">
        <v>0</v>
      </c>
      <c r="AB363" s="41">
        <v>0</v>
      </c>
      <c r="AC363" s="41">
        <v>0</v>
      </c>
      <c r="AD363" s="58">
        <f>SUM(Table446233[[#This Row],[1st
Apportionment]:[Invoices]])</f>
        <v>0</v>
      </c>
      <c r="AE363" s="58">
        <f>Table446233[[#This Row],[2018–19
Final Allocation
$98.35 
Per Pupil]]-AD363</f>
        <v>0</v>
      </c>
    </row>
    <row r="364" spans="1:31" x14ac:dyDescent="0.35">
      <c r="A364" s="13" t="s">
        <v>1294</v>
      </c>
      <c r="B364" s="13" t="s">
        <v>1389</v>
      </c>
      <c r="C364" s="14" t="s">
        <v>1296</v>
      </c>
      <c r="D364" s="14" t="s">
        <v>1390</v>
      </c>
      <c r="E364" s="14" t="s">
        <v>34</v>
      </c>
      <c r="F364" s="14" t="s">
        <v>35</v>
      </c>
      <c r="G364" s="14" t="s">
        <v>1390</v>
      </c>
      <c r="H364" s="61" t="s">
        <v>1391</v>
      </c>
      <c r="I364" s="38">
        <v>0</v>
      </c>
      <c r="J364" s="39" t="s">
        <v>8123</v>
      </c>
      <c r="K364" s="40" t="s">
        <v>8123</v>
      </c>
      <c r="L364" s="14" t="s">
        <v>8123</v>
      </c>
      <c r="M364" s="41">
        <v>0</v>
      </c>
      <c r="N364" s="4" t="s">
        <v>8123</v>
      </c>
      <c r="O364" s="41">
        <v>0</v>
      </c>
      <c r="P364" s="41">
        <v>0</v>
      </c>
      <c r="Q364" s="41">
        <v>0</v>
      </c>
      <c r="R364" s="41">
        <v>0</v>
      </c>
      <c r="S364" s="41">
        <v>0</v>
      </c>
      <c r="T364" s="41">
        <v>0</v>
      </c>
      <c r="U364" s="41">
        <v>0</v>
      </c>
      <c r="V364" s="41">
        <v>0</v>
      </c>
      <c r="W364" s="41">
        <v>0</v>
      </c>
      <c r="X364" s="41">
        <v>0</v>
      </c>
      <c r="Y364" s="41">
        <v>0</v>
      </c>
      <c r="Z364" s="41">
        <v>0</v>
      </c>
      <c r="AA364" s="41">
        <v>0</v>
      </c>
      <c r="AB364" s="41">
        <v>0</v>
      </c>
      <c r="AC364" s="41">
        <v>0</v>
      </c>
      <c r="AD364" s="58">
        <f>SUM(Table446233[[#This Row],[1st
Apportionment]:[Invoices]])</f>
        <v>0</v>
      </c>
      <c r="AE364" s="58">
        <f>Table446233[[#This Row],[2018–19
Final Allocation
$98.35 
Per Pupil]]-AD364</f>
        <v>0</v>
      </c>
    </row>
    <row r="365" spans="1:31" x14ac:dyDescent="0.35">
      <c r="A365" s="13" t="s">
        <v>1294</v>
      </c>
      <c r="B365" s="13" t="s">
        <v>1392</v>
      </c>
      <c r="C365" s="14" t="s">
        <v>1296</v>
      </c>
      <c r="D365" s="14" t="s">
        <v>1393</v>
      </c>
      <c r="E365" s="14" t="s">
        <v>34</v>
      </c>
      <c r="F365" s="14" t="s">
        <v>35</v>
      </c>
      <c r="G365" s="14" t="s">
        <v>1393</v>
      </c>
      <c r="H365" s="61" t="s">
        <v>1394</v>
      </c>
      <c r="I365" s="38">
        <v>0</v>
      </c>
      <c r="J365" s="39" t="s">
        <v>8122</v>
      </c>
      <c r="K365" s="40" t="s">
        <v>8123</v>
      </c>
      <c r="L365" s="14" t="s">
        <v>8123</v>
      </c>
      <c r="M365" s="41">
        <v>0</v>
      </c>
      <c r="N365" s="4" t="s">
        <v>8123</v>
      </c>
      <c r="O365" s="41">
        <v>0</v>
      </c>
      <c r="P365" s="41">
        <v>0</v>
      </c>
      <c r="Q365" s="41">
        <v>0</v>
      </c>
      <c r="R365" s="41">
        <v>0</v>
      </c>
      <c r="S365" s="41">
        <v>0</v>
      </c>
      <c r="T365" s="41">
        <v>0</v>
      </c>
      <c r="U365" s="41">
        <v>0</v>
      </c>
      <c r="V365" s="41">
        <v>0</v>
      </c>
      <c r="W365" s="41">
        <v>0</v>
      </c>
      <c r="X365" s="41">
        <v>0</v>
      </c>
      <c r="Y365" s="41">
        <v>0</v>
      </c>
      <c r="Z365" s="41">
        <v>0</v>
      </c>
      <c r="AA365" s="41">
        <v>0</v>
      </c>
      <c r="AB365" s="41">
        <v>0</v>
      </c>
      <c r="AC365" s="41">
        <v>0</v>
      </c>
      <c r="AD365" s="58">
        <f>SUM(Table446233[[#This Row],[1st
Apportionment]:[Invoices]])</f>
        <v>0</v>
      </c>
      <c r="AE365" s="58">
        <f>Table446233[[#This Row],[2018–19
Final Allocation
$98.35 
Per Pupil]]-AD365</f>
        <v>0</v>
      </c>
    </row>
    <row r="366" spans="1:31" x14ac:dyDescent="0.35">
      <c r="A366" s="13" t="s">
        <v>1294</v>
      </c>
      <c r="B366" s="13" t="s">
        <v>1395</v>
      </c>
      <c r="C366" s="14" t="s">
        <v>1296</v>
      </c>
      <c r="D366" s="14" t="s">
        <v>1396</v>
      </c>
      <c r="E366" s="14" t="s">
        <v>34</v>
      </c>
      <c r="F366" s="14" t="s">
        <v>35</v>
      </c>
      <c r="G366" s="14" t="s">
        <v>1396</v>
      </c>
      <c r="H366" s="61" t="s">
        <v>1397</v>
      </c>
      <c r="I366" s="38">
        <v>0</v>
      </c>
      <c r="J366" s="39" t="s">
        <v>8123</v>
      </c>
      <c r="K366" s="40" t="s">
        <v>8123</v>
      </c>
      <c r="L366" s="14" t="s">
        <v>8123</v>
      </c>
      <c r="M366" s="41">
        <v>0</v>
      </c>
      <c r="N366" s="4" t="s">
        <v>8123</v>
      </c>
      <c r="O366" s="41">
        <v>0</v>
      </c>
      <c r="P366" s="41">
        <v>0</v>
      </c>
      <c r="Q366" s="41">
        <v>0</v>
      </c>
      <c r="R366" s="41">
        <v>0</v>
      </c>
      <c r="S366" s="41">
        <v>0</v>
      </c>
      <c r="T366" s="41">
        <v>0</v>
      </c>
      <c r="U366" s="41">
        <v>0</v>
      </c>
      <c r="V366" s="41">
        <v>0</v>
      </c>
      <c r="W366" s="41">
        <v>0</v>
      </c>
      <c r="X366" s="41">
        <v>0</v>
      </c>
      <c r="Y366" s="41">
        <v>0</v>
      </c>
      <c r="Z366" s="41">
        <v>0</v>
      </c>
      <c r="AA366" s="41">
        <v>0</v>
      </c>
      <c r="AB366" s="41">
        <v>0</v>
      </c>
      <c r="AC366" s="41">
        <v>0</v>
      </c>
      <c r="AD366" s="58">
        <f>SUM(Table446233[[#This Row],[1st
Apportionment]:[Invoices]])</f>
        <v>0</v>
      </c>
      <c r="AE366" s="58">
        <f>Table446233[[#This Row],[2018–19
Final Allocation
$98.35 
Per Pupil]]-AD366</f>
        <v>0</v>
      </c>
    </row>
    <row r="367" spans="1:31" x14ac:dyDescent="0.35">
      <c r="A367" s="13" t="s">
        <v>1294</v>
      </c>
      <c r="B367" s="13" t="s">
        <v>1398</v>
      </c>
      <c r="C367" s="14" t="s">
        <v>1296</v>
      </c>
      <c r="D367" s="14" t="s">
        <v>1399</v>
      </c>
      <c r="E367" s="14" t="s">
        <v>34</v>
      </c>
      <c r="F367" s="14" t="s">
        <v>35</v>
      </c>
      <c r="G367" s="14" t="s">
        <v>1399</v>
      </c>
      <c r="H367" s="61" t="s">
        <v>1400</v>
      </c>
      <c r="I367" s="38">
        <v>0</v>
      </c>
      <c r="J367" s="39" t="s">
        <v>8122</v>
      </c>
      <c r="K367" s="40" t="s">
        <v>8123</v>
      </c>
      <c r="L367" s="14" t="s">
        <v>8122</v>
      </c>
      <c r="M367" s="41">
        <v>0</v>
      </c>
      <c r="N367" s="4" t="s">
        <v>8123</v>
      </c>
      <c r="O367" s="41">
        <v>0</v>
      </c>
      <c r="P367" s="41">
        <v>0</v>
      </c>
      <c r="Q367" s="41">
        <v>0</v>
      </c>
      <c r="R367" s="41">
        <v>0</v>
      </c>
      <c r="S367" s="41">
        <v>0</v>
      </c>
      <c r="T367" s="41">
        <v>0</v>
      </c>
      <c r="U367" s="41">
        <v>0</v>
      </c>
      <c r="V367" s="41">
        <v>0</v>
      </c>
      <c r="W367" s="41">
        <v>0</v>
      </c>
      <c r="X367" s="41">
        <v>0</v>
      </c>
      <c r="Y367" s="41">
        <v>0</v>
      </c>
      <c r="Z367" s="41">
        <v>0</v>
      </c>
      <c r="AA367" s="41">
        <v>0</v>
      </c>
      <c r="AB367" s="41">
        <v>0</v>
      </c>
      <c r="AC367" s="41">
        <v>0</v>
      </c>
      <c r="AD367" s="58">
        <f>SUM(Table446233[[#This Row],[1st
Apportionment]:[Invoices]])</f>
        <v>0</v>
      </c>
      <c r="AE367" s="58">
        <f>Table446233[[#This Row],[2018–19
Final Allocation
$98.35 
Per Pupil]]-AD367</f>
        <v>0</v>
      </c>
    </row>
    <row r="368" spans="1:31" x14ac:dyDescent="0.35">
      <c r="A368" s="13" t="s">
        <v>1294</v>
      </c>
      <c r="B368" s="13" t="s">
        <v>1401</v>
      </c>
      <c r="C368" s="14" t="s">
        <v>1296</v>
      </c>
      <c r="D368" s="14" t="s">
        <v>1402</v>
      </c>
      <c r="E368" s="14" t="s">
        <v>34</v>
      </c>
      <c r="F368" s="14" t="s">
        <v>35</v>
      </c>
      <c r="G368" s="14" t="s">
        <v>1402</v>
      </c>
      <c r="H368" s="61" t="s">
        <v>1403</v>
      </c>
      <c r="I368" s="38">
        <v>55</v>
      </c>
      <c r="J368" s="39" t="s">
        <v>8122</v>
      </c>
      <c r="K368" s="40" t="s">
        <v>8122</v>
      </c>
      <c r="L368" s="14" t="s">
        <v>8122</v>
      </c>
      <c r="M368" s="41">
        <v>5409</v>
      </c>
      <c r="N368" s="4" t="s">
        <v>8122</v>
      </c>
      <c r="O368" s="41">
        <v>0</v>
      </c>
      <c r="P368" s="41">
        <v>0</v>
      </c>
      <c r="Q368" s="41">
        <v>0</v>
      </c>
      <c r="R368" s="41">
        <v>0</v>
      </c>
      <c r="S368" s="41">
        <v>0</v>
      </c>
      <c r="T368" s="41">
        <v>1866</v>
      </c>
      <c r="U368" s="41">
        <v>3543</v>
      </c>
      <c r="V368" s="41">
        <v>0</v>
      </c>
      <c r="W368" s="41">
        <v>0</v>
      </c>
      <c r="X368" s="41">
        <v>0</v>
      </c>
      <c r="Y368" s="41">
        <v>0</v>
      </c>
      <c r="Z368" s="41">
        <v>0</v>
      </c>
      <c r="AA368" s="41">
        <v>0</v>
      </c>
      <c r="AB368" s="41">
        <v>0</v>
      </c>
      <c r="AC368" s="41">
        <v>0</v>
      </c>
      <c r="AD368" s="58">
        <f>SUM(Table446233[[#This Row],[1st
Apportionment]:[Invoices]])</f>
        <v>5409</v>
      </c>
      <c r="AE368" s="58">
        <f>Table446233[[#This Row],[2018–19
Final Allocation
$98.35 
Per Pupil]]-AD368</f>
        <v>0</v>
      </c>
    </row>
    <row r="369" spans="1:31" x14ac:dyDescent="0.35">
      <c r="A369" s="13" t="s">
        <v>1294</v>
      </c>
      <c r="B369" s="13" t="s">
        <v>1404</v>
      </c>
      <c r="C369" s="14" t="s">
        <v>1296</v>
      </c>
      <c r="D369" s="14" t="s">
        <v>1405</v>
      </c>
      <c r="E369" s="14" t="s">
        <v>34</v>
      </c>
      <c r="F369" s="14" t="s">
        <v>35</v>
      </c>
      <c r="G369" s="14" t="s">
        <v>1405</v>
      </c>
      <c r="H369" s="61" t="s">
        <v>1406</v>
      </c>
      <c r="I369" s="38">
        <v>0</v>
      </c>
      <c r="J369" s="39" t="s">
        <v>8122</v>
      </c>
      <c r="K369" s="40" t="s">
        <v>8123</v>
      </c>
      <c r="L369" s="14" t="s">
        <v>8123</v>
      </c>
      <c r="M369" s="41">
        <v>0</v>
      </c>
      <c r="N369" s="4" t="s">
        <v>8123</v>
      </c>
      <c r="O369" s="41">
        <v>0</v>
      </c>
      <c r="P369" s="41">
        <v>0</v>
      </c>
      <c r="Q369" s="41">
        <v>0</v>
      </c>
      <c r="R369" s="41">
        <v>0</v>
      </c>
      <c r="S369" s="41">
        <v>0</v>
      </c>
      <c r="T369" s="41">
        <v>0</v>
      </c>
      <c r="U369" s="41">
        <v>0</v>
      </c>
      <c r="V369" s="41">
        <v>0</v>
      </c>
      <c r="W369" s="41">
        <v>0</v>
      </c>
      <c r="X369" s="41">
        <v>0</v>
      </c>
      <c r="Y369" s="41">
        <v>0</v>
      </c>
      <c r="Z369" s="41">
        <v>0</v>
      </c>
      <c r="AA369" s="41">
        <v>0</v>
      </c>
      <c r="AB369" s="41">
        <v>0</v>
      </c>
      <c r="AC369" s="41">
        <v>0</v>
      </c>
      <c r="AD369" s="58">
        <f>SUM(Table446233[[#This Row],[1st
Apportionment]:[Invoices]])</f>
        <v>0</v>
      </c>
      <c r="AE369" s="58">
        <f>Table446233[[#This Row],[2018–19
Final Allocation
$98.35 
Per Pupil]]-AD369</f>
        <v>0</v>
      </c>
    </row>
    <row r="370" spans="1:31" x14ac:dyDescent="0.35">
      <c r="A370" s="13" t="s">
        <v>1294</v>
      </c>
      <c r="B370" s="13" t="s">
        <v>1407</v>
      </c>
      <c r="C370" s="14" t="s">
        <v>1296</v>
      </c>
      <c r="D370" s="14" t="s">
        <v>1408</v>
      </c>
      <c r="E370" s="14" t="s">
        <v>34</v>
      </c>
      <c r="F370" s="14" t="s">
        <v>35</v>
      </c>
      <c r="G370" s="14" t="s">
        <v>1408</v>
      </c>
      <c r="H370" s="61" t="s">
        <v>1409</v>
      </c>
      <c r="I370" s="38">
        <v>0</v>
      </c>
      <c r="J370" s="39" t="s">
        <v>8123</v>
      </c>
      <c r="K370" s="40" t="s">
        <v>8123</v>
      </c>
      <c r="L370" s="14" t="s">
        <v>8123</v>
      </c>
      <c r="M370" s="41">
        <v>0</v>
      </c>
      <c r="N370" s="4" t="s">
        <v>8123</v>
      </c>
      <c r="O370" s="41">
        <v>0</v>
      </c>
      <c r="P370" s="41">
        <v>0</v>
      </c>
      <c r="Q370" s="41">
        <v>0</v>
      </c>
      <c r="R370" s="41">
        <v>0</v>
      </c>
      <c r="S370" s="41">
        <v>0</v>
      </c>
      <c r="T370" s="41">
        <v>0</v>
      </c>
      <c r="U370" s="41">
        <v>0</v>
      </c>
      <c r="V370" s="41">
        <v>0</v>
      </c>
      <c r="W370" s="41">
        <v>0</v>
      </c>
      <c r="X370" s="41">
        <v>0</v>
      </c>
      <c r="Y370" s="41">
        <v>0</v>
      </c>
      <c r="Z370" s="41">
        <v>0</v>
      </c>
      <c r="AA370" s="41">
        <v>0</v>
      </c>
      <c r="AB370" s="41">
        <v>0</v>
      </c>
      <c r="AC370" s="41">
        <v>0</v>
      </c>
      <c r="AD370" s="58">
        <f>SUM(Table446233[[#This Row],[1st
Apportionment]:[Invoices]])</f>
        <v>0</v>
      </c>
      <c r="AE370" s="58">
        <f>Table446233[[#This Row],[2018–19
Final Allocation
$98.35 
Per Pupil]]-AD370</f>
        <v>0</v>
      </c>
    </row>
    <row r="371" spans="1:31" x14ac:dyDescent="0.35">
      <c r="A371" s="13" t="s">
        <v>1294</v>
      </c>
      <c r="B371" s="13" t="s">
        <v>1410</v>
      </c>
      <c r="C371" s="14" t="s">
        <v>1296</v>
      </c>
      <c r="D371" s="14" t="s">
        <v>1411</v>
      </c>
      <c r="E371" s="14" t="s">
        <v>34</v>
      </c>
      <c r="F371" s="14" t="s">
        <v>35</v>
      </c>
      <c r="G371" s="14" t="s">
        <v>1411</v>
      </c>
      <c r="H371" s="61" t="s">
        <v>1412</v>
      </c>
      <c r="I371" s="38">
        <v>0</v>
      </c>
      <c r="J371" s="39" t="s">
        <v>8123</v>
      </c>
      <c r="K371" s="40" t="s">
        <v>8123</v>
      </c>
      <c r="L371" s="14" t="s">
        <v>8123</v>
      </c>
      <c r="M371" s="41">
        <v>0</v>
      </c>
      <c r="N371" s="4" t="s">
        <v>8123</v>
      </c>
      <c r="O371" s="41">
        <v>0</v>
      </c>
      <c r="P371" s="41">
        <v>0</v>
      </c>
      <c r="Q371" s="41">
        <v>0</v>
      </c>
      <c r="R371" s="41">
        <v>0</v>
      </c>
      <c r="S371" s="41">
        <v>0</v>
      </c>
      <c r="T371" s="41">
        <v>0</v>
      </c>
      <c r="U371" s="41">
        <v>0</v>
      </c>
      <c r="V371" s="41">
        <v>0</v>
      </c>
      <c r="W371" s="41">
        <v>0</v>
      </c>
      <c r="X371" s="41">
        <v>0</v>
      </c>
      <c r="Y371" s="41">
        <v>0</v>
      </c>
      <c r="Z371" s="41">
        <v>0</v>
      </c>
      <c r="AA371" s="41">
        <v>0</v>
      </c>
      <c r="AB371" s="41">
        <v>0</v>
      </c>
      <c r="AC371" s="41">
        <v>0</v>
      </c>
      <c r="AD371" s="58">
        <f>SUM(Table446233[[#This Row],[1st
Apportionment]:[Invoices]])</f>
        <v>0</v>
      </c>
      <c r="AE371" s="58">
        <f>Table446233[[#This Row],[2018–19
Final Allocation
$98.35 
Per Pupil]]-AD371</f>
        <v>0</v>
      </c>
    </row>
    <row r="372" spans="1:31" x14ac:dyDescent="0.35">
      <c r="A372" s="13" t="s">
        <v>1294</v>
      </c>
      <c r="B372" s="13" t="s">
        <v>1413</v>
      </c>
      <c r="C372" s="14" t="s">
        <v>1296</v>
      </c>
      <c r="D372" s="14" t="s">
        <v>1414</v>
      </c>
      <c r="E372" s="14" t="s">
        <v>34</v>
      </c>
      <c r="F372" s="14" t="s">
        <v>35</v>
      </c>
      <c r="G372" s="14" t="s">
        <v>1414</v>
      </c>
      <c r="H372" s="61" t="s">
        <v>1415</v>
      </c>
      <c r="I372" s="38">
        <v>0</v>
      </c>
      <c r="J372" s="39" t="s">
        <v>8122</v>
      </c>
      <c r="K372" s="40" t="s">
        <v>8123</v>
      </c>
      <c r="L372" s="14" t="s">
        <v>8123</v>
      </c>
      <c r="M372" s="41">
        <v>0</v>
      </c>
      <c r="N372" s="4" t="s">
        <v>8123</v>
      </c>
      <c r="O372" s="41">
        <v>0</v>
      </c>
      <c r="P372" s="41">
        <v>0</v>
      </c>
      <c r="Q372" s="41">
        <v>0</v>
      </c>
      <c r="R372" s="41">
        <v>0</v>
      </c>
      <c r="S372" s="41">
        <v>0</v>
      </c>
      <c r="T372" s="41">
        <v>0</v>
      </c>
      <c r="U372" s="41">
        <v>0</v>
      </c>
      <c r="V372" s="41">
        <v>0</v>
      </c>
      <c r="W372" s="41">
        <v>0</v>
      </c>
      <c r="X372" s="41">
        <v>0</v>
      </c>
      <c r="Y372" s="41">
        <v>0</v>
      </c>
      <c r="Z372" s="41">
        <v>0</v>
      </c>
      <c r="AA372" s="41">
        <v>0</v>
      </c>
      <c r="AB372" s="41">
        <v>0</v>
      </c>
      <c r="AC372" s="41">
        <v>0</v>
      </c>
      <c r="AD372" s="58">
        <f>SUM(Table446233[[#This Row],[1st
Apportionment]:[Invoices]])</f>
        <v>0</v>
      </c>
      <c r="AE372" s="58">
        <f>Table446233[[#This Row],[2018–19
Final Allocation
$98.35 
Per Pupil]]-AD372</f>
        <v>0</v>
      </c>
    </row>
    <row r="373" spans="1:31" x14ac:dyDescent="0.35">
      <c r="A373" s="13" t="s">
        <v>1294</v>
      </c>
      <c r="B373" s="13" t="s">
        <v>1416</v>
      </c>
      <c r="C373" s="14" t="s">
        <v>1296</v>
      </c>
      <c r="D373" s="14" t="s">
        <v>1417</v>
      </c>
      <c r="E373" s="14" t="s">
        <v>34</v>
      </c>
      <c r="F373" s="14" t="s">
        <v>35</v>
      </c>
      <c r="G373" s="14" t="s">
        <v>1417</v>
      </c>
      <c r="H373" s="61" t="s">
        <v>1418</v>
      </c>
      <c r="I373" s="38">
        <v>0</v>
      </c>
      <c r="J373" s="39" t="s">
        <v>8122</v>
      </c>
      <c r="K373" s="40" t="s">
        <v>8123</v>
      </c>
      <c r="L373" s="14" t="s">
        <v>8123</v>
      </c>
      <c r="M373" s="41">
        <v>0</v>
      </c>
      <c r="N373" s="4" t="s">
        <v>8122</v>
      </c>
      <c r="O373" s="41">
        <v>0</v>
      </c>
      <c r="P373" s="41">
        <v>0</v>
      </c>
      <c r="Q373" s="41">
        <v>0</v>
      </c>
      <c r="R373" s="41">
        <v>0</v>
      </c>
      <c r="S373" s="41">
        <v>0</v>
      </c>
      <c r="T373" s="41">
        <v>0</v>
      </c>
      <c r="U373" s="41">
        <v>0</v>
      </c>
      <c r="V373" s="41">
        <v>0</v>
      </c>
      <c r="W373" s="41">
        <v>0</v>
      </c>
      <c r="X373" s="41">
        <v>0</v>
      </c>
      <c r="Y373" s="41">
        <v>0</v>
      </c>
      <c r="Z373" s="41">
        <v>0</v>
      </c>
      <c r="AA373" s="41">
        <v>0</v>
      </c>
      <c r="AB373" s="41">
        <v>0</v>
      </c>
      <c r="AC373" s="41">
        <v>0</v>
      </c>
      <c r="AD373" s="58">
        <f>SUM(Table446233[[#This Row],[1st
Apportionment]:[Invoices]])</f>
        <v>0</v>
      </c>
      <c r="AE373" s="58">
        <f>Table446233[[#This Row],[2018–19
Final Allocation
$98.35 
Per Pupil]]-AD373</f>
        <v>0</v>
      </c>
    </row>
    <row r="374" spans="1:31" x14ac:dyDescent="0.35">
      <c r="A374" s="13" t="s">
        <v>1294</v>
      </c>
      <c r="B374" s="13" t="s">
        <v>1419</v>
      </c>
      <c r="C374" s="14" t="s">
        <v>1296</v>
      </c>
      <c r="D374" s="14" t="s">
        <v>1420</v>
      </c>
      <c r="E374" s="14" t="s">
        <v>34</v>
      </c>
      <c r="F374" s="14" t="s">
        <v>35</v>
      </c>
      <c r="G374" s="14" t="s">
        <v>1420</v>
      </c>
      <c r="H374" s="61" t="s">
        <v>1421</v>
      </c>
      <c r="I374" s="38">
        <v>0</v>
      </c>
      <c r="J374" s="39" t="s">
        <v>8122</v>
      </c>
      <c r="K374" s="40" t="s">
        <v>8123</v>
      </c>
      <c r="L374" s="14" t="s">
        <v>8122</v>
      </c>
      <c r="M374" s="41">
        <v>0</v>
      </c>
      <c r="N374" s="4" t="s">
        <v>8123</v>
      </c>
      <c r="O374" s="41">
        <v>0</v>
      </c>
      <c r="P374" s="41">
        <v>0</v>
      </c>
      <c r="Q374" s="41">
        <v>0</v>
      </c>
      <c r="R374" s="41">
        <v>0</v>
      </c>
      <c r="S374" s="41">
        <v>0</v>
      </c>
      <c r="T374" s="41">
        <v>0</v>
      </c>
      <c r="U374" s="41">
        <v>0</v>
      </c>
      <c r="V374" s="41">
        <v>0</v>
      </c>
      <c r="W374" s="41">
        <v>0</v>
      </c>
      <c r="X374" s="41">
        <v>0</v>
      </c>
      <c r="Y374" s="41">
        <v>0</v>
      </c>
      <c r="Z374" s="41">
        <v>0</v>
      </c>
      <c r="AA374" s="41">
        <v>0</v>
      </c>
      <c r="AB374" s="41">
        <v>0</v>
      </c>
      <c r="AC374" s="41">
        <v>0</v>
      </c>
      <c r="AD374" s="58">
        <f>SUM(Table446233[[#This Row],[1st
Apportionment]:[Invoices]])</f>
        <v>0</v>
      </c>
      <c r="AE374" s="58">
        <f>Table446233[[#This Row],[2018–19
Final Allocation
$98.35 
Per Pupil]]-AD374</f>
        <v>0</v>
      </c>
    </row>
    <row r="375" spans="1:31" x14ac:dyDescent="0.35">
      <c r="A375" s="13" t="s">
        <v>1294</v>
      </c>
      <c r="B375" s="13" t="s">
        <v>1422</v>
      </c>
      <c r="C375" s="14" t="s">
        <v>1296</v>
      </c>
      <c r="D375" s="14" t="s">
        <v>1423</v>
      </c>
      <c r="E375" s="14" t="s">
        <v>34</v>
      </c>
      <c r="F375" s="14" t="s">
        <v>35</v>
      </c>
      <c r="G375" s="14" t="s">
        <v>1423</v>
      </c>
      <c r="H375" s="61" t="s">
        <v>1424</v>
      </c>
      <c r="I375" s="38">
        <v>104</v>
      </c>
      <c r="J375" s="39" t="s">
        <v>8122</v>
      </c>
      <c r="K375" s="40" t="s">
        <v>8122</v>
      </c>
      <c r="L375" s="14" t="s">
        <v>8122</v>
      </c>
      <c r="M375" s="41">
        <v>10228</v>
      </c>
      <c r="N375" s="4" t="s">
        <v>8122</v>
      </c>
      <c r="O375" s="41">
        <v>0</v>
      </c>
      <c r="P375" s="41">
        <v>2401</v>
      </c>
      <c r="Q375" s="41">
        <v>2401</v>
      </c>
      <c r="R375" s="41">
        <v>2557</v>
      </c>
      <c r="S375" s="41">
        <v>2869</v>
      </c>
      <c r="T375" s="41">
        <v>0</v>
      </c>
      <c r="U375" s="41">
        <v>0</v>
      </c>
      <c r="V375" s="41">
        <v>0</v>
      </c>
      <c r="W375" s="41">
        <v>0</v>
      </c>
      <c r="X375" s="41">
        <v>0</v>
      </c>
      <c r="Y375" s="41">
        <v>0</v>
      </c>
      <c r="Z375" s="41">
        <v>0</v>
      </c>
      <c r="AA375" s="41">
        <v>0</v>
      </c>
      <c r="AB375" s="41">
        <v>0</v>
      </c>
      <c r="AC375" s="41">
        <v>0</v>
      </c>
      <c r="AD375" s="58">
        <f>SUM(Table446233[[#This Row],[1st
Apportionment]:[Invoices]])</f>
        <v>10228</v>
      </c>
      <c r="AE375" s="58">
        <f>Table446233[[#This Row],[2018–19
Final Allocation
$98.35 
Per Pupil]]-AD375</f>
        <v>0</v>
      </c>
    </row>
    <row r="376" spans="1:31" x14ac:dyDescent="0.35">
      <c r="A376" s="13" t="s">
        <v>1294</v>
      </c>
      <c r="B376" s="13" t="s">
        <v>1425</v>
      </c>
      <c r="C376" s="14" t="s">
        <v>1296</v>
      </c>
      <c r="D376" s="14" t="s">
        <v>1426</v>
      </c>
      <c r="E376" s="14" t="s">
        <v>34</v>
      </c>
      <c r="F376" s="14" t="s">
        <v>35</v>
      </c>
      <c r="G376" s="14" t="s">
        <v>1426</v>
      </c>
      <c r="H376" s="61" t="s">
        <v>1427</v>
      </c>
      <c r="I376" s="38">
        <v>0</v>
      </c>
      <c r="J376" s="39" t="s">
        <v>8122</v>
      </c>
      <c r="K376" s="40" t="s">
        <v>8123</v>
      </c>
      <c r="L376" s="14" t="s">
        <v>8123</v>
      </c>
      <c r="M376" s="41">
        <v>0</v>
      </c>
      <c r="N376" s="4" t="s">
        <v>8123</v>
      </c>
      <c r="O376" s="41">
        <v>0</v>
      </c>
      <c r="P376" s="41">
        <v>0</v>
      </c>
      <c r="Q376" s="41">
        <v>0</v>
      </c>
      <c r="R376" s="41">
        <v>0</v>
      </c>
      <c r="S376" s="41">
        <v>0</v>
      </c>
      <c r="T376" s="41">
        <v>0</v>
      </c>
      <c r="U376" s="41">
        <v>0</v>
      </c>
      <c r="V376" s="41">
        <v>0</v>
      </c>
      <c r="W376" s="41">
        <v>0</v>
      </c>
      <c r="X376" s="41">
        <v>0</v>
      </c>
      <c r="Y376" s="41">
        <v>0</v>
      </c>
      <c r="Z376" s="41">
        <v>0</v>
      </c>
      <c r="AA376" s="41">
        <v>0</v>
      </c>
      <c r="AB376" s="41">
        <v>0</v>
      </c>
      <c r="AC376" s="41">
        <v>0</v>
      </c>
      <c r="AD376" s="58">
        <f>SUM(Table446233[[#This Row],[1st
Apportionment]:[Invoices]])</f>
        <v>0</v>
      </c>
      <c r="AE376" s="58">
        <f>Table446233[[#This Row],[2018–19
Final Allocation
$98.35 
Per Pupil]]-AD376</f>
        <v>0</v>
      </c>
    </row>
    <row r="377" spans="1:31" x14ac:dyDescent="0.35">
      <c r="A377" s="13" t="s">
        <v>1294</v>
      </c>
      <c r="B377" s="13" t="s">
        <v>1428</v>
      </c>
      <c r="C377" s="14" t="s">
        <v>1296</v>
      </c>
      <c r="D377" s="14" t="s">
        <v>1429</v>
      </c>
      <c r="E377" s="14" t="s">
        <v>34</v>
      </c>
      <c r="F377" s="14" t="s">
        <v>35</v>
      </c>
      <c r="G377" s="14" t="s">
        <v>1429</v>
      </c>
      <c r="H377" s="61" t="s">
        <v>1430</v>
      </c>
      <c r="I377" s="38">
        <v>0</v>
      </c>
      <c r="J377" s="39" t="s">
        <v>8123</v>
      </c>
      <c r="K377" s="40" t="s">
        <v>8123</v>
      </c>
      <c r="L377" s="14" t="s">
        <v>8122</v>
      </c>
      <c r="M377" s="41">
        <v>0</v>
      </c>
      <c r="N377" s="4" t="s">
        <v>8123</v>
      </c>
      <c r="O377" s="41">
        <v>0</v>
      </c>
      <c r="P377" s="41">
        <v>0</v>
      </c>
      <c r="Q377" s="41">
        <v>0</v>
      </c>
      <c r="R377" s="41">
        <v>0</v>
      </c>
      <c r="S377" s="41">
        <v>0</v>
      </c>
      <c r="T377" s="41">
        <v>0</v>
      </c>
      <c r="U377" s="41">
        <v>0</v>
      </c>
      <c r="V377" s="41">
        <v>0</v>
      </c>
      <c r="W377" s="41">
        <v>0</v>
      </c>
      <c r="X377" s="41">
        <v>0</v>
      </c>
      <c r="Y377" s="41">
        <v>0</v>
      </c>
      <c r="Z377" s="41">
        <v>0</v>
      </c>
      <c r="AA377" s="41">
        <v>0</v>
      </c>
      <c r="AB377" s="41">
        <v>0</v>
      </c>
      <c r="AC377" s="41">
        <v>0</v>
      </c>
      <c r="AD377" s="58">
        <f>SUM(Table446233[[#This Row],[1st
Apportionment]:[Invoices]])</f>
        <v>0</v>
      </c>
      <c r="AE377" s="58">
        <f>Table446233[[#This Row],[2018–19
Final Allocation
$98.35 
Per Pupil]]-AD377</f>
        <v>0</v>
      </c>
    </row>
    <row r="378" spans="1:31" x14ac:dyDescent="0.35">
      <c r="A378" s="13" t="s">
        <v>1294</v>
      </c>
      <c r="B378" s="13" t="s">
        <v>1431</v>
      </c>
      <c r="C378" s="14" t="s">
        <v>1296</v>
      </c>
      <c r="D378" s="14" t="s">
        <v>1432</v>
      </c>
      <c r="E378" s="14" t="s">
        <v>34</v>
      </c>
      <c r="F378" s="14" t="s">
        <v>35</v>
      </c>
      <c r="G378" s="14" t="s">
        <v>1432</v>
      </c>
      <c r="H378" s="61" t="s">
        <v>1433</v>
      </c>
      <c r="I378" s="38">
        <v>0</v>
      </c>
      <c r="J378" s="39" t="s">
        <v>8122</v>
      </c>
      <c r="K378" s="40" t="s">
        <v>8123</v>
      </c>
      <c r="L378" s="14" t="s">
        <v>8123</v>
      </c>
      <c r="M378" s="41">
        <v>0</v>
      </c>
      <c r="N378" s="4" t="s">
        <v>8123</v>
      </c>
      <c r="O378" s="41">
        <v>0</v>
      </c>
      <c r="P378" s="41">
        <v>0</v>
      </c>
      <c r="Q378" s="41">
        <v>0</v>
      </c>
      <c r="R378" s="41">
        <v>0</v>
      </c>
      <c r="S378" s="41">
        <v>0</v>
      </c>
      <c r="T378" s="41">
        <v>0</v>
      </c>
      <c r="U378" s="41">
        <v>0</v>
      </c>
      <c r="V378" s="41">
        <v>0</v>
      </c>
      <c r="W378" s="41">
        <v>0</v>
      </c>
      <c r="X378" s="41">
        <v>0</v>
      </c>
      <c r="Y378" s="41">
        <v>0</v>
      </c>
      <c r="Z378" s="41">
        <v>0</v>
      </c>
      <c r="AA378" s="41">
        <v>0</v>
      </c>
      <c r="AB378" s="41">
        <v>0</v>
      </c>
      <c r="AC378" s="41">
        <v>0</v>
      </c>
      <c r="AD378" s="58">
        <f>SUM(Table446233[[#This Row],[1st
Apportionment]:[Invoices]])</f>
        <v>0</v>
      </c>
      <c r="AE378" s="58">
        <f>Table446233[[#This Row],[2018–19
Final Allocation
$98.35 
Per Pupil]]-AD378</f>
        <v>0</v>
      </c>
    </row>
    <row r="379" spans="1:31" x14ac:dyDescent="0.35">
      <c r="A379" s="13" t="s">
        <v>1294</v>
      </c>
      <c r="B379" s="13" t="s">
        <v>1434</v>
      </c>
      <c r="C379" s="14" t="s">
        <v>1296</v>
      </c>
      <c r="D379" s="14" t="s">
        <v>1435</v>
      </c>
      <c r="E379" s="14" t="s">
        <v>34</v>
      </c>
      <c r="F379" s="14" t="s">
        <v>35</v>
      </c>
      <c r="G379" s="14" t="s">
        <v>1435</v>
      </c>
      <c r="H379" s="61" t="s">
        <v>1436</v>
      </c>
      <c r="I379" s="38">
        <v>0</v>
      </c>
      <c r="J379" s="39" t="s">
        <v>8123</v>
      </c>
      <c r="K379" s="40" t="s">
        <v>8122</v>
      </c>
      <c r="L379" s="14" t="s">
        <v>8122</v>
      </c>
      <c r="M379" s="41">
        <v>0</v>
      </c>
      <c r="N379" s="4" t="s">
        <v>8123</v>
      </c>
      <c r="O379" s="41">
        <v>0</v>
      </c>
      <c r="P379" s="41">
        <v>0</v>
      </c>
      <c r="Q379" s="41">
        <v>0</v>
      </c>
      <c r="R379" s="41">
        <v>0</v>
      </c>
      <c r="S379" s="41">
        <v>0</v>
      </c>
      <c r="T379" s="41">
        <v>0</v>
      </c>
      <c r="U379" s="41">
        <v>0</v>
      </c>
      <c r="V379" s="41">
        <v>0</v>
      </c>
      <c r="W379" s="41">
        <v>0</v>
      </c>
      <c r="X379" s="41">
        <v>0</v>
      </c>
      <c r="Y379" s="41">
        <v>0</v>
      </c>
      <c r="Z379" s="41">
        <v>0</v>
      </c>
      <c r="AA379" s="41">
        <v>0</v>
      </c>
      <c r="AB379" s="41">
        <v>0</v>
      </c>
      <c r="AC379" s="41">
        <v>0</v>
      </c>
      <c r="AD379" s="58">
        <f>SUM(Table446233[[#This Row],[1st
Apportionment]:[Invoices]])</f>
        <v>0</v>
      </c>
      <c r="AE379" s="58">
        <f>Table446233[[#This Row],[2018–19
Final Allocation
$98.35 
Per Pupil]]-AD379</f>
        <v>0</v>
      </c>
    </row>
    <row r="380" spans="1:31" x14ac:dyDescent="0.35">
      <c r="A380" s="13" t="s">
        <v>1294</v>
      </c>
      <c r="B380" s="13" t="s">
        <v>1437</v>
      </c>
      <c r="C380" s="14" t="s">
        <v>1296</v>
      </c>
      <c r="D380" s="14" t="s">
        <v>1438</v>
      </c>
      <c r="E380" s="14" t="s">
        <v>34</v>
      </c>
      <c r="F380" s="14" t="s">
        <v>35</v>
      </c>
      <c r="G380" s="14" t="s">
        <v>1438</v>
      </c>
      <c r="H380" s="61" t="s">
        <v>1439</v>
      </c>
      <c r="I380" s="38">
        <v>0</v>
      </c>
      <c r="J380" s="39" t="s">
        <v>8122</v>
      </c>
      <c r="K380" s="40" t="s">
        <v>8123</v>
      </c>
      <c r="L380" s="14" t="s">
        <v>8122</v>
      </c>
      <c r="M380" s="41">
        <v>0</v>
      </c>
      <c r="N380" s="4" t="s">
        <v>8123</v>
      </c>
      <c r="O380" s="41">
        <v>0</v>
      </c>
      <c r="P380" s="41">
        <v>0</v>
      </c>
      <c r="Q380" s="41">
        <v>0</v>
      </c>
      <c r="R380" s="41">
        <v>0</v>
      </c>
      <c r="S380" s="41">
        <v>0</v>
      </c>
      <c r="T380" s="41">
        <v>0</v>
      </c>
      <c r="U380" s="41">
        <v>0</v>
      </c>
      <c r="V380" s="41">
        <v>0</v>
      </c>
      <c r="W380" s="41">
        <v>0</v>
      </c>
      <c r="X380" s="41">
        <v>0</v>
      </c>
      <c r="Y380" s="41">
        <v>0</v>
      </c>
      <c r="Z380" s="41">
        <v>0</v>
      </c>
      <c r="AA380" s="41">
        <v>0</v>
      </c>
      <c r="AB380" s="41">
        <v>0</v>
      </c>
      <c r="AC380" s="41">
        <v>0</v>
      </c>
      <c r="AD380" s="58">
        <f>SUM(Table446233[[#This Row],[1st
Apportionment]:[Invoices]])</f>
        <v>0</v>
      </c>
      <c r="AE380" s="58">
        <f>Table446233[[#This Row],[2018–19
Final Allocation
$98.35 
Per Pupil]]-AD380</f>
        <v>0</v>
      </c>
    </row>
    <row r="381" spans="1:31" x14ac:dyDescent="0.35">
      <c r="A381" s="13" t="s">
        <v>1294</v>
      </c>
      <c r="B381" s="13" t="s">
        <v>1440</v>
      </c>
      <c r="C381" s="14" t="s">
        <v>1296</v>
      </c>
      <c r="D381" s="14" t="s">
        <v>1441</v>
      </c>
      <c r="E381" s="14" t="s">
        <v>1442</v>
      </c>
      <c r="F381" s="14" t="s">
        <v>1443</v>
      </c>
      <c r="G381" s="14" t="s">
        <v>1444</v>
      </c>
      <c r="H381" s="61" t="s">
        <v>1445</v>
      </c>
      <c r="I381" s="38">
        <v>0</v>
      </c>
      <c r="J381" s="39" t="s">
        <v>8122</v>
      </c>
      <c r="K381" s="40" t="s">
        <v>8123</v>
      </c>
      <c r="L381" s="14" t="s">
        <v>8123</v>
      </c>
      <c r="M381" s="41">
        <v>0</v>
      </c>
      <c r="N381" s="4" t="s">
        <v>8123</v>
      </c>
      <c r="O381" s="41">
        <v>0</v>
      </c>
      <c r="P381" s="41">
        <v>0</v>
      </c>
      <c r="Q381" s="41">
        <v>0</v>
      </c>
      <c r="R381" s="41">
        <v>0</v>
      </c>
      <c r="S381" s="41">
        <v>0</v>
      </c>
      <c r="T381" s="41">
        <v>0</v>
      </c>
      <c r="U381" s="41">
        <v>0</v>
      </c>
      <c r="V381" s="41">
        <v>0</v>
      </c>
      <c r="W381" s="41">
        <v>0</v>
      </c>
      <c r="X381" s="41">
        <v>0</v>
      </c>
      <c r="Y381" s="41">
        <v>0</v>
      </c>
      <c r="Z381" s="41">
        <v>0</v>
      </c>
      <c r="AA381" s="41">
        <v>0</v>
      </c>
      <c r="AB381" s="41">
        <v>0</v>
      </c>
      <c r="AC381" s="41">
        <v>0</v>
      </c>
      <c r="AD381" s="58">
        <f>SUM(Table446233[[#This Row],[1st
Apportionment]:[Invoices]])</f>
        <v>0</v>
      </c>
      <c r="AE381" s="58">
        <f>Table446233[[#This Row],[2018–19
Final Allocation
$98.35 
Per Pupil]]-AD381</f>
        <v>0</v>
      </c>
    </row>
    <row r="382" spans="1:31" x14ac:dyDescent="0.35">
      <c r="A382" s="13" t="s">
        <v>1294</v>
      </c>
      <c r="B382" s="13" t="s">
        <v>1446</v>
      </c>
      <c r="C382" s="14" t="s">
        <v>1296</v>
      </c>
      <c r="D382" s="14" t="s">
        <v>1297</v>
      </c>
      <c r="E382" s="14" t="s">
        <v>1447</v>
      </c>
      <c r="F382" s="14" t="s">
        <v>1448</v>
      </c>
      <c r="G382" s="14" t="s">
        <v>1449</v>
      </c>
      <c r="H382" s="61" t="s">
        <v>1450</v>
      </c>
      <c r="I382" s="38">
        <v>0</v>
      </c>
      <c r="J382" s="39" t="s">
        <v>8123</v>
      </c>
      <c r="K382" s="40" t="s">
        <v>8123</v>
      </c>
      <c r="L382" s="14" t="s">
        <v>8123</v>
      </c>
      <c r="M382" s="41">
        <v>0</v>
      </c>
      <c r="N382" s="4" t="s">
        <v>8123</v>
      </c>
      <c r="O382" s="41">
        <v>0</v>
      </c>
      <c r="P382" s="41">
        <v>0</v>
      </c>
      <c r="Q382" s="41">
        <v>0</v>
      </c>
      <c r="R382" s="41">
        <v>0</v>
      </c>
      <c r="S382" s="41">
        <v>0</v>
      </c>
      <c r="T382" s="41">
        <v>0</v>
      </c>
      <c r="U382" s="41">
        <v>0</v>
      </c>
      <c r="V382" s="41">
        <v>0</v>
      </c>
      <c r="W382" s="41">
        <v>0</v>
      </c>
      <c r="X382" s="41">
        <v>0</v>
      </c>
      <c r="Y382" s="41">
        <v>0</v>
      </c>
      <c r="Z382" s="41">
        <v>0</v>
      </c>
      <c r="AA382" s="41">
        <v>0</v>
      </c>
      <c r="AB382" s="41">
        <v>0</v>
      </c>
      <c r="AC382" s="41">
        <v>0</v>
      </c>
      <c r="AD382" s="58">
        <f>SUM(Table446233[[#This Row],[1st
Apportionment]:[Invoices]])</f>
        <v>0</v>
      </c>
      <c r="AE382" s="58">
        <f>Table446233[[#This Row],[2018–19
Final Allocation
$98.35 
Per Pupil]]-AD382</f>
        <v>0</v>
      </c>
    </row>
    <row r="383" spans="1:31" x14ac:dyDescent="0.35">
      <c r="A383" s="13" t="s">
        <v>1294</v>
      </c>
      <c r="B383" s="13" t="s">
        <v>1451</v>
      </c>
      <c r="C383" s="14" t="s">
        <v>1296</v>
      </c>
      <c r="D383" s="14" t="s">
        <v>1297</v>
      </c>
      <c r="E383" s="14" t="s">
        <v>1452</v>
      </c>
      <c r="F383" s="14" t="s">
        <v>1453</v>
      </c>
      <c r="G383" s="14" t="s">
        <v>1454</v>
      </c>
      <c r="H383" s="61" t="s">
        <v>1455</v>
      </c>
      <c r="I383" s="38">
        <v>0</v>
      </c>
      <c r="J383" s="39" t="s">
        <v>8123</v>
      </c>
      <c r="K383" s="40" t="s">
        <v>8123</v>
      </c>
      <c r="L383" s="14" t="s">
        <v>8123</v>
      </c>
      <c r="M383" s="41">
        <v>0</v>
      </c>
      <c r="N383" s="4" t="s">
        <v>8123</v>
      </c>
      <c r="O383" s="41">
        <v>0</v>
      </c>
      <c r="P383" s="41">
        <v>0</v>
      </c>
      <c r="Q383" s="41">
        <v>0</v>
      </c>
      <c r="R383" s="41">
        <v>0</v>
      </c>
      <c r="S383" s="41">
        <v>0</v>
      </c>
      <c r="T383" s="41">
        <v>0</v>
      </c>
      <c r="U383" s="41">
        <v>0</v>
      </c>
      <c r="V383" s="41">
        <v>0</v>
      </c>
      <c r="W383" s="41">
        <v>0</v>
      </c>
      <c r="X383" s="41">
        <v>0</v>
      </c>
      <c r="Y383" s="41">
        <v>0</v>
      </c>
      <c r="Z383" s="41">
        <v>0</v>
      </c>
      <c r="AA383" s="41">
        <v>0</v>
      </c>
      <c r="AB383" s="41">
        <v>0</v>
      </c>
      <c r="AC383" s="41">
        <v>0</v>
      </c>
      <c r="AD383" s="58">
        <f>SUM(Table446233[[#This Row],[1st
Apportionment]:[Invoices]])</f>
        <v>0</v>
      </c>
      <c r="AE383" s="58">
        <f>Table446233[[#This Row],[2018–19
Final Allocation
$98.35 
Per Pupil]]-AD383</f>
        <v>0</v>
      </c>
    </row>
    <row r="384" spans="1:31" x14ac:dyDescent="0.35">
      <c r="A384" s="13" t="s">
        <v>1294</v>
      </c>
      <c r="B384" s="13" t="s">
        <v>1456</v>
      </c>
      <c r="C384" s="14" t="s">
        <v>1296</v>
      </c>
      <c r="D384" s="14" t="s">
        <v>1375</v>
      </c>
      <c r="E384" s="14" t="s">
        <v>1457</v>
      </c>
      <c r="F384" s="14" t="s">
        <v>1458</v>
      </c>
      <c r="G384" s="14" t="s">
        <v>1459</v>
      </c>
      <c r="H384" s="61" t="s">
        <v>1460</v>
      </c>
      <c r="I384" s="38">
        <v>0</v>
      </c>
      <c r="J384" s="39" t="s">
        <v>8122</v>
      </c>
      <c r="K384" s="40" t="s">
        <v>8123</v>
      </c>
      <c r="L384" s="14" t="s">
        <v>8123</v>
      </c>
      <c r="M384" s="41">
        <v>0</v>
      </c>
      <c r="N384" s="4" t="s">
        <v>8123</v>
      </c>
      <c r="O384" s="41">
        <v>0</v>
      </c>
      <c r="P384" s="41">
        <v>0</v>
      </c>
      <c r="Q384" s="41">
        <v>0</v>
      </c>
      <c r="R384" s="41">
        <v>0</v>
      </c>
      <c r="S384" s="41">
        <v>0</v>
      </c>
      <c r="T384" s="41">
        <v>0</v>
      </c>
      <c r="U384" s="41">
        <v>0</v>
      </c>
      <c r="V384" s="41">
        <v>0</v>
      </c>
      <c r="W384" s="41">
        <v>0</v>
      </c>
      <c r="X384" s="41">
        <v>0</v>
      </c>
      <c r="Y384" s="41">
        <v>0</v>
      </c>
      <c r="Z384" s="41">
        <v>0</v>
      </c>
      <c r="AA384" s="41">
        <v>0</v>
      </c>
      <c r="AB384" s="41">
        <v>0</v>
      </c>
      <c r="AC384" s="41">
        <v>0</v>
      </c>
      <c r="AD384" s="58">
        <f>SUM(Table446233[[#This Row],[1st
Apportionment]:[Invoices]])</f>
        <v>0</v>
      </c>
      <c r="AE384" s="58">
        <f>Table446233[[#This Row],[2018–19
Final Allocation
$98.35 
Per Pupil]]-AD384</f>
        <v>0</v>
      </c>
    </row>
    <row r="385" spans="1:31" x14ac:dyDescent="0.35">
      <c r="A385" s="13" t="s">
        <v>1294</v>
      </c>
      <c r="B385" s="13" t="s">
        <v>1461</v>
      </c>
      <c r="C385" s="14" t="s">
        <v>1296</v>
      </c>
      <c r="D385" s="14" t="s">
        <v>1375</v>
      </c>
      <c r="E385" s="14" t="s">
        <v>1462</v>
      </c>
      <c r="F385" s="14" t="s">
        <v>1463</v>
      </c>
      <c r="G385" s="14" t="s">
        <v>1464</v>
      </c>
      <c r="H385" s="61" t="s">
        <v>1465</v>
      </c>
      <c r="I385" s="38">
        <v>0</v>
      </c>
      <c r="J385" s="39" t="s">
        <v>8123</v>
      </c>
      <c r="K385" s="40" t="s">
        <v>8123</v>
      </c>
      <c r="L385" s="14" t="s">
        <v>8123</v>
      </c>
      <c r="M385" s="41">
        <v>0</v>
      </c>
      <c r="N385" s="4" t="s">
        <v>8123</v>
      </c>
      <c r="O385" s="41">
        <v>0</v>
      </c>
      <c r="P385" s="41">
        <v>0</v>
      </c>
      <c r="Q385" s="41">
        <v>0</v>
      </c>
      <c r="R385" s="41">
        <v>0</v>
      </c>
      <c r="S385" s="41">
        <v>0</v>
      </c>
      <c r="T385" s="41">
        <v>0</v>
      </c>
      <c r="U385" s="41">
        <v>0</v>
      </c>
      <c r="V385" s="41">
        <v>0</v>
      </c>
      <c r="W385" s="41">
        <v>0</v>
      </c>
      <c r="X385" s="41">
        <v>0</v>
      </c>
      <c r="Y385" s="41">
        <v>0</v>
      </c>
      <c r="Z385" s="41">
        <v>0</v>
      </c>
      <c r="AA385" s="41">
        <v>0</v>
      </c>
      <c r="AB385" s="41">
        <v>0</v>
      </c>
      <c r="AC385" s="41">
        <v>0</v>
      </c>
      <c r="AD385" s="58">
        <f>SUM(Table446233[[#This Row],[1st
Apportionment]:[Invoices]])</f>
        <v>0</v>
      </c>
      <c r="AE385" s="58">
        <f>Table446233[[#This Row],[2018–19
Final Allocation
$98.35 
Per Pupil]]-AD385</f>
        <v>0</v>
      </c>
    </row>
    <row r="386" spans="1:31" x14ac:dyDescent="0.35">
      <c r="A386" s="13" t="s">
        <v>1294</v>
      </c>
      <c r="B386" s="13" t="s">
        <v>1466</v>
      </c>
      <c r="C386" s="14" t="s">
        <v>1296</v>
      </c>
      <c r="D386" s="14" t="s">
        <v>1375</v>
      </c>
      <c r="E386" s="14" t="s">
        <v>1467</v>
      </c>
      <c r="F386" s="14" t="s">
        <v>1468</v>
      </c>
      <c r="G386" s="14" t="s">
        <v>1469</v>
      </c>
      <c r="H386" s="61" t="s">
        <v>1470</v>
      </c>
      <c r="I386" s="38">
        <v>0</v>
      </c>
      <c r="J386" s="39" t="s">
        <v>8123</v>
      </c>
      <c r="K386" s="40" t="s">
        <v>8123</v>
      </c>
      <c r="L386" s="14" t="s">
        <v>8123</v>
      </c>
      <c r="M386" s="41">
        <v>0</v>
      </c>
      <c r="N386" s="4" t="s">
        <v>8123</v>
      </c>
      <c r="O386" s="41">
        <v>0</v>
      </c>
      <c r="P386" s="41">
        <v>0</v>
      </c>
      <c r="Q386" s="41">
        <v>0</v>
      </c>
      <c r="R386" s="41">
        <v>0</v>
      </c>
      <c r="S386" s="41">
        <v>0</v>
      </c>
      <c r="T386" s="41">
        <v>0</v>
      </c>
      <c r="U386" s="41">
        <v>0</v>
      </c>
      <c r="V386" s="41">
        <v>0</v>
      </c>
      <c r="W386" s="41">
        <v>0</v>
      </c>
      <c r="X386" s="41">
        <v>0</v>
      </c>
      <c r="Y386" s="41">
        <v>0</v>
      </c>
      <c r="Z386" s="41">
        <v>0</v>
      </c>
      <c r="AA386" s="41">
        <v>0</v>
      </c>
      <c r="AB386" s="41">
        <v>0</v>
      </c>
      <c r="AC386" s="41">
        <v>0</v>
      </c>
      <c r="AD386" s="58">
        <f>SUM(Table446233[[#This Row],[1st
Apportionment]:[Invoices]])</f>
        <v>0</v>
      </c>
      <c r="AE386" s="58">
        <f>Table446233[[#This Row],[2018–19
Final Allocation
$98.35 
Per Pupil]]-AD386</f>
        <v>0</v>
      </c>
    </row>
    <row r="387" spans="1:31" x14ac:dyDescent="0.35">
      <c r="A387" s="13" t="s">
        <v>1294</v>
      </c>
      <c r="B387" s="13" t="s">
        <v>1471</v>
      </c>
      <c r="C387" s="14" t="s">
        <v>1296</v>
      </c>
      <c r="D387" s="14" t="s">
        <v>1375</v>
      </c>
      <c r="E387" s="14" t="s">
        <v>1472</v>
      </c>
      <c r="F387" s="14" t="s">
        <v>1473</v>
      </c>
      <c r="G387" s="14" t="s">
        <v>1474</v>
      </c>
      <c r="H387" s="61" t="s">
        <v>1475</v>
      </c>
      <c r="I387" s="38">
        <v>0</v>
      </c>
      <c r="J387" s="39" t="s">
        <v>8122</v>
      </c>
      <c r="K387" s="40" t="s">
        <v>8123</v>
      </c>
      <c r="L387" s="14" t="s">
        <v>8123</v>
      </c>
      <c r="M387" s="41">
        <v>0</v>
      </c>
      <c r="N387" s="4" t="s">
        <v>8123</v>
      </c>
      <c r="O387" s="41">
        <v>0</v>
      </c>
      <c r="P387" s="41">
        <v>0</v>
      </c>
      <c r="Q387" s="41">
        <v>0</v>
      </c>
      <c r="R387" s="41">
        <v>0</v>
      </c>
      <c r="S387" s="41">
        <v>0</v>
      </c>
      <c r="T387" s="41">
        <v>0</v>
      </c>
      <c r="U387" s="41">
        <v>0</v>
      </c>
      <c r="V387" s="41">
        <v>0</v>
      </c>
      <c r="W387" s="41">
        <v>0</v>
      </c>
      <c r="X387" s="41">
        <v>0</v>
      </c>
      <c r="Y387" s="41">
        <v>0</v>
      </c>
      <c r="Z387" s="41">
        <v>0</v>
      </c>
      <c r="AA387" s="41">
        <v>0</v>
      </c>
      <c r="AB387" s="41">
        <v>0</v>
      </c>
      <c r="AC387" s="41">
        <v>0</v>
      </c>
      <c r="AD387" s="58">
        <f>SUM(Table446233[[#This Row],[1st
Apportionment]:[Invoices]])</f>
        <v>0</v>
      </c>
      <c r="AE387" s="58">
        <f>Table446233[[#This Row],[2018–19
Final Allocation
$98.35 
Per Pupil]]-AD387</f>
        <v>0</v>
      </c>
    </row>
    <row r="388" spans="1:31" x14ac:dyDescent="0.35">
      <c r="A388" s="13" t="s">
        <v>1294</v>
      </c>
      <c r="B388" s="13" t="s">
        <v>1476</v>
      </c>
      <c r="C388" s="14" t="s">
        <v>1296</v>
      </c>
      <c r="D388" s="14" t="s">
        <v>1363</v>
      </c>
      <c r="E388" s="14" t="s">
        <v>1477</v>
      </c>
      <c r="F388" s="14" t="s">
        <v>1478</v>
      </c>
      <c r="G388" s="14" t="s">
        <v>1479</v>
      </c>
      <c r="H388" s="61" t="s">
        <v>1480</v>
      </c>
      <c r="I388" s="38">
        <v>0</v>
      </c>
      <c r="J388" s="39" t="s">
        <v>8122</v>
      </c>
      <c r="K388" s="40" t="s">
        <v>8123</v>
      </c>
      <c r="L388" s="14" t="s">
        <v>8123</v>
      </c>
      <c r="M388" s="41">
        <v>0</v>
      </c>
      <c r="N388" s="4" t="s">
        <v>8123</v>
      </c>
      <c r="O388" s="41">
        <v>0</v>
      </c>
      <c r="P388" s="41">
        <v>0</v>
      </c>
      <c r="Q388" s="41">
        <v>0</v>
      </c>
      <c r="R388" s="41">
        <v>0</v>
      </c>
      <c r="S388" s="41">
        <v>0</v>
      </c>
      <c r="T388" s="41">
        <v>0</v>
      </c>
      <c r="U388" s="41">
        <v>0</v>
      </c>
      <c r="V388" s="41">
        <v>0</v>
      </c>
      <c r="W388" s="41">
        <v>0</v>
      </c>
      <c r="X388" s="41">
        <v>0</v>
      </c>
      <c r="Y388" s="41">
        <v>0</v>
      </c>
      <c r="Z388" s="41">
        <v>0</v>
      </c>
      <c r="AA388" s="41">
        <v>0</v>
      </c>
      <c r="AB388" s="41">
        <v>0</v>
      </c>
      <c r="AC388" s="41">
        <v>0</v>
      </c>
      <c r="AD388" s="58">
        <f>SUM(Table446233[[#This Row],[1st
Apportionment]:[Invoices]])</f>
        <v>0</v>
      </c>
      <c r="AE388" s="58">
        <f>Table446233[[#This Row],[2018–19
Final Allocation
$98.35 
Per Pupil]]-AD388</f>
        <v>0</v>
      </c>
    </row>
    <row r="389" spans="1:31" x14ac:dyDescent="0.35">
      <c r="A389" s="13" t="s">
        <v>1294</v>
      </c>
      <c r="B389" s="13" t="s">
        <v>1481</v>
      </c>
      <c r="C389" s="14" t="s">
        <v>1296</v>
      </c>
      <c r="D389" s="14" t="s">
        <v>1297</v>
      </c>
      <c r="E389" s="14" t="s">
        <v>1482</v>
      </c>
      <c r="F389" s="14" t="s">
        <v>1483</v>
      </c>
      <c r="G389" s="14" t="s">
        <v>1484</v>
      </c>
      <c r="H389" s="61" t="s">
        <v>1485</v>
      </c>
      <c r="I389" s="38">
        <v>0</v>
      </c>
      <c r="J389" s="39" t="s">
        <v>8122</v>
      </c>
      <c r="K389" s="40" t="s">
        <v>8123</v>
      </c>
      <c r="L389" s="14" t="s">
        <v>8123</v>
      </c>
      <c r="M389" s="41">
        <v>0</v>
      </c>
      <c r="N389" s="4" t="s">
        <v>8123</v>
      </c>
      <c r="O389" s="41">
        <v>0</v>
      </c>
      <c r="P389" s="41">
        <v>0</v>
      </c>
      <c r="Q389" s="41">
        <v>0</v>
      </c>
      <c r="R389" s="41">
        <v>0</v>
      </c>
      <c r="S389" s="41">
        <v>0</v>
      </c>
      <c r="T389" s="41">
        <v>0</v>
      </c>
      <c r="U389" s="41">
        <v>0</v>
      </c>
      <c r="V389" s="41">
        <v>0</v>
      </c>
      <c r="W389" s="41">
        <v>0</v>
      </c>
      <c r="X389" s="41">
        <v>0</v>
      </c>
      <c r="Y389" s="41">
        <v>0</v>
      </c>
      <c r="Z389" s="41">
        <v>0</v>
      </c>
      <c r="AA389" s="41">
        <v>0</v>
      </c>
      <c r="AB389" s="41">
        <v>0</v>
      </c>
      <c r="AC389" s="41">
        <v>0</v>
      </c>
      <c r="AD389" s="58">
        <f>SUM(Table446233[[#This Row],[1st
Apportionment]:[Invoices]])</f>
        <v>0</v>
      </c>
      <c r="AE389" s="58">
        <f>Table446233[[#This Row],[2018–19
Final Allocation
$98.35 
Per Pupil]]-AD389</f>
        <v>0</v>
      </c>
    </row>
    <row r="390" spans="1:31" x14ac:dyDescent="0.35">
      <c r="A390" s="13" t="s">
        <v>1294</v>
      </c>
      <c r="B390" s="13" t="s">
        <v>1486</v>
      </c>
      <c r="C390" s="14" t="s">
        <v>1296</v>
      </c>
      <c r="D390" s="14" t="s">
        <v>1375</v>
      </c>
      <c r="E390" s="14" t="s">
        <v>1487</v>
      </c>
      <c r="F390" s="14" t="s">
        <v>1488</v>
      </c>
      <c r="G390" s="14" t="s">
        <v>1489</v>
      </c>
      <c r="H390" s="61" t="s">
        <v>1490</v>
      </c>
      <c r="I390" s="38">
        <v>0</v>
      </c>
      <c r="J390" s="39" t="s">
        <v>8122</v>
      </c>
      <c r="K390" s="40" t="s">
        <v>8123</v>
      </c>
      <c r="L390" s="14" t="s">
        <v>8123</v>
      </c>
      <c r="M390" s="41">
        <v>0</v>
      </c>
      <c r="N390" s="4" t="s">
        <v>8123</v>
      </c>
      <c r="O390" s="41">
        <v>0</v>
      </c>
      <c r="P390" s="41">
        <v>0</v>
      </c>
      <c r="Q390" s="41">
        <v>0</v>
      </c>
      <c r="R390" s="41">
        <v>0</v>
      </c>
      <c r="S390" s="41">
        <v>0</v>
      </c>
      <c r="T390" s="41">
        <v>0</v>
      </c>
      <c r="U390" s="41">
        <v>0</v>
      </c>
      <c r="V390" s="41">
        <v>0</v>
      </c>
      <c r="W390" s="41">
        <v>0</v>
      </c>
      <c r="X390" s="41">
        <v>0</v>
      </c>
      <c r="Y390" s="41">
        <v>0</v>
      </c>
      <c r="Z390" s="41">
        <v>0</v>
      </c>
      <c r="AA390" s="41">
        <v>0</v>
      </c>
      <c r="AB390" s="41">
        <v>0</v>
      </c>
      <c r="AC390" s="41">
        <v>0</v>
      </c>
      <c r="AD390" s="58">
        <f>SUM(Table446233[[#This Row],[1st
Apportionment]:[Invoices]])</f>
        <v>0</v>
      </c>
      <c r="AE390" s="58">
        <f>Table446233[[#This Row],[2018–19
Final Allocation
$98.35 
Per Pupil]]-AD390</f>
        <v>0</v>
      </c>
    </row>
    <row r="391" spans="1:31" x14ac:dyDescent="0.35">
      <c r="A391" s="13" t="s">
        <v>1491</v>
      </c>
      <c r="B391" s="13" t="s">
        <v>1492</v>
      </c>
      <c r="C391" s="14" t="s">
        <v>1493</v>
      </c>
      <c r="D391" s="14" t="s">
        <v>1494</v>
      </c>
      <c r="E391" s="14" t="s">
        <v>34</v>
      </c>
      <c r="F391" s="14" t="s">
        <v>35</v>
      </c>
      <c r="G391" s="14" t="s">
        <v>1494</v>
      </c>
      <c r="H391" s="61" t="s">
        <v>1495</v>
      </c>
      <c r="I391" s="38">
        <v>0</v>
      </c>
      <c r="J391" s="39" t="s">
        <v>8122</v>
      </c>
      <c r="K391" s="40" t="s">
        <v>8123</v>
      </c>
      <c r="L391" s="14" t="s">
        <v>8123</v>
      </c>
      <c r="M391" s="41">
        <v>0</v>
      </c>
      <c r="N391" s="4" t="s">
        <v>8123</v>
      </c>
      <c r="O391" s="41">
        <v>0</v>
      </c>
      <c r="P391" s="41">
        <v>0</v>
      </c>
      <c r="Q391" s="41">
        <v>0</v>
      </c>
      <c r="R391" s="41">
        <v>0</v>
      </c>
      <c r="S391" s="41">
        <v>0</v>
      </c>
      <c r="T391" s="41">
        <v>0</v>
      </c>
      <c r="U391" s="41">
        <v>0</v>
      </c>
      <c r="V391" s="41">
        <v>0</v>
      </c>
      <c r="W391" s="41">
        <v>0</v>
      </c>
      <c r="X391" s="41">
        <v>0</v>
      </c>
      <c r="Y391" s="41">
        <v>0</v>
      </c>
      <c r="Z391" s="41">
        <v>0</v>
      </c>
      <c r="AA391" s="41">
        <v>0</v>
      </c>
      <c r="AB391" s="41">
        <v>0</v>
      </c>
      <c r="AC391" s="41">
        <v>0</v>
      </c>
      <c r="AD391" s="58">
        <f>SUM(Table446233[[#This Row],[1st
Apportionment]:[Invoices]])</f>
        <v>0</v>
      </c>
      <c r="AE391" s="58">
        <f>Table446233[[#This Row],[2018–19
Final Allocation
$98.35 
Per Pupil]]-AD391</f>
        <v>0</v>
      </c>
    </row>
    <row r="392" spans="1:31" x14ac:dyDescent="0.35">
      <c r="A392" s="13" t="s">
        <v>1491</v>
      </c>
      <c r="B392" s="13" t="s">
        <v>1496</v>
      </c>
      <c r="C392" s="14" t="s">
        <v>1493</v>
      </c>
      <c r="D392" s="14" t="s">
        <v>1497</v>
      </c>
      <c r="E392" s="14" t="s">
        <v>34</v>
      </c>
      <c r="F392" s="14" t="s">
        <v>35</v>
      </c>
      <c r="G392" s="14" t="s">
        <v>1497</v>
      </c>
      <c r="H392" s="61" t="s">
        <v>1498</v>
      </c>
      <c r="I392" s="38">
        <v>0</v>
      </c>
      <c r="J392" s="39" t="s">
        <v>8123</v>
      </c>
      <c r="K392" s="40" t="s">
        <v>8123</v>
      </c>
      <c r="L392" s="14" t="s">
        <v>8122</v>
      </c>
      <c r="M392" s="41">
        <v>0</v>
      </c>
      <c r="N392" s="4" t="s">
        <v>8122</v>
      </c>
      <c r="O392" s="41">
        <v>0</v>
      </c>
      <c r="P392" s="41">
        <v>0</v>
      </c>
      <c r="Q392" s="41">
        <v>0</v>
      </c>
      <c r="R392" s="41">
        <v>0</v>
      </c>
      <c r="S392" s="41">
        <v>0</v>
      </c>
      <c r="T392" s="41">
        <v>0</v>
      </c>
      <c r="U392" s="41">
        <v>0</v>
      </c>
      <c r="V392" s="41">
        <v>0</v>
      </c>
      <c r="W392" s="41">
        <v>0</v>
      </c>
      <c r="X392" s="41">
        <v>0</v>
      </c>
      <c r="Y392" s="41">
        <v>0</v>
      </c>
      <c r="Z392" s="41">
        <v>0</v>
      </c>
      <c r="AA392" s="41">
        <v>0</v>
      </c>
      <c r="AB392" s="41">
        <v>0</v>
      </c>
      <c r="AC392" s="41">
        <v>0</v>
      </c>
      <c r="AD392" s="58">
        <f>SUM(Table446233[[#This Row],[1st
Apportionment]:[Invoices]])</f>
        <v>0</v>
      </c>
      <c r="AE392" s="58">
        <f>Table446233[[#This Row],[2018–19
Final Allocation
$98.35 
Per Pupil]]-AD392</f>
        <v>0</v>
      </c>
    </row>
    <row r="393" spans="1:31" x14ac:dyDescent="0.35">
      <c r="A393" s="13" t="s">
        <v>1491</v>
      </c>
      <c r="B393" s="13" t="s">
        <v>1499</v>
      </c>
      <c r="C393" s="14" t="s">
        <v>1493</v>
      </c>
      <c r="D393" s="14" t="s">
        <v>1500</v>
      </c>
      <c r="E393" s="14" t="s">
        <v>34</v>
      </c>
      <c r="F393" s="14" t="s">
        <v>35</v>
      </c>
      <c r="G393" s="14" t="s">
        <v>1500</v>
      </c>
      <c r="H393" s="61" t="s">
        <v>1501</v>
      </c>
      <c r="I393" s="38">
        <v>0</v>
      </c>
      <c r="J393" s="39" t="s">
        <v>8123</v>
      </c>
      <c r="K393" s="40" t="s">
        <v>8123</v>
      </c>
      <c r="L393" s="14" t="s">
        <v>8123</v>
      </c>
      <c r="M393" s="41">
        <v>0</v>
      </c>
      <c r="N393" s="4" t="s">
        <v>8123</v>
      </c>
      <c r="O393" s="41">
        <v>0</v>
      </c>
      <c r="P393" s="41">
        <v>0</v>
      </c>
      <c r="Q393" s="41">
        <v>0</v>
      </c>
      <c r="R393" s="41">
        <v>0</v>
      </c>
      <c r="S393" s="41">
        <v>0</v>
      </c>
      <c r="T393" s="41">
        <v>0</v>
      </c>
      <c r="U393" s="41">
        <v>0</v>
      </c>
      <c r="V393" s="41">
        <v>0</v>
      </c>
      <c r="W393" s="41">
        <v>0</v>
      </c>
      <c r="X393" s="41">
        <v>0</v>
      </c>
      <c r="Y393" s="41">
        <v>0</v>
      </c>
      <c r="Z393" s="41">
        <v>0</v>
      </c>
      <c r="AA393" s="41">
        <v>0</v>
      </c>
      <c r="AB393" s="41">
        <v>0</v>
      </c>
      <c r="AC393" s="41">
        <v>0</v>
      </c>
      <c r="AD393" s="58">
        <f>SUM(Table446233[[#This Row],[1st
Apportionment]:[Invoices]])</f>
        <v>0</v>
      </c>
      <c r="AE393" s="58">
        <f>Table446233[[#This Row],[2018–19
Final Allocation
$98.35 
Per Pupil]]-AD393</f>
        <v>0</v>
      </c>
    </row>
    <row r="394" spans="1:31" x14ac:dyDescent="0.35">
      <c r="A394" s="42" t="s">
        <v>1491</v>
      </c>
      <c r="B394" s="1" t="s">
        <v>1502</v>
      </c>
      <c r="C394" s="43" t="s">
        <v>1493</v>
      </c>
      <c r="D394" s="43" t="s">
        <v>1503</v>
      </c>
      <c r="E394" s="43" t="s">
        <v>34</v>
      </c>
      <c r="F394" s="2" t="s">
        <v>35</v>
      </c>
      <c r="G394" s="43" t="s">
        <v>1503</v>
      </c>
      <c r="H394" s="59" t="s">
        <v>1504</v>
      </c>
      <c r="I394" s="38">
        <v>0</v>
      </c>
      <c r="J394" s="39" t="s">
        <v>8123</v>
      </c>
      <c r="K394" s="40" t="s">
        <v>8122</v>
      </c>
      <c r="L394" s="2" t="s">
        <v>8122</v>
      </c>
      <c r="M394" s="41">
        <v>0</v>
      </c>
      <c r="N394" s="4" t="s">
        <v>8123</v>
      </c>
      <c r="O394" s="41">
        <v>0</v>
      </c>
      <c r="P394" s="41">
        <v>0</v>
      </c>
      <c r="Q394" s="41">
        <v>0</v>
      </c>
      <c r="R394" s="41">
        <v>0</v>
      </c>
      <c r="S394" s="41">
        <v>0</v>
      </c>
      <c r="T394" s="41">
        <v>0</v>
      </c>
      <c r="U394" s="41">
        <v>0</v>
      </c>
      <c r="V394" s="41">
        <v>0</v>
      </c>
      <c r="W394" s="41">
        <v>0</v>
      </c>
      <c r="X394" s="41">
        <v>0</v>
      </c>
      <c r="Y394" s="41">
        <v>0</v>
      </c>
      <c r="Z394" s="41">
        <v>0</v>
      </c>
      <c r="AA394" s="41">
        <v>0</v>
      </c>
      <c r="AB394" s="41">
        <v>0</v>
      </c>
      <c r="AC394" s="41">
        <v>0</v>
      </c>
      <c r="AD394" s="58">
        <f>SUM(Table446233[[#This Row],[1st
Apportionment]:[Invoices]])</f>
        <v>0</v>
      </c>
      <c r="AE394" s="58">
        <f>Table446233[[#This Row],[2018–19
Final Allocation
$98.35 
Per Pupil]]-AD394</f>
        <v>0</v>
      </c>
    </row>
    <row r="395" spans="1:31" x14ac:dyDescent="0.35">
      <c r="A395" s="13" t="s">
        <v>1491</v>
      </c>
      <c r="B395" s="13" t="s">
        <v>1505</v>
      </c>
      <c r="C395" s="14" t="s">
        <v>1493</v>
      </c>
      <c r="D395" s="14" t="s">
        <v>1506</v>
      </c>
      <c r="E395" s="14" t="s">
        <v>34</v>
      </c>
      <c r="F395" s="14" t="s">
        <v>35</v>
      </c>
      <c r="G395" s="14" t="s">
        <v>1506</v>
      </c>
      <c r="H395" s="61" t="s">
        <v>1507</v>
      </c>
      <c r="I395" s="38">
        <v>0</v>
      </c>
      <c r="J395" s="39" t="s">
        <v>8122</v>
      </c>
      <c r="K395" s="40" t="s">
        <v>8123</v>
      </c>
      <c r="L395" s="14" t="s">
        <v>8123</v>
      </c>
      <c r="M395" s="41">
        <v>0</v>
      </c>
      <c r="N395" s="4" t="s">
        <v>8123</v>
      </c>
      <c r="O395" s="41">
        <v>0</v>
      </c>
      <c r="P395" s="41">
        <v>0</v>
      </c>
      <c r="Q395" s="41">
        <v>0</v>
      </c>
      <c r="R395" s="41">
        <v>0</v>
      </c>
      <c r="S395" s="41">
        <v>0</v>
      </c>
      <c r="T395" s="41">
        <v>0</v>
      </c>
      <c r="U395" s="41">
        <v>0</v>
      </c>
      <c r="V395" s="41">
        <v>0</v>
      </c>
      <c r="W395" s="41">
        <v>0</v>
      </c>
      <c r="X395" s="41">
        <v>0</v>
      </c>
      <c r="Y395" s="41">
        <v>0</v>
      </c>
      <c r="Z395" s="41">
        <v>0</v>
      </c>
      <c r="AA395" s="41">
        <v>0</v>
      </c>
      <c r="AB395" s="41">
        <v>0</v>
      </c>
      <c r="AC395" s="41">
        <v>0</v>
      </c>
      <c r="AD395" s="58">
        <f>SUM(Table446233[[#This Row],[1st
Apportionment]:[Invoices]])</f>
        <v>0</v>
      </c>
      <c r="AE395" s="58">
        <f>Table446233[[#This Row],[2018–19
Final Allocation
$98.35 
Per Pupil]]-AD395</f>
        <v>0</v>
      </c>
    </row>
    <row r="396" spans="1:31" x14ac:dyDescent="0.35">
      <c r="A396" s="13" t="s">
        <v>1491</v>
      </c>
      <c r="B396" s="13" t="s">
        <v>1508</v>
      </c>
      <c r="C396" s="14" t="s">
        <v>1493</v>
      </c>
      <c r="D396" s="14" t="s">
        <v>1509</v>
      </c>
      <c r="E396" s="14" t="s">
        <v>34</v>
      </c>
      <c r="F396" s="14" t="s">
        <v>35</v>
      </c>
      <c r="G396" s="14" t="s">
        <v>1509</v>
      </c>
      <c r="H396" s="61" t="s">
        <v>1510</v>
      </c>
      <c r="I396" s="38">
        <v>0</v>
      </c>
      <c r="J396" s="39" t="s">
        <v>8123</v>
      </c>
      <c r="K396" s="40" t="s">
        <v>8123</v>
      </c>
      <c r="L396" s="14" t="s">
        <v>8123</v>
      </c>
      <c r="M396" s="41">
        <v>0</v>
      </c>
      <c r="N396" s="4" t="s">
        <v>8123</v>
      </c>
      <c r="O396" s="41">
        <v>0</v>
      </c>
      <c r="P396" s="41">
        <v>0</v>
      </c>
      <c r="Q396" s="41">
        <v>0</v>
      </c>
      <c r="R396" s="41">
        <v>0</v>
      </c>
      <c r="S396" s="41">
        <v>0</v>
      </c>
      <c r="T396" s="41">
        <v>0</v>
      </c>
      <c r="U396" s="41">
        <v>0</v>
      </c>
      <c r="V396" s="41">
        <v>0</v>
      </c>
      <c r="W396" s="41">
        <v>0</v>
      </c>
      <c r="X396" s="41">
        <v>0</v>
      </c>
      <c r="Y396" s="41">
        <v>0</v>
      </c>
      <c r="Z396" s="41">
        <v>0</v>
      </c>
      <c r="AA396" s="41">
        <v>0</v>
      </c>
      <c r="AB396" s="41">
        <v>0</v>
      </c>
      <c r="AC396" s="41">
        <v>0</v>
      </c>
      <c r="AD396" s="58">
        <f>SUM(Table446233[[#This Row],[1st
Apportionment]:[Invoices]])</f>
        <v>0</v>
      </c>
      <c r="AE396" s="58">
        <f>Table446233[[#This Row],[2018–19
Final Allocation
$98.35 
Per Pupil]]-AD396</f>
        <v>0</v>
      </c>
    </row>
    <row r="397" spans="1:31" x14ac:dyDescent="0.35">
      <c r="A397" s="13" t="s">
        <v>1491</v>
      </c>
      <c r="B397" s="13" t="s">
        <v>1511</v>
      </c>
      <c r="C397" s="14" t="s">
        <v>1493</v>
      </c>
      <c r="D397" s="14" t="s">
        <v>1512</v>
      </c>
      <c r="E397" s="14" t="s">
        <v>34</v>
      </c>
      <c r="F397" s="14" t="s">
        <v>35</v>
      </c>
      <c r="G397" s="14" t="s">
        <v>1512</v>
      </c>
      <c r="H397" s="61" t="s">
        <v>1513</v>
      </c>
      <c r="I397" s="38">
        <v>0</v>
      </c>
      <c r="J397" s="39" t="s">
        <v>8122</v>
      </c>
      <c r="K397" s="40" t="s">
        <v>8123</v>
      </c>
      <c r="L397" s="14" t="s">
        <v>8123</v>
      </c>
      <c r="M397" s="41">
        <v>0</v>
      </c>
      <c r="N397" s="4" t="s">
        <v>8123</v>
      </c>
      <c r="O397" s="41">
        <v>0</v>
      </c>
      <c r="P397" s="41">
        <v>0</v>
      </c>
      <c r="Q397" s="41">
        <v>0</v>
      </c>
      <c r="R397" s="41">
        <v>0</v>
      </c>
      <c r="S397" s="41">
        <v>0</v>
      </c>
      <c r="T397" s="41">
        <v>0</v>
      </c>
      <c r="U397" s="41">
        <v>0</v>
      </c>
      <c r="V397" s="41">
        <v>0</v>
      </c>
      <c r="W397" s="41">
        <v>0</v>
      </c>
      <c r="X397" s="41">
        <v>0</v>
      </c>
      <c r="Y397" s="41">
        <v>0</v>
      </c>
      <c r="Z397" s="41">
        <v>0</v>
      </c>
      <c r="AA397" s="41">
        <v>0</v>
      </c>
      <c r="AB397" s="41">
        <v>0</v>
      </c>
      <c r="AC397" s="41">
        <v>0</v>
      </c>
      <c r="AD397" s="58">
        <f>SUM(Table446233[[#This Row],[1st
Apportionment]:[Invoices]])</f>
        <v>0</v>
      </c>
      <c r="AE397" s="58">
        <f>Table446233[[#This Row],[2018–19
Final Allocation
$98.35 
Per Pupil]]-AD397</f>
        <v>0</v>
      </c>
    </row>
    <row r="398" spans="1:31" x14ac:dyDescent="0.35">
      <c r="A398" s="13" t="s">
        <v>1491</v>
      </c>
      <c r="B398" s="13" t="s">
        <v>1514</v>
      </c>
      <c r="C398" s="14" t="s">
        <v>1493</v>
      </c>
      <c r="D398" s="14" t="s">
        <v>1515</v>
      </c>
      <c r="E398" s="14" t="s">
        <v>34</v>
      </c>
      <c r="F398" s="14" t="s">
        <v>35</v>
      </c>
      <c r="G398" s="14" t="s">
        <v>1515</v>
      </c>
      <c r="H398" s="61" t="s">
        <v>1516</v>
      </c>
      <c r="I398" s="38">
        <v>0</v>
      </c>
      <c r="J398" s="39" t="s">
        <v>8123</v>
      </c>
      <c r="K398" s="40" t="s">
        <v>8123</v>
      </c>
      <c r="L398" s="14" t="s">
        <v>8123</v>
      </c>
      <c r="M398" s="41">
        <v>0</v>
      </c>
      <c r="N398" s="4" t="s">
        <v>8123</v>
      </c>
      <c r="O398" s="41">
        <v>0</v>
      </c>
      <c r="P398" s="41">
        <v>0</v>
      </c>
      <c r="Q398" s="41">
        <v>0</v>
      </c>
      <c r="R398" s="41">
        <v>0</v>
      </c>
      <c r="S398" s="41">
        <v>0</v>
      </c>
      <c r="T398" s="41">
        <v>0</v>
      </c>
      <c r="U398" s="41">
        <v>0</v>
      </c>
      <c r="V398" s="41">
        <v>0</v>
      </c>
      <c r="W398" s="41">
        <v>0</v>
      </c>
      <c r="X398" s="41">
        <v>0</v>
      </c>
      <c r="Y398" s="41">
        <v>0</v>
      </c>
      <c r="Z398" s="41">
        <v>0</v>
      </c>
      <c r="AA398" s="41">
        <v>0</v>
      </c>
      <c r="AB398" s="41">
        <v>0</v>
      </c>
      <c r="AC398" s="41">
        <v>0</v>
      </c>
      <c r="AD398" s="58">
        <f>SUM(Table446233[[#This Row],[1st
Apportionment]:[Invoices]])</f>
        <v>0</v>
      </c>
      <c r="AE398" s="58">
        <f>Table446233[[#This Row],[2018–19
Final Allocation
$98.35 
Per Pupil]]-AD398</f>
        <v>0</v>
      </c>
    </row>
    <row r="399" spans="1:31" x14ac:dyDescent="0.35">
      <c r="A399" s="13" t="s">
        <v>1491</v>
      </c>
      <c r="B399" s="13" t="s">
        <v>1517</v>
      </c>
      <c r="C399" s="14" t="s">
        <v>1493</v>
      </c>
      <c r="D399" s="14" t="s">
        <v>1518</v>
      </c>
      <c r="E399" s="14" t="s">
        <v>34</v>
      </c>
      <c r="F399" s="14" t="s">
        <v>35</v>
      </c>
      <c r="G399" s="14" t="s">
        <v>1518</v>
      </c>
      <c r="H399" s="61" t="s">
        <v>1519</v>
      </c>
      <c r="I399" s="38">
        <v>0</v>
      </c>
      <c r="J399" s="39" t="s">
        <v>8122</v>
      </c>
      <c r="K399" s="40" t="s">
        <v>8123</v>
      </c>
      <c r="L399" s="14" t="s">
        <v>8123</v>
      </c>
      <c r="M399" s="41">
        <v>0</v>
      </c>
      <c r="N399" s="4" t="s">
        <v>8123</v>
      </c>
      <c r="O399" s="41">
        <v>0</v>
      </c>
      <c r="P399" s="41">
        <v>0</v>
      </c>
      <c r="Q399" s="41">
        <v>0</v>
      </c>
      <c r="R399" s="41">
        <v>0</v>
      </c>
      <c r="S399" s="41">
        <v>0</v>
      </c>
      <c r="T399" s="41">
        <v>0</v>
      </c>
      <c r="U399" s="41">
        <v>0</v>
      </c>
      <c r="V399" s="41">
        <v>0</v>
      </c>
      <c r="W399" s="41">
        <v>0</v>
      </c>
      <c r="X399" s="41">
        <v>0</v>
      </c>
      <c r="Y399" s="41">
        <v>0</v>
      </c>
      <c r="Z399" s="41">
        <v>0</v>
      </c>
      <c r="AA399" s="41">
        <v>0</v>
      </c>
      <c r="AB399" s="41">
        <v>0</v>
      </c>
      <c r="AC399" s="41">
        <v>0</v>
      </c>
      <c r="AD399" s="58">
        <f>SUM(Table446233[[#This Row],[1st
Apportionment]:[Invoices]])</f>
        <v>0</v>
      </c>
      <c r="AE399" s="58">
        <f>Table446233[[#This Row],[2018–19
Final Allocation
$98.35 
Per Pupil]]-AD399</f>
        <v>0</v>
      </c>
    </row>
    <row r="400" spans="1:31" x14ac:dyDescent="0.35">
      <c r="A400" s="13" t="s">
        <v>1491</v>
      </c>
      <c r="B400" s="13" t="s">
        <v>1520</v>
      </c>
      <c r="C400" s="14" t="s">
        <v>1493</v>
      </c>
      <c r="D400" s="14" t="s">
        <v>1521</v>
      </c>
      <c r="E400" s="14" t="s">
        <v>34</v>
      </c>
      <c r="F400" s="14" t="s">
        <v>35</v>
      </c>
      <c r="G400" s="14" t="s">
        <v>1521</v>
      </c>
      <c r="H400" s="61" t="s">
        <v>1522</v>
      </c>
      <c r="I400" s="38">
        <v>0</v>
      </c>
      <c r="J400" s="39" t="s">
        <v>8122</v>
      </c>
      <c r="K400" s="40" t="s">
        <v>8123</v>
      </c>
      <c r="L400" s="14" t="s">
        <v>8123</v>
      </c>
      <c r="M400" s="41">
        <v>0</v>
      </c>
      <c r="N400" s="4" t="s">
        <v>8123</v>
      </c>
      <c r="O400" s="41">
        <v>0</v>
      </c>
      <c r="P400" s="41">
        <v>0</v>
      </c>
      <c r="Q400" s="41">
        <v>0</v>
      </c>
      <c r="R400" s="41">
        <v>0</v>
      </c>
      <c r="S400" s="41">
        <v>0</v>
      </c>
      <c r="T400" s="41">
        <v>0</v>
      </c>
      <c r="U400" s="41">
        <v>0</v>
      </c>
      <c r="V400" s="41">
        <v>0</v>
      </c>
      <c r="W400" s="41">
        <v>0</v>
      </c>
      <c r="X400" s="41">
        <v>0</v>
      </c>
      <c r="Y400" s="41">
        <v>0</v>
      </c>
      <c r="Z400" s="41">
        <v>0</v>
      </c>
      <c r="AA400" s="41">
        <v>0</v>
      </c>
      <c r="AB400" s="41">
        <v>0</v>
      </c>
      <c r="AC400" s="41">
        <v>0</v>
      </c>
      <c r="AD400" s="58">
        <f>SUM(Table446233[[#This Row],[1st
Apportionment]:[Invoices]])</f>
        <v>0</v>
      </c>
      <c r="AE400" s="58">
        <f>Table446233[[#This Row],[2018–19
Final Allocation
$98.35 
Per Pupil]]-AD400</f>
        <v>0</v>
      </c>
    </row>
    <row r="401" spans="1:31" x14ac:dyDescent="0.35">
      <c r="A401" s="13" t="s">
        <v>1491</v>
      </c>
      <c r="B401" s="13" t="s">
        <v>1523</v>
      </c>
      <c r="C401" s="14" t="s">
        <v>1493</v>
      </c>
      <c r="D401" s="14" t="s">
        <v>1524</v>
      </c>
      <c r="E401" s="14" t="s">
        <v>34</v>
      </c>
      <c r="F401" s="14" t="s">
        <v>35</v>
      </c>
      <c r="G401" s="14" t="s">
        <v>1524</v>
      </c>
      <c r="H401" s="61" t="s">
        <v>1525</v>
      </c>
      <c r="I401" s="38">
        <v>0</v>
      </c>
      <c r="J401" s="39" t="s">
        <v>8122</v>
      </c>
      <c r="K401" s="40" t="s">
        <v>8123</v>
      </c>
      <c r="L401" s="14" t="s">
        <v>8123</v>
      </c>
      <c r="M401" s="41">
        <v>0</v>
      </c>
      <c r="N401" s="4" t="s">
        <v>8123</v>
      </c>
      <c r="O401" s="41">
        <v>0</v>
      </c>
      <c r="P401" s="41">
        <v>0</v>
      </c>
      <c r="Q401" s="41">
        <v>0</v>
      </c>
      <c r="R401" s="41">
        <v>0</v>
      </c>
      <c r="S401" s="41">
        <v>0</v>
      </c>
      <c r="T401" s="41">
        <v>0</v>
      </c>
      <c r="U401" s="41">
        <v>0</v>
      </c>
      <c r="V401" s="41">
        <v>0</v>
      </c>
      <c r="W401" s="41">
        <v>0</v>
      </c>
      <c r="X401" s="41">
        <v>0</v>
      </c>
      <c r="Y401" s="41">
        <v>0</v>
      </c>
      <c r="Z401" s="41">
        <v>0</v>
      </c>
      <c r="AA401" s="41">
        <v>0</v>
      </c>
      <c r="AB401" s="41">
        <v>0</v>
      </c>
      <c r="AC401" s="41">
        <v>0</v>
      </c>
      <c r="AD401" s="58">
        <f>SUM(Table446233[[#This Row],[1st
Apportionment]:[Invoices]])</f>
        <v>0</v>
      </c>
      <c r="AE401" s="58">
        <f>Table446233[[#This Row],[2018–19
Final Allocation
$98.35 
Per Pupil]]-AD401</f>
        <v>0</v>
      </c>
    </row>
    <row r="402" spans="1:31" x14ac:dyDescent="0.35">
      <c r="A402" s="13" t="s">
        <v>1491</v>
      </c>
      <c r="B402" s="13" t="s">
        <v>1526</v>
      </c>
      <c r="C402" s="14" t="s">
        <v>1493</v>
      </c>
      <c r="D402" s="14" t="s">
        <v>1527</v>
      </c>
      <c r="E402" s="14" t="s">
        <v>34</v>
      </c>
      <c r="F402" s="14" t="s">
        <v>35</v>
      </c>
      <c r="G402" s="14" t="s">
        <v>1527</v>
      </c>
      <c r="H402" s="61" t="s">
        <v>1528</v>
      </c>
      <c r="I402" s="38">
        <v>0</v>
      </c>
      <c r="J402" s="39" t="s">
        <v>8122</v>
      </c>
      <c r="K402" s="40" t="s">
        <v>8123</v>
      </c>
      <c r="L402" s="14" t="s">
        <v>8123</v>
      </c>
      <c r="M402" s="41">
        <v>0</v>
      </c>
      <c r="N402" s="4" t="s">
        <v>8123</v>
      </c>
      <c r="O402" s="41">
        <v>0</v>
      </c>
      <c r="P402" s="41">
        <v>0</v>
      </c>
      <c r="Q402" s="41">
        <v>0</v>
      </c>
      <c r="R402" s="41">
        <v>0</v>
      </c>
      <c r="S402" s="41">
        <v>0</v>
      </c>
      <c r="T402" s="41">
        <v>0</v>
      </c>
      <c r="U402" s="41">
        <v>0</v>
      </c>
      <c r="V402" s="41">
        <v>0</v>
      </c>
      <c r="W402" s="41">
        <v>0</v>
      </c>
      <c r="X402" s="41">
        <v>0</v>
      </c>
      <c r="Y402" s="41">
        <v>0</v>
      </c>
      <c r="Z402" s="41">
        <v>0</v>
      </c>
      <c r="AA402" s="41">
        <v>0</v>
      </c>
      <c r="AB402" s="41">
        <v>0</v>
      </c>
      <c r="AC402" s="41">
        <v>0</v>
      </c>
      <c r="AD402" s="58">
        <f>SUM(Table446233[[#This Row],[1st
Apportionment]:[Invoices]])</f>
        <v>0</v>
      </c>
      <c r="AE402" s="58">
        <f>Table446233[[#This Row],[2018–19
Final Allocation
$98.35 
Per Pupil]]-AD402</f>
        <v>0</v>
      </c>
    </row>
    <row r="403" spans="1:31" x14ac:dyDescent="0.35">
      <c r="A403" s="13" t="s">
        <v>1491</v>
      </c>
      <c r="B403" s="13" t="s">
        <v>1529</v>
      </c>
      <c r="C403" s="14" t="s">
        <v>1493</v>
      </c>
      <c r="D403" s="14" t="s">
        <v>1530</v>
      </c>
      <c r="E403" s="14" t="s">
        <v>34</v>
      </c>
      <c r="F403" s="14" t="s">
        <v>35</v>
      </c>
      <c r="G403" s="14" t="s">
        <v>1530</v>
      </c>
      <c r="H403" s="61" t="s">
        <v>436</v>
      </c>
      <c r="I403" s="38">
        <v>0</v>
      </c>
      <c r="J403" s="39" t="s">
        <v>8123</v>
      </c>
      <c r="K403" s="40" t="s">
        <v>8123</v>
      </c>
      <c r="L403" s="14" t="s">
        <v>8123</v>
      </c>
      <c r="M403" s="41">
        <v>0</v>
      </c>
      <c r="N403" s="4" t="s">
        <v>8123</v>
      </c>
      <c r="O403" s="41">
        <v>0</v>
      </c>
      <c r="P403" s="41">
        <v>0</v>
      </c>
      <c r="Q403" s="41">
        <v>0</v>
      </c>
      <c r="R403" s="41">
        <v>0</v>
      </c>
      <c r="S403" s="41">
        <v>0</v>
      </c>
      <c r="T403" s="41">
        <v>0</v>
      </c>
      <c r="U403" s="41">
        <v>0</v>
      </c>
      <c r="V403" s="41">
        <v>0</v>
      </c>
      <c r="W403" s="41">
        <v>0</v>
      </c>
      <c r="X403" s="41">
        <v>0</v>
      </c>
      <c r="Y403" s="41">
        <v>0</v>
      </c>
      <c r="Z403" s="41">
        <v>0</v>
      </c>
      <c r="AA403" s="41">
        <v>0</v>
      </c>
      <c r="AB403" s="41">
        <v>0</v>
      </c>
      <c r="AC403" s="41">
        <v>0</v>
      </c>
      <c r="AD403" s="58">
        <f>SUM(Table446233[[#This Row],[1st
Apportionment]:[Invoices]])</f>
        <v>0</v>
      </c>
      <c r="AE403" s="58">
        <f>Table446233[[#This Row],[2018–19
Final Allocation
$98.35 
Per Pupil]]-AD403</f>
        <v>0</v>
      </c>
    </row>
    <row r="404" spans="1:31" x14ac:dyDescent="0.35">
      <c r="A404" s="13" t="s">
        <v>1491</v>
      </c>
      <c r="B404" s="13" t="s">
        <v>1531</v>
      </c>
      <c r="C404" s="14" t="s">
        <v>1493</v>
      </c>
      <c r="D404" s="14" t="s">
        <v>1532</v>
      </c>
      <c r="E404" s="14" t="s">
        <v>34</v>
      </c>
      <c r="F404" s="14" t="s">
        <v>35</v>
      </c>
      <c r="G404" s="14" t="s">
        <v>1532</v>
      </c>
      <c r="H404" s="61" t="s">
        <v>1533</v>
      </c>
      <c r="I404" s="38">
        <v>103</v>
      </c>
      <c r="J404" s="39" t="s">
        <v>8122</v>
      </c>
      <c r="K404" s="40" t="s">
        <v>8122</v>
      </c>
      <c r="L404" s="14" t="s">
        <v>8122</v>
      </c>
      <c r="M404" s="41">
        <v>10130</v>
      </c>
      <c r="N404" s="4" t="s">
        <v>8122</v>
      </c>
      <c r="O404" s="41">
        <v>0</v>
      </c>
      <c r="P404" s="41">
        <v>0</v>
      </c>
      <c r="Q404" s="41">
        <v>0</v>
      </c>
      <c r="R404" s="41">
        <v>2533</v>
      </c>
      <c r="S404" s="41">
        <v>2533</v>
      </c>
      <c r="T404" s="41">
        <v>5064</v>
      </c>
      <c r="U404" s="41">
        <v>0</v>
      </c>
      <c r="V404" s="41">
        <v>0</v>
      </c>
      <c r="W404" s="41">
        <v>0</v>
      </c>
      <c r="X404" s="41">
        <v>0</v>
      </c>
      <c r="Y404" s="41">
        <v>0</v>
      </c>
      <c r="Z404" s="41">
        <v>0</v>
      </c>
      <c r="AA404" s="41">
        <v>0</v>
      </c>
      <c r="AB404" s="41">
        <v>0</v>
      </c>
      <c r="AC404" s="41">
        <v>0</v>
      </c>
      <c r="AD404" s="58">
        <f>SUM(Table446233[[#This Row],[1st
Apportionment]:[Invoices]])</f>
        <v>10130</v>
      </c>
      <c r="AE404" s="58">
        <f>Table446233[[#This Row],[2018–19
Final Allocation
$98.35 
Per Pupil]]-AD404</f>
        <v>0</v>
      </c>
    </row>
    <row r="405" spans="1:31" x14ac:dyDescent="0.35">
      <c r="A405" s="13" t="s">
        <v>1491</v>
      </c>
      <c r="B405" s="13" t="s">
        <v>1534</v>
      </c>
      <c r="C405" s="14" t="s">
        <v>1493</v>
      </c>
      <c r="D405" s="14" t="s">
        <v>1497</v>
      </c>
      <c r="E405" s="14" t="s">
        <v>1535</v>
      </c>
      <c r="F405" s="14" t="s">
        <v>1536</v>
      </c>
      <c r="G405" s="14" t="s">
        <v>1537</v>
      </c>
      <c r="H405" s="61" t="s">
        <v>1538</v>
      </c>
      <c r="I405" s="38">
        <v>0</v>
      </c>
      <c r="J405" s="39" t="s">
        <v>8122</v>
      </c>
      <c r="K405" s="40" t="s">
        <v>8123</v>
      </c>
      <c r="L405" s="14" t="s">
        <v>8123</v>
      </c>
      <c r="M405" s="41">
        <v>0</v>
      </c>
      <c r="N405" s="4" t="s">
        <v>8123</v>
      </c>
      <c r="O405" s="41">
        <v>0</v>
      </c>
      <c r="P405" s="41">
        <v>0</v>
      </c>
      <c r="Q405" s="41">
        <v>0</v>
      </c>
      <c r="R405" s="41">
        <v>0</v>
      </c>
      <c r="S405" s="41">
        <v>0</v>
      </c>
      <c r="T405" s="41">
        <v>0</v>
      </c>
      <c r="U405" s="41">
        <v>0</v>
      </c>
      <c r="V405" s="41">
        <v>0</v>
      </c>
      <c r="W405" s="41">
        <v>0</v>
      </c>
      <c r="X405" s="41">
        <v>0</v>
      </c>
      <c r="Y405" s="41">
        <v>0</v>
      </c>
      <c r="Z405" s="41">
        <v>0</v>
      </c>
      <c r="AA405" s="41">
        <v>0</v>
      </c>
      <c r="AB405" s="41">
        <v>0</v>
      </c>
      <c r="AC405" s="41">
        <v>0</v>
      </c>
      <c r="AD405" s="58">
        <f>SUM(Table446233[[#This Row],[1st
Apportionment]:[Invoices]])</f>
        <v>0</v>
      </c>
      <c r="AE405" s="58">
        <f>Table446233[[#This Row],[2018–19
Final Allocation
$98.35 
Per Pupil]]-AD405</f>
        <v>0</v>
      </c>
    </row>
    <row r="406" spans="1:31" x14ac:dyDescent="0.35">
      <c r="A406" s="13" t="s">
        <v>1491</v>
      </c>
      <c r="B406" s="13" t="s">
        <v>1539</v>
      </c>
      <c r="C406" s="14" t="s">
        <v>1493</v>
      </c>
      <c r="D406" s="14" t="s">
        <v>1527</v>
      </c>
      <c r="E406" s="14" t="s">
        <v>1540</v>
      </c>
      <c r="F406" s="14" t="s">
        <v>1541</v>
      </c>
      <c r="G406" s="14" t="s">
        <v>1542</v>
      </c>
      <c r="H406" s="61" t="s">
        <v>1543</v>
      </c>
      <c r="I406" s="38">
        <v>0</v>
      </c>
      <c r="J406" s="39" t="s">
        <v>8122</v>
      </c>
      <c r="K406" s="40" t="s">
        <v>8123</v>
      </c>
      <c r="L406" s="14" t="s">
        <v>8123</v>
      </c>
      <c r="M406" s="41">
        <v>0</v>
      </c>
      <c r="N406" s="4" t="s">
        <v>8123</v>
      </c>
      <c r="O406" s="41">
        <v>0</v>
      </c>
      <c r="P406" s="41">
        <v>0</v>
      </c>
      <c r="Q406" s="41">
        <v>0</v>
      </c>
      <c r="R406" s="41">
        <v>0</v>
      </c>
      <c r="S406" s="41">
        <v>0</v>
      </c>
      <c r="T406" s="41">
        <v>0</v>
      </c>
      <c r="U406" s="41">
        <v>0</v>
      </c>
      <c r="V406" s="41">
        <v>0</v>
      </c>
      <c r="W406" s="41">
        <v>0</v>
      </c>
      <c r="X406" s="41">
        <v>0</v>
      </c>
      <c r="Y406" s="41">
        <v>0</v>
      </c>
      <c r="Z406" s="41">
        <v>0</v>
      </c>
      <c r="AA406" s="41">
        <v>0</v>
      </c>
      <c r="AB406" s="41">
        <v>0</v>
      </c>
      <c r="AC406" s="41">
        <v>0</v>
      </c>
      <c r="AD406" s="58">
        <f>SUM(Table446233[[#This Row],[1st
Apportionment]:[Invoices]])</f>
        <v>0</v>
      </c>
      <c r="AE406" s="58">
        <f>Table446233[[#This Row],[2018–19
Final Allocation
$98.35 
Per Pupil]]-AD406</f>
        <v>0</v>
      </c>
    </row>
    <row r="407" spans="1:31" x14ac:dyDescent="0.35">
      <c r="A407" s="13" t="s">
        <v>1491</v>
      </c>
      <c r="B407" s="13" t="s">
        <v>1544</v>
      </c>
      <c r="C407" s="14" t="s">
        <v>1493</v>
      </c>
      <c r="D407" s="14" t="s">
        <v>1527</v>
      </c>
      <c r="E407" s="14" t="s">
        <v>1545</v>
      </c>
      <c r="F407" s="14" t="s">
        <v>1546</v>
      </c>
      <c r="G407" s="14" t="s">
        <v>1547</v>
      </c>
      <c r="H407" s="61" t="s">
        <v>1548</v>
      </c>
      <c r="I407" s="38">
        <v>0</v>
      </c>
      <c r="J407" s="39" t="s">
        <v>8122</v>
      </c>
      <c r="K407" s="40" t="s">
        <v>8123</v>
      </c>
      <c r="L407" s="14" t="s">
        <v>8123</v>
      </c>
      <c r="M407" s="41">
        <v>0</v>
      </c>
      <c r="N407" s="4" t="s">
        <v>8123</v>
      </c>
      <c r="O407" s="41">
        <v>0</v>
      </c>
      <c r="P407" s="41">
        <v>0</v>
      </c>
      <c r="Q407" s="41">
        <v>0</v>
      </c>
      <c r="R407" s="41">
        <v>0</v>
      </c>
      <c r="S407" s="41">
        <v>0</v>
      </c>
      <c r="T407" s="41">
        <v>0</v>
      </c>
      <c r="U407" s="41">
        <v>0</v>
      </c>
      <c r="V407" s="41">
        <v>0</v>
      </c>
      <c r="W407" s="41">
        <v>0</v>
      </c>
      <c r="X407" s="41">
        <v>0</v>
      </c>
      <c r="Y407" s="41">
        <v>0</v>
      </c>
      <c r="Z407" s="41">
        <v>0</v>
      </c>
      <c r="AA407" s="41">
        <v>0</v>
      </c>
      <c r="AB407" s="41">
        <v>0</v>
      </c>
      <c r="AC407" s="41">
        <v>0</v>
      </c>
      <c r="AD407" s="58">
        <f>SUM(Table446233[[#This Row],[1st
Apportionment]:[Invoices]])</f>
        <v>0</v>
      </c>
      <c r="AE407" s="58">
        <f>Table446233[[#This Row],[2018–19
Final Allocation
$98.35 
Per Pupil]]-AD407</f>
        <v>0</v>
      </c>
    </row>
    <row r="408" spans="1:31" x14ac:dyDescent="0.35">
      <c r="A408" s="13" t="s">
        <v>1491</v>
      </c>
      <c r="B408" s="13" t="s">
        <v>1549</v>
      </c>
      <c r="C408" s="14" t="s">
        <v>1493</v>
      </c>
      <c r="D408" s="14" t="s">
        <v>1518</v>
      </c>
      <c r="E408" s="14" t="s">
        <v>1550</v>
      </c>
      <c r="F408" s="14" t="s">
        <v>1551</v>
      </c>
      <c r="G408" s="14" t="s">
        <v>1552</v>
      </c>
      <c r="H408" s="61" t="s">
        <v>1553</v>
      </c>
      <c r="I408" s="38">
        <v>0</v>
      </c>
      <c r="J408" s="39" t="s">
        <v>8122</v>
      </c>
      <c r="K408" s="40" t="s">
        <v>8123</v>
      </c>
      <c r="L408" s="14" t="s">
        <v>8123</v>
      </c>
      <c r="M408" s="41">
        <v>0</v>
      </c>
      <c r="N408" s="4" t="s">
        <v>8123</v>
      </c>
      <c r="O408" s="41">
        <v>0</v>
      </c>
      <c r="P408" s="41">
        <v>0</v>
      </c>
      <c r="Q408" s="41">
        <v>0</v>
      </c>
      <c r="R408" s="41">
        <v>0</v>
      </c>
      <c r="S408" s="41">
        <v>0</v>
      </c>
      <c r="T408" s="41">
        <v>0</v>
      </c>
      <c r="U408" s="41">
        <v>0</v>
      </c>
      <c r="V408" s="41">
        <v>0</v>
      </c>
      <c r="W408" s="41">
        <v>0</v>
      </c>
      <c r="X408" s="41">
        <v>0</v>
      </c>
      <c r="Y408" s="41">
        <v>0</v>
      </c>
      <c r="Z408" s="41">
        <v>0</v>
      </c>
      <c r="AA408" s="41">
        <v>0</v>
      </c>
      <c r="AB408" s="41">
        <v>0</v>
      </c>
      <c r="AC408" s="41">
        <v>0</v>
      </c>
      <c r="AD408" s="58">
        <f>SUM(Table446233[[#This Row],[1st
Apportionment]:[Invoices]])</f>
        <v>0</v>
      </c>
      <c r="AE408" s="58">
        <f>Table446233[[#This Row],[2018–19
Final Allocation
$98.35 
Per Pupil]]-AD408</f>
        <v>0</v>
      </c>
    </row>
    <row r="409" spans="1:31" x14ac:dyDescent="0.35">
      <c r="A409" s="13" t="s">
        <v>1554</v>
      </c>
      <c r="B409" s="13" t="s">
        <v>1555</v>
      </c>
      <c r="C409" s="14" t="s">
        <v>1556</v>
      </c>
      <c r="D409" s="14" t="s">
        <v>1557</v>
      </c>
      <c r="E409" s="14" t="s">
        <v>34</v>
      </c>
      <c r="F409" s="14" t="s">
        <v>35</v>
      </c>
      <c r="G409" s="14" t="s">
        <v>1557</v>
      </c>
      <c r="H409" s="61" t="s">
        <v>1558</v>
      </c>
      <c r="I409" s="38">
        <v>0</v>
      </c>
      <c r="J409" s="39" t="s">
        <v>8122</v>
      </c>
      <c r="K409" s="40" t="s">
        <v>8123</v>
      </c>
      <c r="L409" s="14" t="s">
        <v>8123</v>
      </c>
      <c r="M409" s="41">
        <v>0</v>
      </c>
      <c r="N409" s="4" t="s">
        <v>8123</v>
      </c>
      <c r="O409" s="41">
        <v>0</v>
      </c>
      <c r="P409" s="41">
        <v>0</v>
      </c>
      <c r="Q409" s="41">
        <v>0</v>
      </c>
      <c r="R409" s="41">
        <v>0</v>
      </c>
      <c r="S409" s="41">
        <v>0</v>
      </c>
      <c r="T409" s="41">
        <v>0</v>
      </c>
      <c r="U409" s="41">
        <v>0</v>
      </c>
      <c r="V409" s="41">
        <v>0</v>
      </c>
      <c r="W409" s="41">
        <v>0</v>
      </c>
      <c r="X409" s="41">
        <v>0</v>
      </c>
      <c r="Y409" s="41">
        <v>0</v>
      </c>
      <c r="Z409" s="41">
        <v>0</v>
      </c>
      <c r="AA409" s="41">
        <v>0</v>
      </c>
      <c r="AB409" s="41">
        <v>0</v>
      </c>
      <c r="AC409" s="41">
        <v>0</v>
      </c>
      <c r="AD409" s="58">
        <f>SUM(Table446233[[#This Row],[1st
Apportionment]:[Invoices]])</f>
        <v>0</v>
      </c>
      <c r="AE409" s="58">
        <f>Table446233[[#This Row],[2018–19
Final Allocation
$98.35 
Per Pupil]]-AD409</f>
        <v>0</v>
      </c>
    </row>
    <row r="410" spans="1:31" x14ac:dyDescent="0.35">
      <c r="A410" s="13" t="s">
        <v>1554</v>
      </c>
      <c r="B410" s="13" t="s">
        <v>1559</v>
      </c>
      <c r="C410" s="14" t="s">
        <v>1556</v>
      </c>
      <c r="D410" s="14" t="s">
        <v>1560</v>
      </c>
      <c r="E410" s="14" t="s">
        <v>34</v>
      </c>
      <c r="F410" s="14" t="s">
        <v>35</v>
      </c>
      <c r="G410" s="14" t="s">
        <v>1560</v>
      </c>
      <c r="H410" s="61" t="s">
        <v>1561</v>
      </c>
      <c r="I410" s="38">
        <v>0</v>
      </c>
      <c r="J410" s="39" t="s">
        <v>8122</v>
      </c>
      <c r="K410" s="40" t="s">
        <v>8123</v>
      </c>
      <c r="L410" s="14" t="s">
        <v>8123</v>
      </c>
      <c r="M410" s="41">
        <v>0</v>
      </c>
      <c r="N410" s="4" t="s">
        <v>8123</v>
      </c>
      <c r="O410" s="41">
        <v>0</v>
      </c>
      <c r="P410" s="41">
        <v>0</v>
      </c>
      <c r="Q410" s="41">
        <v>0</v>
      </c>
      <c r="R410" s="41">
        <v>0</v>
      </c>
      <c r="S410" s="41">
        <v>0</v>
      </c>
      <c r="T410" s="41">
        <v>0</v>
      </c>
      <c r="U410" s="41">
        <v>0</v>
      </c>
      <c r="V410" s="41">
        <v>0</v>
      </c>
      <c r="W410" s="41">
        <v>0</v>
      </c>
      <c r="X410" s="41">
        <v>0</v>
      </c>
      <c r="Y410" s="41">
        <v>0</v>
      </c>
      <c r="Z410" s="41">
        <v>0</v>
      </c>
      <c r="AA410" s="41">
        <v>0</v>
      </c>
      <c r="AB410" s="41">
        <v>0</v>
      </c>
      <c r="AC410" s="41">
        <v>0</v>
      </c>
      <c r="AD410" s="58">
        <f>SUM(Table446233[[#This Row],[1st
Apportionment]:[Invoices]])</f>
        <v>0</v>
      </c>
      <c r="AE410" s="58">
        <f>Table446233[[#This Row],[2018–19
Final Allocation
$98.35 
Per Pupil]]-AD410</f>
        <v>0</v>
      </c>
    </row>
    <row r="411" spans="1:31" x14ac:dyDescent="0.35">
      <c r="A411" s="13" t="s">
        <v>1554</v>
      </c>
      <c r="B411" s="13" t="s">
        <v>1562</v>
      </c>
      <c r="C411" s="14" t="s">
        <v>1556</v>
      </c>
      <c r="D411" s="14" t="s">
        <v>1563</v>
      </c>
      <c r="E411" s="14" t="s">
        <v>34</v>
      </c>
      <c r="F411" s="14" t="s">
        <v>35</v>
      </c>
      <c r="G411" s="14" t="s">
        <v>1563</v>
      </c>
      <c r="H411" s="61" t="s">
        <v>1564</v>
      </c>
      <c r="I411" s="38">
        <v>0</v>
      </c>
      <c r="J411" s="39" t="s">
        <v>8123</v>
      </c>
      <c r="K411" s="40" t="s">
        <v>8122</v>
      </c>
      <c r="L411" s="14" t="s">
        <v>8122</v>
      </c>
      <c r="M411" s="41">
        <v>0</v>
      </c>
      <c r="N411" s="4" t="s">
        <v>8122</v>
      </c>
      <c r="O411" s="41">
        <v>0</v>
      </c>
      <c r="P411" s="41">
        <v>0</v>
      </c>
      <c r="Q411" s="41">
        <v>0</v>
      </c>
      <c r="R411" s="41">
        <v>0</v>
      </c>
      <c r="S411" s="41">
        <v>0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0</v>
      </c>
      <c r="Z411" s="41">
        <v>0</v>
      </c>
      <c r="AA411" s="41">
        <v>0</v>
      </c>
      <c r="AB411" s="41">
        <v>0</v>
      </c>
      <c r="AC411" s="41">
        <v>0</v>
      </c>
      <c r="AD411" s="58">
        <f>SUM(Table446233[[#This Row],[1st
Apportionment]:[Invoices]])</f>
        <v>0</v>
      </c>
      <c r="AE411" s="58">
        <f>Table446233[[#This Row],[2018–19
Final Allocation
$98.35 
Per Pupil]]-AD411</f>
        <v>0</v>
      </c>
    </row>
    <row r="412" spans="1:31" x14ac:dyDescent="0.35">
      <c r="A412" s="13" t="s">
        <v>1554</v>
      </c>
      <c r="B412" s="13" t="s">
        <v>1565</v>
      </c>
      <c r="C412" s="14" t="s">
        <v>1556</v>
      </c>
      <c r="D412" s="14" t="s">
        <v>1566</v>
      </c>
      <c r="E412" s="14" t="s">
        <v>34</v>
      </c>
      <c r="F412" s="14" t="s">
        <v>35</v>
      </c>
      <c r="G412" s="14" t="s">
        <v>1566</v>
      </c>
      <c r="H412" s="61" t="s">
        <v>1567</v>
      </c>
      <c r="I412" s="38">
        <v>0</v>
      </c>
      <c r="J412" s="39" t="s">
        <v>8122</v>
      </c>
      <c r="K412" s="40" t="s">
        <v>8123</v>
      </c>
      <c r="L412" s="14" t="s">
        <v>8123</v>
      </c>
      <c r="M412" s="41">
        <v>0</v>
      </c>
      <c r="N412" s="4" t="s">
        <v>8123</v>
      </c>
      <c r="O412" s="41">
        <v>0</v>
      </c>
      <c r="P412" s="41">
        <v>0</v>
      </c>
      <c r="Q412" s="41">
        <v>0</v>
      </c>
      <c r="R412" s="41">
        <v>0</v>
      </c>
      <c r="S412" s="41">
        <v>0</v>
      </c>
      <c r="T412" s="41">
        <v>0</v>
      </c>
      <c r="U412" s="41">
        <v>0</v>
      </c>
      <c r="V412" s="41">
        <v>0</v>
      </c>
      <c r="W412" s="41">
        <v>0</v>
      </c>
      <c r="X412" s="41">
        <v>0</v>
      </c>
      <c r="Y412" s="41">
        <v>0</v>
      </c>
      <c r="Z412" s="41">
        <v>0</v>
      </c>
      <c r="AA412" s="41">
        <v>0</v>
      </c>
      <c r="AB412" s="41">
        <v>0</v>
      </c>
      <c r="AC412" s="41">
        <v>0</v>
      </c>
      <c r="AD412" s="58">
        <f>SUM(Table446233[[#This Row],[1st
Apportionment]:[Invoices]])</f>
        <v>0</v>
      </c>
      <c r="AE412" s="58">
        <f>Table446233[[#This Row],[2018–19
Final Allocation
$98.35 
Per Pupil]]-AD412</f>
        <v>0</v>
      </c>
    </row>
    <row r="413" spans="1:31" x14ac:dyDescent="0.35">
      <c r="A413" s="13" t="s">
        <v>1554</v>
      </c>
      <c r="B413" s="13" t="s">
        <v>1568</v>
      </c>
      <c r="C413" s="14" t="s">
        <v>1556</v>
      </c>
      <c r="D413" s="14" t="s">
        <v>1569</v>
      </c>
      <c r="E413" s="14" t="s">
        <v>34</v>
      </c>
      <c r="F413" s="14" t="s">
        <v>35</v>
      </c>
      <c r="G413" s="14" t="s">
        <v>1569</v>
      </c>
      <c r="H413" s="61" t="s">
        <v>1570</v>
      </c>
      <c r="I413" s="38">
        <v>0</v>
      </c>
      <c r="J413" s="39" t="s">
        <v>8122</v>
      </c>
      <c r="K413" s="40" t="s">
        <v>8123</v>
      </c>
      <c r="L413" s="14" t="s">
        <v>8123</v>
      </c>
      <c r="M413" s="41">
        <v>0</v>
      </c>
      <c r="N413" s="4" t="s">
        <v>8123</v>
      </c>
      <c r="O413" s="41">
        <v>0</v>
      </c>
      <c r="P413" s="41">
        <v>0</v>
      </c>
      <c r="Q413" s="41">
        <v>0</v>
      </c>
      <c r="R413" s="41">
        <v>0</v>
      </c>
      <c r="S413" s="41">
        <v>0</v>
      </c>
      <c r="T413" s="41">
        <v>0</v>
      </c>
      <c r="U413" s="41">
        <v>0</v>
      </c>
      <c r="V413" s="41">
        <v>0</v>
      </c>
      <c r="W413" s="41">
        <v>0</v>
      </c>
      <c r="X413" s="41">
        <v>0</v>
      </c>
      <c r="Y413" s="41">
        <v>0</v>
      </c>
      <c r="Z413" s="41">
        <v>0</v>
      </c>
      <c r="AA413" s="41">
        <v>0</v>
      </c>
      <c r="AB413" s="41">
        <v>0</v>
      </c>
      <c r="AC413" s="41">
        <v>0</v>
      </c>
      <c r="AD413" s="58">
        <f>SUM(Table446233[[#This Row],[1st
Apportionment]:[Invoices]])</f>
        <v>0</v>
      </c>
      <c r="AE413" s="58">
        <f>Table446233[[#This Row],[2018–19
Final Allocation
$98.35 
Per Pupil]]-AD413</f>
        <v>0</v>
      </c>
    </row>
    <row r="414" spans="1:31" x14ac:dyDescent="0.35">
      <c r="A414" s="13" t="s">
        <v>1554</v>
      </c>
      <c r="B414" s="13" t="s">
        <v>1571</v>
      </c>
      <c r="C414" s="14" t="s">
        <v>1556</v>
      </c>
      <c r="D414" s="14" t="s">
        <v>1572</v>
      </c>
      <c r="E414" s="14" t="s">
        <v>34</v>
      </c>
      <c r="F414" s="14" t="s">
        <v>35</v>
      </c>
      <c r="G414" s="14" t="s">
        <v>1572</v>
      </c>
      <c r="H414" s="61" t="s">
        <v>1573</v>
      </c>
      <c r="I414" s="38">
        <v>0</v>
      </c>
      <c r="J414" s="39" t="s">
        <v>8122</v>
      </c>
      <c r="K414" s="40" t="s">
        <v>8123</v>
      </c>
      <c r="L414" s="14" t="s">
        <v>8122</v>
      </c>
      <c r="M414" s="41">
        <v>0</v>
      </c>
      <c r="N414" s="4" t="s">
        <v>8123</v>
      </c>
      <c r="O414" s="41">
        <v>0</v>
      </c>
      <c r="P414" s="41">
        <v>0</v>
      </c>
      <c r="Q414" s="41">
        <v>0</v>
      </c>
      <c r="R414" s="41">
        <v>0</v>
      </c>
      <c r="S414" s="41">
        <v>0</v>
      </c>
      <c r="T414" s="41">
        <v>0</v>
      </c>
      <c r="U414" s="41">
        <v>0</v>
      </c>
      <c r="V414" s="41">
        <v>0</v>
      </c>
      <c r="W414" s="41">
        <v>0</v>
      </c>
      <c r="X414" s="41">
        <v>0</v>
      </c>
      <c r="Y414" s="41">
        <v>0</v>
      </c>
      <c r="Z414" s="41">
        <v>0</v>
      </c>
      <c r="AA414" s="41">
        <v>0</v>
      </c>
      <c r="AB414" s="41">
        <v>0</v>
      </c>
      <c r="AC414" s="41">
        <v>0</v>
      </c>
      <c r="AD414" s="58">
        <f>SUM(Table446233[[#This Row],[1st
Apportionment]:[Invoices]])</f>
        <v>0</v>
      </c>
      <c r="AE414" s="58">
        <f>Table446233[[#This Row],[2018–19
Final Allocation
$98.35 
Per Pupil]]-AD414</f>
        <v>0</v>
      </c>
    </row>
    <row r="415" spans="1:31" x14ac:dyDescent="0.35">
      <c r="A415" s="13" t="s">
        <v>1554</v>
      </c>
      <c r="B415" s="13" t="s">
        <v>1574</v>
      </c>
      <c r="C415" s="14" t="s">
        <v>1556</v>
      </c>
      <c r="D415" s="14" t="s">
        <v>1575</v>
      </c>
      <c r="E415" s="14" t="s">
        <v>34</v>
      </c>
      <c r="F415" s="14" t="s">
        <v>35</v>
      </c>
      <c r="G415" s="14" t="s">
        <v>1575</v>
      </c>
      <c r="H415" s="61" t="s">
        <v>1576</v>
      </c>
      <c r="I415" s="38">
        <v>0</v>
      </c>
      <c r="J415" s="39" t="s">
        <v>8123</v>
      </c>
      <c r="K415" s="40" t="s">
        <v>8123</v>
      </c>
      <c r="L415" s="14" t="s">
        <v>8123</v>
      </c>
      <c r="M415" s="41">
        <v>0</v>
      </c>
      <c r="N415" s="4" t="s">
        <v>8123</v>
      </c>
      <c r="O415" s="41">
        <v>0</v>
      </c>
      <c r="P415" s="41">
        <v>0</v>
      </c>
      <c r="Q415" s="41">
        <v>0</v>
      </c>
      <c r="R415" s="41">
        <v>0</v>
      </c>
      <c r="S415" s="41">
        <v>0</v>
      </c>
      <c r="T415" s="41">
        <v>0</v>
      </c>
      <c r="U415" s="41">
        <v>0</v>
      </c>
      <c r="V415" s="41">
        <v>0</v>
      </c>
      <c r="W415" s="41">
        <v>0</v>
      </c>
      <c r="X415" s="41">
        <v>0</v>
      </c>
      <c r="Y415" s="41">
        <v>0</v>
      </c>
      <c r="Z415" s="41">
        <v>0</v>
      </c>
      <c r="AA415" s="41">
        <v>0</v>
      </c>
      <c r="AB415" s="41">
        <v>0</v>
      </c>
      <c r="AC415" s="41">
        <v>0</v>
      </c>
      <c r="AD415" s="58">
        <f>SUM(Table446233[[#This Row],[1st
Apportionment]:[Invoices]])</f>
        <v>0</v>
      </c>
      <c r="AE415" s="58">
        <f>Table446233[[#This Row],[2018–19
Final Allocation
$98.35 
Per Pupil]]-AD415</f>
        <v>0</v>
      </c>
    </row>
    <row r="416" spans="1:31" x14ac:dyDescent="0.35">
      <c r="A416" s="13" t="s">
        <v>1554</v>
      </c>
      <c r="B416" s="13" t="s">
        <v>1577</v>
      </c>
      <c r="C416" s="14" t="s">
        <v>1556</v>
      </c>
      <c r="D416" s="14" t="s">
        <v>1572</v>
      </c>
      <c r="E416" s="14" t="s">
        <v>1578</v>
      </c>
      <c r="F416" s="14" t="s">
        <v>1579</v>
      </c>
      <c r="G416" s="14" t="s">
        <v>1580</v>
      </c>
      <c r="H416" s="61" t="s">
        <v>1581</v>
      </c>
      <c r="I416" s="38">
        <v>0</v>
      </c>
      <c r="J416" s="39" t="s">
        <v>8122</v>
      </c>
      <c r="K416" s="40" t="s">
        <v>8123</v>
      </c>
      <c r="L416" s="14" t="s">
        <v>8123</v>
      </c>
      <c r="M416" s="41">
        <v>0</v>
      </c>
      <c r="N416" s="4" t="s">
        <v>8123</v>
      </c>
      <c r="O416" s="41">
        <v>0</v>
      </c>
      <c r="P416" s="41">
        <v>0</v>
      </c>
      <c r="Q416" s="41">
        <v>0</v>
      </c>
      <c r="R416" s="41">
        <v>0</v>
      </c>
      <c r="S416" s="41">
        <v>0</v>
      </c>
      <c r="T416" s="41">
        <v>0</v>
      </c>
      <c r="U416" s="41">
        <v>0</v>
      </c>
      <c r="V416" s="41">
        <v>0</v>
      </c>
      <c r="W416" s="41">
        <v>0</v>
      </c>
      <c r="X416" s="41">
        <v>0</v>
      </c>
      <c r="Y416" s="41">
        <v>0</v>
      </c>
      <c r="Z416" s="41">
        <v>0</v>
      </c>
      <c r="AA416" s="41">
        <v>0</v>
      </c>
      <c r="AB416" s="41">
        <v>0</v>
      </c>
      <c r="AC416" s="41">
        <v>0</v>
      </c>
      <c r="AD416" s="58">
        <f>SUM(Table446233[[#This Row],[1st
Apportionment]:[Invoices]])</f>
        <v>0</v>
      </c>
      <c r="AE416" s="58">
        <f>Table446233[[#This Row],[2018–19
Final Allocation
$98.35 
Per Pupil]]-AD416</f>
        <v>0</v>
      </c>
    </row>
    <row r="417" spans="1:31" x14ac:dyDescent="0.35">
      <c r="A417" s="13" t="s">
        <v>1554</v>
      </c>
      <c r="B417" s="13" t="s">
        <v>1582</v>
      </c>
      <c r="C417" s="14" t="s">
        <v>1556</v>
      </c>
      <c r="D417" s="14" t="s">
        <v>1572</v>
      </c>
      <c r="E417" s="14" t="s">
        <v>1583</v>
      </c>
      <c r="F417" s="14" t="s">
        <v>1584</v>
      </c>
      <c r="G417" s="14" t="s">
        <v>1585</v>
      </c>
      <c r="H417" s="61" t="s">
        <v>1586</v>
      </c>
      <c r="I417" s="38">
        <v>0</v>
      </c>
      <c r="J417" s="39" t="s">
        <v>8122</v>
      </c>
      <c r="K417" s="40" t="s">
        <v>8123</v>
      </c>
      <c r="L417" s="14" t="s">
        <v>8123</v>
      </c>
      <c r="M417" s="41">
        <v>0</v>
      </c>
      <c r="N417" s="4" t="s">
        <v>8123</v>
      </c>
      <c r="O417" s="41">
        <v>0</v>
      </c>
      <c r="P417" s="41">
        <v>0</v>
      </c>
      <c r="Q417" s="41">
        <v>0</v>
      </c>
      <c r="R417" s="41">
        <v>0</v>
      </c>
      <c r="S417" s="41">
        <v>0</v>
      </c>
      <c r="T417" s="41">
        <v>0</v>
      </c>
      <c r="U417" s="41">
        <v>0</v>
      </c>
      <c r="V417" s="41">
        <v>0</v>
      </c>
      <c r="W417" s="41">
        <v>0</v>
      </c>
      <c r="X417" s="41">
        <v>0</v>
      </c>
      <c r="Y417" s="41">
        <v>0</v>
      </c>
      <c r="Z417" s="41">
        <v>0</v>
      </c>
      <c r="AA417" s="41">
        <v>0</v>
      </c>
      <c r="AB417" s="41">
        <v>0</v>
      </c>
      <c r="AC417" s="41">
        <v>0</v>
      </c>
      <c r="AD417" s="58">
        <f>SUM(Table446233[[#This Row],[1st
Apportionment]:[Invoices]])</f>
        <v>0</v>
      </c>
      <c r="AE417" s="58">
        <f>Table446233[[#This Row],[2018–19
Final Allocation
$98.35 
Per Pupil]]-AD417</f>
        <v>0</v>
      </c>
    </row>
    <row r="418" spans="1:31" x14ac:dyDescent="0.35">
      <c r="A418" s="13" t="s">
        <v>1587</v>
      </c>
      <c r="B418" s="13" t="s">
        <v>1588</v>
      </c>
      <c r="C418" s="14" t="s">
        <v>1589</v>
      </c>
      <c r="D418" s="14" t="s">
        <v>1590</v>
      </c>
      <c r="E418" s="14" t="s">
        <v>34</v>
      </c>
      <c r="F418" s="14" t="s">
        <v>35</v>
      </c>
      <c r="G418" s="14" t="s">
        <v>1590</v>
      </c>
      <c r="H418" s="61" t="s">
        <v>1591</v>
      </c>
      <c r="I418" s="38">
        <v>0</v>
      </c>
      <c r="J418" s="39" t="s">
        <v>8122</v>
      </c>
      <c r="K418" s="40" t="s">
        <v>8123</v>
      </c>
      <c r="L418" s="14" t="s">
        <v>8123</v>
      </c>
      <c r="M418" s="41">
        <v>0</v>
      </c>
      <c r="N418" s="4" t="s">
        <v>8123</v>
      </c>
      <c r="O418" s="41">
        <v>0</v>
      </c>
      <c r="P418" s="41">
        <v>0</v>
      </c>
      <c r="Q418" s="41">
        <v>0</v>
      </c>
      <c r="R418" s="41">
        <v>0</v>
      </c>
      <c r="S418" s="41">
        <v>0</v>
      </c>
      <c r="T418" s="41">
        <v>0</v>
      </c>
      <c r="U418" s="41">
        <v>0</v>
      </c>
      <c r="V418" s="41">
        <v>0</v>
      </c>
      <c r="W418" s="41">
        <v>0</v>
      </c>
      <c r="X418" s="41">
        <v>0</v>
      </c>
      <c r="Y418" s="41">
        <v>0</v>
      </c>
      <c r="Z418" s="41">
        <v>0</v>
      </c>
      <c r="AA418" s="41">
        <v>0</v>
      </c>
      <c r="AB418" s="41">
        <v>0</v>
      </c>
      <c r="AC418" s="41">
        <v>0</v>
      </c>
      <c r="AD418" s="58">
        <f>SUM(Table446233[[#This Row],[1st
Apportionment]:[Invoices]])</f>
        <v>0</v>
      </c>
      <c r="AE418" s="58">
        <f>Table446233[[#This Row],[2018–19
Final Allocation
$98.35 
Per Pupil]]-AD418</f>
        <v>0</v>
      </c>
    </row>
    <row r="419" spans="1:31" x14ac:dyDescent="0.35">
      <c r="A419" s="13" t="s">
        <v>1587</v>
      </c>
      <c r="B419" s="13" t="s">
        <v>1592</v>
      </c>
      <c r="C419" s="14" t="s">
        <v>1589</v>
      </c>
      <c r="D419" s="14" t="s">
        <v>1593</v>
      </c>
      <c r="E419" s="14" t="s">
        <v>34</v>
      </c>
      <c r="F419" s="14" t="s">
        <v>35</v>
      </c>
      <c r="G419" s="14" t="s">
        <v>1593</v>
      </c>
      <c r="H419" s="61" t="s">
        <v>1594</v>
      </c>
      <c r="I419" s="38">
        <v>0</v>
      </c>
      <c r="J419" s="39" t="s">
        <v>8122</v>
      </c>
      <c r="K419" s="40" t="s">
        <v>8123</v>
      </c>
      <c r="L419" s="14" t="s">
        <v>8123</v>
      </c>
      <c r="M419" s="41">
        <v>0</v>
      </c>
      <c r="N419" s="4" t="s">
        <v>8123</v>
      </c>
      <c r="O419" s="41">
        <v>0</v>
      </c>
      <c r="P419" s="41">
        <v>0</v>
      </c>
      <c r="Q419" s="41">
        <v>0</v>
      </c>
      <c r="R419" s="41">
        <v>0</v>
      </c>
      <c r="S419" s="41">
        <v>0</v>
      </c>
      <c r="T419" s="41">
        <v>0</v>
      </c>
      <c r="U419" s="41">
        <v>0</v>
      </c>
      <c r="V419" s="41">
        <v>0</v>
      </c>
      <c r="W419" s="41">
        <v>0</v>
      </c>
      <c r="X419" s="41">
        <v>0</v>
      </c>
      <c r="Y419" s="41">
        <v>0</v>
      </c>
      <c r="Z419" s="41">
        <v>0</v>
      </c>
      <c r="AA419" s="41">
        <v>0</v>
      </c>
      <c r="AB419" s="41">
        <v>0</v>
      </c>
      <c r="AC419" s="41">
        <v>0</v>
      </c>
      <c r="AD419" s="58">
        <f>SUM(Table446233[[#This Row],[1st
Apportionment]:[Invoices]])</f>
        <v>0</v>
      </c>
      <c r="AE419" s="58">
        <f>Table446233[[#This Row],[2018–19
Final Allocation
$98.35 
Per Pupil]]-AD419</f>
        <v>0</v>
      </c>
    </row>
    <row r="420" spans="1:31" x14ac:dyDescent="0.35">
      <c r="A420" s="13" t="s">
        <v>1587</v>
      </c>
      <c r="B420" s="13" t="s">
        <v>1595</v>
      </c>
      <c r="C420" s="14" t="s">
        <v>1589</v>
      </c>
      <c r="D420" s="14" t="s">
        <v>1596</v>
      </c>
      <c r="E420" s="14" t="s">
        <v>34</v>
      </c>
      <c r="F420" s="14" t="s">
        <v>35</v>
      </c>
      <c r="G420" s="14" t="s">
        <v>1596</v>
      </c>
      <c r="H420" s="61" t="s">
        <v>1597</v>
      </c>
      <c r="I420" s="38">
        <v>0</v>
      </c>
      <c r="J420" s="39" t="s">
        <v>8123</v>
      </c>
      <c r="K420" s="40" t="s">
        <v>8123</v>
      </c>
      <c r="L420" s="14" t="s">
        <v>8123</v>
      </c>
      <c r="M420" s="41">
        <v>0</v>
      </c>
      <c r="N420" s="4" t="s">
        <v>8123</v>
      </c>
      <c r="O420" s="41">
        <v>0</v>
      </c>
      <c r="P420" s="41">
        <v>0</v>
      </c>
      <c r="Q420" s="41">
        <v>0</v>
      </c>
      <c r="R420" s="41">
        <v>0</v>
      </c>
      <c r="S420" s="41">
        <v>0</v>
      </c>
      <c r="T420" s="41">
        <v>0</v>
      </c>
      <c r="U420" s="41">
        <v>0</v>
      </c>
      <c r="V420" s="41">
        <v>0</v>
      </c>
      <c r="W420" s="41">
        <v>0</v>
      </c>
      <c r="X420" s="41">
        <v>0</v>
      </c>
      <c r="Y420" s="41">
        <v>0</v>
      </c>
      <c r="Z420" s="41">
        <v>0</v>
      </c>
      <c r="AA420" s="41">
        <v>0</v>
      </c>
      <c r="AB420" s="41">
        <v>0</v>
      </c>
      <c r="AC420" s="41">
        <v>0</v>
      </c>
      <c r="AD420" s="58">
        <f>SUM(Table446233[[#This Row],[1st
Apportionment]:[Invoices]])</f>
        <v>0</v>
      </c>
      <c r="AE420" s="58">
        <f>Table446233[[#This Row],[2018–19
Final Allocation
$98.35 
Per Pupil]]-AD420</f>
        <v>0</v>
      </c>
    </row>
    <row r="421" spans="1:31" x14ac:dyDescent="0.35">
      <c r="A421" s="13" t="s">
        <v>1587</v>
      </c>
      <c r="B421" s="13" t="s">
        <v>1598</v>
      </c>
      <c r="C421" s="14" t="s">
        <v>1589</v>
      </c>
      <c r="D421" s="14" t="s">
        <v>1599</v>
      </c>
      <c r="E421" s="14" t="s">
        <v>34</v>
      </c>
      <c r="F421" s="14" t="s">
        <v>35</v>
      </c>
      <c r="G421" s="14" t="s">
        <v>1599</v>
      </c>
      <c r="H421" s="61" t="s">
        <v>1600</v>
      </c>
      <c r="I421" s="38">
        <v>0</v>
      </c>
      <c r="J421" s="39" t="s">
        <v>8122</v>
      </c>
      <c r="K421" s="40" t="s">
        <v>8123</v>
      </c>
      <c r="L421" s="14" t="s">
        <v>8122</v>
      </c>
      <c r="M421" s="41">
        <v>0</v>
      </c>
      <c r="N421" s="4" t="s">
        <v>8123</v>
      </c>
      <c r="O421" s="41">
        <v>0</v>
      </c>
      <c r="P421" s="41">
        <v>0</v>
      </c>
      <c r="Q421" s="41">
        <v>0</v>
      </c>
      <c r="R421" s="41">
        <v>0</v>
      </c>
      <c r="S421" s="41">
        <v>0</v>
      </c>
      <c r="T421" s="41">
        <v>0</v>
      </c>
      <c r="U421" s="41">
        <v>0</v>
      </c>
      <c r="V421" s="41">
        <v>0</v>
      </c>
      <c r="W421" s="41">
        <v>0</v>
      </c>
      <c r="X421" s="41">
        <v>0</v>
      </c>
      <c r="Y421" s="41">
        <v>0</v>
      </c>
      <c r="Z421" s="41">
        <v>0</v>
      </c>
      <c r="AA421" s="41">
        <v>0</v>
      </c>
      <c r="AB421" s="41">
        <v>0</v>
      </c>
      <c r="AC421" s="41">
        <v>0</v>
      </c>
      <c r="AD421" s="58">
        <f>SUM(Table446233[[#This Row],[1st
Apportionment]:[Invoices]])</f>
        <v>0</v>
      </c>
      <c r="AE421" s="58">
        <f>Table446233[[#This Row],[2018–19
Final Allocation
$98.35 
Per Pupil]]-AD421</f>
        <v>0</v>
      </c>
    </row>
    <row r="422" spans="1:31" x14ac:dyDescent="0.35">
      <c r="A422" s="13" t="s">
        <v>1587</v>
      </c>
      <c r="B422" s="13" t="s">
        <v>1601</v>
      </c>
      <c r="C422" s="14" t="s">
        <v>1589</v>
      </c>
      <c r="D422" s="14" t="s">
        <v>1602</v>
      </c>
      <c r="E422" s="14" t="s">
        <v>34</v>
      </c>
      <c r="F422" s="14" t="s">
        <v>35</v>
      </c>
      <c r="G422" s="14" t="s">
        <v>1602</v>
      </c>
      <c r="H422" s="61" t="s">
        <v>1603</v>
      </c>
      <c r="I422" s="38">
        <v>0</v>
      </c>
      <c r="J422" s="39" t="s">
        <v>8123</v>
      </c>
      <c r="K422" s="40" t="s">
        <v>8123</v>
      </c>
      <c r="L422" s="14" t="s">
        <v>8123</v>
      </c>
      <c r="M422" s="41">
        <v>0</v>
      </c>
      <c r="N422" s="4" t="s">
        <v>8123</v>
      </c>
      <c r="O422" s="41">
        <v>0</v>
      </c>
      <c r="P422" s="41">
        <v>0</v>
      </c>
      <c r="Q422" s="41">
        <v>0</v>
      </c>
      <c r="R422" s="41">
        <v>0</v>
      </c>
      <c r="S422" s="41">
        <v>0</v>
      </c>
      <c r="T422" s="41">
        <v>0</v>
      </c>
      <c r="U422" s="41">
        <v>0</v>
      </c>
      <c r="V422" s="41">
        <v>0</v>
      </c>
      <c r="W422" s="41">
        <v>0</v>
      </c>
      <c r="X422" s="41">
        <v>0</v>
      </c>
      <c r="Y422" s="41">
        <v>0</v>
      </c>
      <c r="Z422" s="41">
        <v>0</v>
      </c>
      <c r="AA422" s="41">
        <v>0</v>
      </c>
      <c r="AB422" s="41">
        <v>0</v>
      </c>
      <c r="AC422" s="41">
        <v>0</v>
      </c>
      <c r="AD422" s="58">
        <f>SUM(Table446233[[#This Row],[1st
Apportionment]:[Invoices]])</f>
        <v>0</v>
      </c>
      <c r="AE422" s="58">
        <f>Table446233[[#This Row],[2018–19
Final Allocation
$98.35 
Per Pupil]]-AD422</f>
        <v>0</v>
      </c>
    </row>
    <row r="423" spans="1:31" x14ac:dyDescent="0.35">
      <c r="A423" s="13" t="s">
        <v>1587</v>
      </c>
      <c r="B423" s="13" t="s">
        <v>1604</v>
      </c>
      <c r="C423" s="14" t="s">
        <v>1589</v>
      </c>
      <c r="D423" s="14" t="s">
        <v>1605</v>
      </c>
      <c r="E423" s="14" t="s">
        <v>34</v>
      </c>
      <c r="F423" s="14" t="s">
        <v>35</v>
      </c>
      <c r="G423" s="14" t="s">
        <v>1605</v>
      </c>
      <c r="H423" s="61" t="s">
        <v>1606</v>
      </c>
      <c r="I423" s="38">
        <v>0</v>
      </c>
      <c r="J423" s="39" t="s">
        <v>8122</v>
      </c>
      <c r="K423" s="40" t="s">
        <v>8123</v>
      </c>
      <c r="L423" s="14" t="s">
        <v>8123</v>
      </c>
      <c r="M423" s="41">
        <v>0</v>
      </c>
      <c r="N423" s="4" t="s">
        <v>8123</v>
      </c>
      <c r="O423" s="41">
        <v>0</v>
      </c>
      <c r="P423" s="41">
        <v>0</v>
      </c>
      <c r="Q423" s="41">
        <v>0</v>
      </c>
      <c r="R423" s="41">
        <v>0</v>
      </c>
      <c r="S423" s="41">
        <v>0</v>
      </c>
      <c r="T423" s="41">
        <v>0</v>
      </c>
      <c r="U423" s="41">
        <v>0</v>
      </c>
      <c r="V423" s="41">
        <v>0</v>
      </c>
      <c r="W423" s="41">
        <v>0</v>
      </c>
      <c r="X423" s="41">
        <v>0</v>
      </c>
      <c r="Y423" s="41">
        <v>0</v>
      </c>
      <c r="Z423" s="41">
        <v>0</v>
      </c>
      <c r="AA423" s="41">
        <v>0</v>
      </c>
      <c r="AB423" s="41">
        <v>0</v>
      </c>
      <c r="AC423" s="41">
        <v>0</v>
      </c>
      <c r="AD423" s="58">
        <f>SUM(Table446233[[#This Row],[1st
Apportionment]:[Invoices]])</f>
        <v>0</v>
      </c>
      <c r="AE423" s="58">
        <f>Table446233[[#This Row],[2018–19
Final Allocation
$98.35 
Per Pupil]]-AD423</f>
        <v>0</v>
      </c>
    </row>
    <row r="424" spans="1:31" x14ac:dyDescent="0.35">
      <c r="A424" s="13" t="s">
        <v>1587</v>
      </c>
      <c r="B424" s="13" t="s">
        <v>1607</v>
      </c>
      <c r="C424" s="14" t="s">
        <v>1589</v>
      </c>
      <c r="D424" s="14" t="s">
        <v>1608</v>
      </c>
      <c r="E424" s="14" t="s">
        <v>34</v>
      </c>
      <c r="F424" s="14" t="s">
        <v>35</v>
      </c>
      <c r="G424" s="14" t="s">
        <v>1608</v>
      </c>
      <c r="H424" s="61" t="s">
        <v>1609</v>
      </c>
      <c r="I424" s="38">
        <v>0</v>
      </c>
      <c r="J424" s="39" t="s">
        <v>8122</v>
      </c>
      <c r="K424" s="40" t="s">
        <v>8123</v>
      </c>
      <c r="L424" s="14" t="s">
        <v>8123</v>
      </c>
      <c r="M424" s="41">
        <v>0</v>
      </c>
      <c r="N424" s="4" t="s">
        <v>8123</v>
      </c>
      <c r="O424" s="41">
        <v>0</v>
      </c>
      <c r="P424" s="41">
        <v>0</v>
      </c>
      <c r="Q424" s="41">
        <v>0</v>
      </c>
      <c r="R424" s="41">
        <v>0</v>
      </c>
      <c r="S424" s="41">
        <v>0</v>
      </c>
      <c r="T424" s="41">
        <v>0</v>
      </c>
      <c r="U424" s="41">
        <v>0</v>
      </c>
      <c r="V424" s="41">
        <v>0</v>
      </c>
      <c r="W424" s="41">
        <v>0</v>
      </c>
      <c r="X424" s="41">
        <v>0</v>
      </c>
      <c r="Y424" s="41">
        <v>0</v>
      </c>
      <c r="Z424" s="41">
        <v>0</v>
      </c>
      <c r="AA424" s="41">
        <v>0</v>
      </c>
      <c r="AB424" s="41">
        <v>0</v>
      </c>
      <c r="AC424" s="41">
        <v>0</v>
      </c>
      <c r="AD424" s="58">
        <f>SUM(Table446233[[#This Row],[1st
Apportionment]:[Invoices]])</f>
        <v>0</v>
      </c>
      <c r="AE424" s="58">
        <f>Table446233[[#This Row],[2018–19
Final Allocation
$98.35 
Per Pupil]]-AD424</f>
        <v>0</v>
      </c>
    </row>
    <row r="425" spans="1:31" x14ac:dyDescent="0.35">
      <c r="A425" s="13" t="s">
        <v>1587</v>
      </c>
      <c r="B425" s="13" t="s">
        <v>1610</v>
      </c>
      <c r="C425" s="14" t="s">
        <v>1589</v>
      </c>
      <c r="D425" s="14" t="s">
        <v>1611</v>
      </c>
      <c r="E425" s="14" t="s">
        <v>34</v>
      </c>
      <c r="F425" s="14" t="s">
        <v>35</v>
      </c>
      <c r="G425" s="14" t="s">
        <v>1611</v>
      </c>
      <c r="H425" s="61" t="s">
        <v>1612</v>
      </c>
      <c r="I425" s="38">
        <v>0</v>
      </c>
      <c r="J425" s="39" t="s">
        <v>8122</v>
      </c>
      <c r="K425" s="40" t="s">
        <v>8123</v>
      </c>
      <c r="L425" s="14" t="s">
        <v>8123</v>
      </c>
      <c r="M425" s="41">
        <v>0</v>
      </c>
      <c r="N425" s="4" t="s">
        <v>8123</v>
      </c>
      <c r="O425" s="41">
        <v>0</v>
      </c>
      <c r="P425" s="41">
        <v>0</v>
      </c>
      <c r="Q425" s="41">
        <v>0</v>
      </c>
      <c r="R425" s="41">
        <v>0</v>
      </c>
      <c r="S425" s="41">
        <v>0</v>
      </c>
      <c r="T425" s="41">
        <v>0</v>
      </c>
      <c r="U425" s="41">
        <v>0</v>
      </c>
      <c r="V425" s="41">
        <v>0</v>
      </c>
      <c r="W425" s="41">
        <v>0</v>
      </c>
      <c r="X425" s="41">
        <v>0</v>
      </c>
      <c r="Y425" s="41">
        <v>0</v>
      </c>
      <c r="Z425" s="41">
        <v>0</v>
      </c>
      <c r="AA425" s="41">
        <v>0</v>
      </c>
      <c r="AB425" s="41">
        <v>0</v>
      </c>
      <c r="AC425" s="41">
        <v>0</v>
      </c>
      <c r="AD425" s="58">
        <f>SUM(Table446233[[#This Row],[1st
Apportionment]:[Invoices]])</f>
        <v>0</v>
      </c>
      <c r="AE425" s="58">
        <f>Table446233[[#This Row],[2018–19
Final Allocation
$98.35 
Per Pupil]]-AD425</f>
        <v>0</v>
      </c>
    </row>
    <row r="426" spans="1:31" x14ac:dyDescent="0.35">
      <c r="A426" s="13" t="s">
        <v>1587</v>
      </c>
      <c r="B426" s="13" t="s">
        <v>1613</v>
      </c>
      <c r="C426" s="14" t="s">
        <v>1589</v>
      </c>
      <c r="D426" s="14" t="s">
        <v>1614</v>
      </c>
      <c r="E426" s="14" t="s">
        <v>34</v>
      </c>
      <c r="F426" s="14" t="s">
        <v>35</v>
      </c>
      <c r="G426" s="14" t="s">
        <v>1614</v>
      </c>
      <c r="H426" s="61" t="s">
        <v>1615</v>
      </c>
      <c r="I426" s="38">
        <v>0</v>
      </c>
      <c r="J426" s="39" t="s">
        <v>8122</v>
      </c>
      <c r="K426" s="40" t="s">
        <v>8123</v>
      </c>
      <c r="L426" s="14" t="s">
        <v>8123</v>
      </c>
      <c r="M426" s="41">
        <v>0</v>
      </c>
      <c r="N426" s="4" t="s">
        <v>8123</v>
      </c>
      <c r="O426" s="41">
        <v>0</v>
      </c>
      <c r="P426" s="41">
        <v>0</v>
      </c>
      <c r="Q426" s="41">
        <v>0</v>
      </c>
      <c r="R426" s="41">
        <v>0</v>
      </c>
      <c r="S426" s="41">
        <v>0</v>
      </c>
      <c r="T426" s="41">
        <v>0</v>
      </c>
      <c r="U426" s="41">
        <v>0</v>
      </c>
      <c r="V426" s="41">
        <v>0</v>
      </c>
      <c r="W426" s="41">
        <v>0</v>
      </c>
      <c r="X426" s="41">
        <v>0</v>
      </c>
      <c r="Y426" s="41">
        <v>0</v>
      </c>
      <c r="Z426" s="41">
        <v>0</v>
      </c>
      <c r="AA426" s="41">
        <v>0</v>
      </c>
      <c r="AB426" s="41">
        <v>0</v>
      </c>
      <c r="AC426" s="41">
        <v>0</v>
      </c>
      <c r="AD426" s="58">
        <f>SUM(Table446233[[#This Row],[1st
Apportionment]:[Invoices]])</f>
        <v>0</v>
      </c>
      <c r="AE426" s="58">
        <f>Table446233[[#This Row],[2018–19
Final Allocation
$98.35 
Per Pupil]]-AD426</f>
        <v>0</v>
      </c>
    </row>
    <row r="427" spans="1:31" x14ac:dyDescent="0.35">
      <c r="A427" s="13" t="s">
        <v>1587</v>
      </c>
      <c r="B427" s="13" t="s">
        <v>1616</v>
      </c>
      <c r="C427" s="14" t="s">
        <v>1589</v>
      </c>
      <c r="D427" s="14" t="s">
        <v>1617</v>
      </c>
      <c r="E427" s="14" t="s">
        <v>34</v>
      </c>
      <c r="F427" s="14" t="s">
        <v>35</v>
      </c>
      <c r="G427" s="14" t="s">
        <v>1617</v>
      </c>
      <c r="H427" s="61" t="s">
        <v>1618</v>
      </c>
      <c r="I427" s="38">
        <v>0</v>
      </c>
      <c r="J427" s="39" t="s">
        <v>8122</v>
      </c>
      <c r="K427" s="40" t="s">
        <v>8123</v>
      </c>
      <c r="L427" s="14" t="s">
        <v>8123</v>
      </c>
      <c r="M427" s="41">
        <v>0</v>
      </c>
      <c r="N427" s="4" t="s">
        <v>8123</v>
      </c>
      <c r="O427" s="41">
        <v>0</v>
      </c>
      <c r="P427" s="41">
        <v>0</v>
      </c>
      <c r="Q427" s="41">
        <v>0</v>
      </c>
      <c r="R427" s="41">
        <v>0</v>
      </c>
      <c r="S427" s="41">
        <v>0</v>
      </c>
      <c r="T427" s="41">
        <v>0</v>
      </c>
      <c r="U427" s="41">
        <v>0</v>
      </c>
      <c r="V427" s="41">
        <v>0</v>
      </c>
      <c r="W427" s="41">
        <v>0</v>
      </c>
      <c r="X427" s="41">
        <v>0</v>
      </c>
      <c r="Y427" s="41">
        <v>0</v>
      </c>
      <c r="Z427" s="41">
        <v>0</v>
      </c>
      <c r="AA427" s="41">
        <v>0</v>
      </c>
      <c r="AB427" s="41">
        <v>0</v>
      </c>
      <c r="AC427" s="41">
        <v>0</v>
      </c>
      <c r="AD427" s="58">
        <f>SUM(Table446233[[#This Row],[1st
Apportionment]:[Invoices]])</f>
        <v>0</v>
      </c>
      <c r="AE427" s="58">
        <f>Table446233[[#This Row],[2018–19
Final Allocation
$98.35 
Per Pupil]]-AD427</f>
        <v>0</v>
      </c>
    </row>
    <row r="428" spans="1:31" x14ac:dyDescent="0.35">
      <c r="A428" s="13" t="s">
        <v>1587</v>
      </c>
      <c r="B428" s="13" t="s">
        <v>1619</v>
      </c>
      <c r="C428" s="14" t="s">
        <v>1589</v>
      </c>
      <c r="D428" s="14" t="s">
        <v>1620</v>
      </c>
      <c r="E428" s="14" t="s">
        <v>34</v>
      </c>
      <c r="F428" s="14" t="s">
        <v>35</v>
      </c>
      <c r="G428" s="14" t="s">
        <v>1620</v>
      </c>
      <c r="H428" s="61" t="s">
        <v>1621</v>
      </c>
      <c r="I428" s="38">
        <v>0</v>
      </c>
      <c r="J428" s="39" t="s">
        <v>8123</v>
      </c>
      <c r="K428" s="40" t="s">
        <v>8123</v>
      </c>
      <c r="L428" s="14" t="s">
        <v>8123</v>
      </c>
      <c r="M428" s="41">
        <v>0</v>
      </c>
      <c r="N428" s="4" t="s">
        <v>8123</v>
      </c>
      <c r="O428" s="41">
        <v>0</v>
      </c>
      <c r="P428" s="41">
        <v>0</v>
      </c>
      <c r="Q428" s="41">
        <v>0</v>
      </c>
      <c r="R428" s="41">
        <v>0</v>
      </c>
      <c r="S428" s="41">
        <v>0</v>
      </c>
      <c r="T428" s="41">
        <v>0</v>
      </c>
      <c r="U428" s="41">
        <v>0</v>
      </c>
      <c r="V428" s="41">
        <v>0</v>
      </c>
      <c r="W428" s="41">
        <v>0</v>
      </c>
      <c r="X428" s="41">
        <v>0</v>
      </c>
      <c r="Y428" s="41">
        <v>0</v>
      </c>
      <c r="Z428" s="41">
        <v>0</v>
      </c>
      <c r="AA428" s="41">
        <v>0</v>
      </c>
      <c r="AB428" s="41">
        <v>0</v>
      </c>
      <c r="AC428" s="41">
        <v>0</v>
      </c>
      <c r="AD428" s="58">
        <f>SUM(Table446233[[#This Row],[1st
Apportionment]:[Invoices]])</f>
        <v>0</v>
      </c>
      <c r="AE428" s="58">
        <f>Table446233[[#This Row],[2018–19
Final Allocation
$98.35 
Per Pupil]]-AD428</f>
        <v>0</v>
      </c>
    </row>
    <row r="429" spans="1:31" x14ac:dyDescent="0.35">
      <c r="A429" s="13" t="s">
        <v>1587</v>
      </c>
      <c r="B429" s="13" t="s">
        <v>1622</v>
      </c>
      <c r="C429" s="14" t="s">
        <v>1589</v>
      </c>
      <c r="D429" s="14" t="s">
        <v>1605</v>
      </c>
      <c r="E429" s="14" t="s">
        <v>1623</v>
      </c>
      <c r="F429" s="14" t="s">
        <v>1624</v>
      </c>
      <c r="G429" s="14" t="s">
        <v>1625</v>
      </c>
      <c r="H429" s="61" t="s">
        <v>1626</v>
      </c>
      <c r="I429" s="38">
        <v>0</v>
      </c>
      <c r="J429" s="39" t="s">
        <v>8122</v>
      </c>
      <c r="K429" s="40" t="s">
        <v>8123</v>
      </c>
      <c r="L429" s="14" t="s">
        <v>8123</v>
      </c>
      <c r="M429" s="41">
        <v>0</v>
      </c>
      <c r="N429" s="4" t="s">
        <v>8123</v>
      </c>
      <c r="O429" s="41">
        <v>0</v>
      </c>
      <c r="P429" s="41">
        <v>0</v>
      </c>
      <c r="Q429" s="41">
        <v>0</v>
      </c>
      <c r="R429" s="41">
        <v>0</v>
      </c>
      <c r="S429" s="41">
        <v>0</v>
      </c>
      <c r="T429" s="41">
        <v>0</v>
      </c>
      <c r="U429" s="41">
        <v>0</v>
      </c>
      <c r="V429" s="41">
        <v>0</v>
      </c>
      <c r="W429" s="41">
        <v>0</v>
      </c>
      <c r="X429" s="41">
        <v>0</v>
      </c>
      <c r="Y429" s="41">
        <v>0</v>
      </c>
      <c r="Z429" s="41">
        <v>0</v>
      </c>
      <c r="AA429" s="41">
        <v>0</v>
      </c>
      <c r="AB429" s="41">
        <v>0</v>
      </c>
      <c r="AC429" s="41">
        <v>0</v>
      </c>
      <c r="AD429" s="58">
        <f>SUM(Table446233[[#This Row],[1st
Apportionment]:[Invoices]])</f>
        <v>0</v>
      </c>
      <c r="AE429" s="58">
        <f>Table446233[[#This Row],[2018–19
Final Allocation
$98.35 
Per Pupil]]-AD429</f>
        <v>0</v>
      </c>
    </row>
    <row r="430" spans="1:31" x14ac:dyDescent="0.35">
      <c r="A430" s="13" t="s">
        <v>1587</v>
      </c>
      <c r="B430" s="13" t="s">
        <v>1627</v>
      </c>
      <c r="C430" s="14" t="s">
        <v>1589</v>
      </c>
      <c r="D430" s="14" t="s">
        <v>1605</v>
      </c>
      <c r="E430" s="14" t="s">
        <v>1628</v>
      </c>
      <c r="F430" s="14" t="s">
        <v>1629</v>
      </c>
      <c r="G430" s="14" t="s">
        <v>1630</v>
      </c>
      <c r="H430" s="61" t="s">
        <v>1631</v>
      </c>
      <c r="I430" s="38">
        <v>0</v>
      </c>
      <c r="J430" s="39" t="s">
        <v>8122</v>
      </c>
      <c r="K430" s="40" t="s">
        <v>8123</v>
      </c>
      <c r="L430" s="14" t="s">
        <v>8123</v>
      </c>
      <c r="M430" s="41">
        <v>0</v>
      </c>
      <c r="N430" s="4" t="s">
        <v>8123</v>
      </c>
      <c r="O430" s="41">
        <v>0</v>
      </c>
      <c r="P430" s="41">
        <v>0</v>
      </c>
      <c r="Q430" s="41">
        <v>0</v>
      </c>
      <c r="R430" s="41">
        <v>0</v>
      </c>
      <c r="S430" s="41">
        <v>0</v>
      </c>
      <c r="T430" s="41">
        <v>0</v>
      </c>
      <c r="U430" s="41">
        <v>0</v>
      </c>
      <c r="V430" s="41">
        <v>0</v>
      </c>
      <c r="W430" s="41">
        <v>0</v>
      </c>
      <c r="X430" s="41">
        <v>0</v>
      </c>
      <c r="Y430" s="41">
        <v>0</v>
      </c>
      <c r="Z430" s="41">
        <v>0</v>
      </c>
      <c r="AA430" s="41">
        <v>0</v>
      </c>
      <c r="AB430" s="41">
        <v>0</v>
      </c>
      <c r="AC430" s="41">
        <v>0</v>
      </c>
      <c r="AD430" s="58">
        <f>SUM(Table446233[[#This Row],[1st
Apportionment]:[Invoices]])</f>
        <v>0</v>
      </c>
      <c r="AE430" s="58">
        <f>Table446233[[#This Row],[2018–19
Final Allocation
$98.35 
Per Pupil]]-AD430</f>
        <v>0</v>
      </c>
    </row>
    <row r="431" spans="1:31" x14ac:dyDescent="0.35">
      <c r="A431" s="13" t="s">
        <v>1632</v>
      </c>
      <c r="B431" s="13" t="s">
        <v>1633</v>
      </c>
      <c r="C431" s="14" t="s">
        <v>1634</v>
      </c>
      <c r="D431" s="14" t="s">
        <v>1635</v>
      </c>
      <c r="E431" s="14" t="s">
        <v>34</v>
      </c>
      <c r="F431" s="14" t="s">
        <v>35</v>
      </c>
      <c r="G431" s="14" t="s">
        <v>1635</v>
      </c>
      <c r="H431" s="61" t="s">
        <v>1636</v>
      </c>
      <c r="I431" s="38">
        <v>34</v>
      </c>
      <c r="J431" s="39" t="s">
        <v>8122</v>
      </c>
      <c r="K431" s="40" t="s">
        <v>8122</v>
      </c>
      <c r="L431" s="14" t="s">
        <v>8122</v>
      </c>
      <c r="M431" s="41">
        <v>3344</v>
      </c>
      <c r="N431" s="4" t="s">
        <v>8122</v>
      </c>
      <c r="O431" s="41">
        <v>785</v>
      </c>
      <c r="P431" s="41">
        <v>785</v>
      </c>
      <c r="Q431" s="41">
        <v>33</v>
      </c>
      <c r="R431" s="41">
        <v>0</v>
      </c>
      <c r="S431" s="41">
        <v>0</v>
      </c>
      <c r="T431" s="41">
        <v>0</v>
      </c>
      <c r="U431" s="41">
        <v>0</v>
      </c>
      <c r="V431" s="41">
        <v>0</v>
      </c>
      <c r="W431" s="41">
        <v>0</v>
      </c>
      <c r="X431" s="41">
        <v>0</v>
      </c>
      <c r="Y431" s="41">
        <v>0</v>
      </c>
      <c r="Z431" s="41">
        <v>0</v>
      </c>
      <c r="AA431" s="41">
        <v>0</v>
      </c>
      <c r="AB431" s="41">
        <v>0</v>
      </c>
      <c r="AC431" s="41">
        <v>0</v>
      </c>
      <c r="AD431" s="58">
        <f>SUM(Table446233[[#This Row],[1st
Apportionment]:[Invoices]])</f>
        <v>1603</v>
      </c>
      <c r="AE431" s="58">
        <f>Table446233[[#This Row],[2018–19
Final Allocation
$98.35 
Per Pupil]]-AD431</f>
        <v>1741</v>
      </c>
    </row>
    <row r="432" spans="1:31" x14ac:dyDescent="0.35">
      <c r="A432" s="13" t="s">
        <v>1632</v>
      </c>
      <c r="B432" s="13" t="s">
        <v>1637</v>
      </c>
      <c r="C432" s="14" t="s">
        <v>1634</v>
      </c>
      <c r="D432" s="14" t="s">
        <v>1638</v>
      </c>
      <c r="E432" s="14" t="s">
        <v>34</v>
      </c>
      <c r="F432" s="14" t="s">
        <v>35</v>
      </c>
      <c r="G432" s="14" t="s">
        <v>1638</v>
      </c>
      <c r="H432" s="61" t="s">
        <v>1639</v>
      </c>
      <c r="I432" s="38">
        <v>0</v>
      </c>
      <c r="J432" s="39" t="s">
        <v>8123</v>
      </c>
      <c r="K432" s="40" t="s">
        <v>8122</v>
      </c>
      <c r="L432" s="14" t="s">
        <v>8122</v>
      </c>
      <c r="M432" s="41">
        <v>0</v>
      </c>
      <c r="N432" s="4" t="s">
        <v>8122</v>
      </c>
      <c r="O432" s="41">
        <v>0</v>
      </c>
      <c r="P432" s="41">
        <v>0</v>
      </c>
      <c r="Q432" s="41">
        <v>0</v>
      </c>
      <c r="R432" s="41">
        <v>0</v>
      </c>
      <c r="S432" s="41">
        <v>0</v>
      </c>
      <c r="T432" s="41">
        <v>0</v>
      </c>
      <c r="U432" s="41">
        <v>0</v>
      </c>
      <c r="V432" s="41">
        <v>0</v>
      </c>
      <c r="W432" s="41">
        <v>0</v>
      </c>
      <c r="X432" s="41">
        <v>0</v>
      </c>
      <c r="Y432" s="41">
        <v>0</v>
      </c>
      <c r="Z432" s="41">
        <v>0</v>
      </c>
      <c r="AA432" s="41">
        <v>0</v>
      </c>
      <c r="AB432" s="41">
        <v>0</v>
      </c>
      <c r="AC432" s="41">
        <v>0</v>
      </c>
      <c r="AD432" s="58">
        <f>SUM(Table446233[[#This Row],[1st
Apportionment]:[Invoices]])</f>
        <v>0</v>
      </c>
      <c r="AE432" s="58">
        <f>Table446233[[#This Row],[2018–19
Final Allocation
$98.35 
Per Pupil]]-AD432</f>
        <v>0</v>
      </c>
    </row>
    <row r="433" spans="1:31" x14ac:dyDescent="0.35">
      <c r="A433" s="13" t="s">
        <v>1632</v>
      </c>
      <c r="B433" s="13" t="s">
        <v>1640</v>
      </c>
      <c r="C433" s="14" t="s">
        <v>1634</v>
      </c>
      <c r="D433" s="14" t="s">
        <v>1641</v>
      </c>
      <c r="E433" s="14" t="s">
        <v>34</v>
      </c>
      <c r="F433" s="14" t="s">
        <v>35</v>
      </c>
      <c r="G433" s="14" t="s">
        <v>1641</v>
      </c>
      <c r="H433" s="61" t="s">
        <v>1642</v>
      </c>
      <c r="I433" s="38">
        <v>289</v>
      </c>
      <c r="J433" s="39" t="s">
        <v>8122</v>
      </c>
      <c r="K433" s="40" t="s">
        <v>8122</v>
      </c>
      <c r="L433" s="14" t="s">
        <v>8122</v>
      </c>
      <c r="M433" s="41">
        <v>28423</v>
      </c>
      <c r="N433" s="4" t="s">
        <v>8122</v>
      </c>
      <c r="O433" s="41">
        <v>0</v>
      </c>
      <c r="P433" s="41">
        <v>6672</v>
      </c>
      <c r="Q433" s="41">
        <v>6672</v>
      </c>
      <c r="R433" s="41">
        <v>7106</v>
      </c>
      <c r="S433" s="41">
        <v>7973</v>
      </c>
      <c r="T433" s="41">
        <v>0</v>
      </c>
      <c r="U433" s="41">
        <v>0</v>
      </c>
      <c r="V433" s="41">
        <v>0</v>
      </c>
      <c r="W433" s="41">
        <v>0</v>
      </c>
      <c r="X433" s="41">
        <v>0</v>
      </c>
      <c r="Y433" s="41">
        <v>0</v>
      </c>
      <c r="Z433" s="41">
        <v>0</v>
      </c>
      <c r="AA433" s="41">
        <v>0</v>
      </c>
      <c r="AB433" s="41">
        <v>0</v>
      </c>
      <c r="AC433" s="41">
        <v>0</v>
      </c>
      <c r="AD433" s="58">
        <f>SUM(Table446233[[#This Row],[1st
Apportionment]:[Invoices]])</f>
        <v>28423</v>
      </c>
      <c r="AE433" s="58">
        <f>Table446233[[#This Row],[2018–19
Final Allocation
$98.35 
Per Pupil]]-AD433</f>
        <v>0</v>
      </c>
    </row>
    <row r="434" spans="1:31" x14ac:dyDescent="0.35">
      <c r="A434" s="13" t="s">
        <v>1632</v>
      </c>
      <c r="B434" s="13" t="s">
        <v>1643</v>
      </c>
      <c r="C434" s="14" t="s">
        <v>1634</v>
      </c>
      <c r="D434" s="14" t="s">
        <v>1644</v>
      </c>
      <c r="E434" s="14" t="s">
        <v>34</v>
      </c>
      <c r="F434" s="14" t="s">
        <v>35</v>
      </c>
      <c r="G434" s="14" t="s">
        <v>1644</v>
      </c>
      <c r="H434" s="61" t="s">
        <v>1645</v>
      </c>
      <c r="I434" s="38">
        <v>0</v>
      </c>
      <c r="J434" s="39" t="s">
        <v>8123</v>
      </c>
      <c r="K434" s="40" t="s">
        <v>8122</v>
      </c>
      <c r="L434" s="14" t="s">
        <v>8122</v>
      </c>
      <c r="M434" s="41">
        <v>0</v>
      </c>
      <c r="N434" s="4" t="s">
        <v>8123</v>
      </c>
      <c r="O434" s="41">
        <v>0</v>
      </c>
      <c r="P434" s="41">
        <v>0</v>
      </c>
      <c r="Q434" s="41">
        <v>0</v>
      </c>
      <c r="R434" s="41">
        <v>0</v>
      </c>
      <c r="S434" s="41">
        <v>0</v>
      </c>
      <c r="T434" s="41">
        <v>0</v>
      </c>
      <c r="U434" s="41">
        <v>0</v>
      </c>
      <c r="V434" s="41">
        <v>0</v>
      </c>
      <c r="W434" s="41">
        <v>0</v>
      </c>
      <c r="X434" s="41">
        <v>0</v>
      </c>
      <c r="Y434" s="41">
        <v>0</v>
      </c>
      <c r="Z434" s="41">
        <v>0</v>
      </c>
      <c r="AA434" s="41">
        <v>0</v>
      </c>
      <c r="AB434" s="41">
        <v>0</v>
      </c>
      <c r="AC434" s="41">
        <v>0</v>
      </c>
      <c r="AD434" s="58">
        <f>SUM(Table446233[[#This Row],[1st
Apportionment]:[Invoices]])</f>
        <v>0</v>
      </c>
      <c r="AE434" s="58">
        <f>Table446233[[#This Row],[2018–19
Final Allocation
$98.35 
Per Pupil]]-AD434</f>
        <v>0</v>
      </c>
    </row>
    <row r="435" spans="1:31" x14ac:dyDescent="0.35">
      <c r="A435" s="13" t="s">
        <v>1632</v>
      </c>
      <c r="B435" s="13" t="s">
        <v>1646</v>
      </c>
      <c r="C435" s="14" t="s">
        <v>1634</v>
      </c>
      <c r="D435" s="14" t="s">
        <v>1647</v>
      </c>
      <c r="E435" s="14" t="s">
        <v>34</v>
      </c>
      <c r="F435" s="14" t="s">
        <v>35</v>
      </c>
      <c r="G435" s="14" t="s">
        <v>1647</v>
      </c>
      <c r="H435" s="61" t="s">
        <v>1648</v>
      </c>
      <c r="I435" s="38">
        <v>143</v>
      </c>
      <c r="J435" s="39" t="s">
        <v>8122</v>
      </c>
      <c r="K435" s="40" t="s">
        <v>8122</v>
      </c>
      <c r="L435" s="14" t="s">
        <v>8122</v>
      </c>
      <c r="M435" s="41">
        <v>14064</v>
      </c>
      <c r="N435" s="4" t="s">
        <v>8122</v>
      </c>
      <c r="O435" s="41">
        <v>3302</v>
      </c>
      <c r="P435" s="41">
        <v>3302</v>
      </c>
      <c r="Q435" s="41">
        <v>0</v>
      </c>
      <c r="R435" s="41">
        <v>0</v>
      </c>
      <c r="S435" s="41">
        <v>0</v>
      </c>
      <c r="T435" s="41">
        <v>7460</v>
      </c>
      <c r="U435" s="41">
        <v>0</v>
      </c>
      <c r="V435" s="41">
        <v>0</v>
      </c>
      <c r="W435" s="41">
        <v>0</v>
      </c>
      <c r="X435" s="41">
        <v>0</v>
      </c>
      <c r="Y435" s="41">
        <v>0</v>
      </c>
      <c r="Z435" s="41">
        <v>0</v>
      </c>
      <c r="AA435" s="41">
        <v>0</v>
      </c>
      <c r="AB435" s="41">
        <v>0</v>
      </c>
      <c r="AC435" s="41">
        <v>0</v>
      </c>
      <c r="AD435" s="58">
        <f>SUM(Table446233[[#This Row],[1st
Apportionment]:[Invoices]])</f>
        <v>14064</v>
      </c>
      <c r="AE435" s="58">
        <f>Table446233[[#This Row],[2018–19
Final Allocation
$98.35 
Per Pupil]]-AD435</f>
        <v>0</v>
      </c>
    </row>
    <row r="436" spans="1:31" x14ac:dyDescent="0.35">
      <c r="A436" s="13" t="s">
        <v>1632</v>
      </c>
      <c r="B436" s="13" t="s">
        <v>1649</v>
      </c>
      <c r="C436" s="14" t="s">
        <v>1634</v>
      </c>
      <c r="D436" s="14" t="s">
        <v>1650</v>
      </c>
      <c r="E436" s="14" t="s">
        <v>34</v>
      </c>
      <c r="F436" s="14" t="s">
        <v>35</v>
      </c>
      <c r="G436" s="14" t="s">
        <v>1650</v>
      </c>
      <c r="H436" s="61" t="s">
        <v>1651</v>
      </c>
      <c r="I436" s="38">
        <v>160</v>
      </c>
      <c r="J436" s="39" t="s">
        <v>8122</v>
      </c>
      <c r="K436" s="40" t="s">
        <v>8122</v>
      </c>
      <c r="L436" s="14" t="s">
        <v>8122</v>
      </c>
      <c r="M436" s="41">
        <v>15736</v>
      </c>
      <c r="N436" s="4" t="s">
        <v>8123</v>
      </c>
      <c r="O436" s="41">
        <v>0</v>
      </c>
      <c r="P436" s="41">
        <v>0</v>
      </c>
      <c r="Q436" s="41">
        <v>0</v>
      </c>
      <c r="R436" s="41">
        <v>0</v>
      </c>
      <c r="S436" s="41">
        <v>2089</v>
      </c>
      <c r="T436" s="41">
        <v>13647</v>
      </c>
      <c r="U436" s="41">
        <v>0</v>
      </c>
      <c r="V436" s="41">
        <v>0</v>
      </c>
      <c r="W436" s="41">
        <v>0</v>
      </c>
      <c r="X436" s="41">
        <v>0</v>
      </c>
      <c r="Y436" s="41">
        <v>0</v>
      </c>
      <c r="Z436" s="41">
        <v>0</v>
      </c>
      <c r="AA436" s="41">
        <v>0</v>
      </c>
      <c r="AB436" s="41">
        <v>0</v>
      </c>
      <c r="AC436" s="41">
        <v>0</v>
      </c>
      <c r="AD436" s="58">
        <f>SUM(Table446233[[#This Row],[1st
Apportionment]:[Invoices]])</f>
        <v>15736</v>
      </c>
      <c r="AE436" s="58">
        <f>Table446233[[#This Row],[2018–19
Final Allocation
$98.35 
Per Pupil]]-AD436</f>
        <v>0</v>
      </c>
    </row>
    <row r="437" spans="1:31" x14ac:dyDescent="0.35">
      <c r="A437" s="13" t="s">
        <v>1632</v>
      </c>
      <c r="B437" s="13" t="s">
        <v>1652</v>
      </c>
      <c r="C437" s="14" t="s">
        <v>1634</v>
      </c>
      <c r="D437" s="14" t="s">
        <v>1653</v>
      </c>
      <c r="E437" s="14" t="s">
        <v>34</v>
      </c>
      <c r="F437" s="14" t="s">
        <v>35</v>
      </c>
      <c r="G437" s="14" t="s">
        <v>1653</v>
      </c>
      <c r="H437" s="61" t="s">
        <v>1654</v>
      </c>
      <c r="I437" s="38">
        <v>0</v>
      </c>
      <c r="J437" s="39" t="s">
        <v>8122</v>
      </c>
      <c r="K437" s="40" t="s">
        <v>8123</v>
      </c>
      <c r="L437" s="14" t="s">
        <v>8123</v>
      </c>
      <c r="M437" s="41">
        <v>0</v>
      </c>
      <c r="N437" s="4" t="s">
        <v>8123</v>
      </c>
      <c r="O437" s="41">
        <v>0</v>
      </c>
      <c r="P437" s="41">
        <v>0</v>
      </c>
      <c r="Q437" s="41">
        <v>0</v>
      </c>
      <c r="R437" s="41">
        <v>0</v>
      </c>
      <c r="S437" s="41">
        <v>0</v>
      </c>
      <c r="T437" s="41">
        <v>0</v>
      </c>
      <c r="U437" s="41">
        <v>0</v>
      </c>
      <c r="V437" s="41">
        <v>0</v>
      </c>
      <c r="W437" s="41">
        <v>0</v>
      </c>
      <c r="X437" s="41">
        <v>0</v>
      </c>
      <c r="Y437" s="41">
        <v>0</v>
      </c>
      <c r="Z437" s="41">
        <v>0</v>
      </c>
      <c r="AA437" s="41">
        <v>0</v>
      </c>
      <c r="AB437" s="41">
        <v>0</v>
      </c>
      <c r="AC437" s="41">
        <v>0</v>
      </c>
      <c r="AD437" s="58">
        <f>SUM(Table446233[[#This Row],[1st
Apportionment]:[Invoices]])</f>
        <v>0</v>
      </c>
      <c r="AE437" s="58">
        <f>Table446233[[#This Row],[2018–19
Final Allocation
$98.35 
Per Pupil]]-AD437</f>
        <v>0</v>
      </c>
    </row>
    <row r="438" spans="1:31" x14ac:dyDescent="0.35">
      <c r="A438" s="13" t="s">
        <v>1632</v>
      </c>
      <c r="B438" s="13" t="s">
        <v>1655</v>
      </c>
      <c r="C438" s="14" t="s">
        <v>1634</v>
      </c>
      <c r="D438" s="14" t="s">
        <v>1656</v>
      </c>
      <c r="E438" s="14" t="s">
        <v>34</v>
      </c>
      <c r="F438" s="14" t="s">
        <v>35</v>
      </c>
      <c r="G438" s="14" t="s">
        <v>1656</v>
      </c>
      <c r="H438" s="61" t="s">
        <v>1657</v>
      </c>
      <c r="I438" s="38">
        <v>0</v>
      </c>
      <c r="J438" s="39" t="s">
        <v>8122</v>
      </c>
      <c r="K438" s="40" t="s">
        <v>8123</v>
      </c>
      <c r="L438" s="14" t="s">
        <v>8123</v>
      </c>
      <c r="M438" s="41">
        <v>0</v>
      </c>
      <c r="N438" s="4" t="s">
        <v>8123</v>
      </c>
      <c r="O438" s="41">
        <v>0</v>
      </c>
      <c r="P438" s="41">
        <v>0</v>
      </c>
      <c r="Q438" s="41">
        <v>0</v>
      </c>
      <c r="R438" s="41">
        <v>0</v>
      </c>
      <c r="S438" s="41">
        <v>0</v>
      </c>
      <c r="T438" s="41">
        <v>0</v>
      </c>
      <c r="U438" s="41">
        <v>0</v>
      </c>
      <c r="V438" s="41">
        <v>0</v>
      </c>
      <c r="W438" s="41">
        <v>0</v>
      </c>
      <c r="X438" s="41">
        <v>0</v>
      </c>
      <c r="Y438" s="41">
        <v>0</v>
      </c>
      <c r="Z438" s="41">
        <v>0</v>
      </c>
      <c r="AA438" s="41">
        <v>0</v>
      </c>
      <c r="AB438" s="41">
        <v>0</v>
      </c>
      <c r="AC438" s="41">
        <v>0</v>
      </c>
      <c r="AD438" s="58">
        <f>SUM(Table446233[[#This Row],[1st
Apportionment]:[Invoices]])</f>
        <v>0</v>
      </c>
      <c r="AE438" s="58">
        <f>Table446233[[#This Row],[2018–19
Final Allocation
$98.35 
Per Pupil]]-AD438</f>
        <v>0</v>
      </c>
    </row>
    <row r="439" spans="1:31" x14ac:dyDescent="0.35">
      <c r="A439" s="13" t="s">
        <v>1632</v>
      </c>
      <c r="B439" s="13" t="s">
        <v>1658</v>
      </c>
      <c r="C439" s="14" t="s">
        <v>1634</v>
      </c>
      <c r="D439" s="14" t="s">
        <v>1659</v>
      </c>
      <c r="E439" s="14" t="s">
        <v>34</v>
      </c>
      <c r="F439" s="14" t="s">
        <v>35</v>
      </c>
      <c r="G439" s="14" t="s">
        <v>1659</v>
      </c>
      <c r="H439" s="61" t="s">
        <v>1660</v>
      </c>
      <c r="I439" s="38">
        <v>0</v>
      </c>
      <c r="J439" s="39" t="s">
        <v>8123</v>
      </c>
      <c r="K439" s="40" t="s">
        <v>8122</v>
      </c>
      <c r="L439" s="14" t="s">
        <v>8122</v>
      </c>
      <c r="M439" s="41">
        <v>0</v>
      </c>
      <c r="N439" s="4" t="s">
        <v>8123</v>
      </c>
      <c r="O439" s="41">
        <v>0</v>
      </c>
      <c r="P439" s="41">
        <v>0</v>
      </c>
      <c r="Q439" s="41">
        <v>0</v>
      </c>
      <c r="R439" s="41">
        <v>0</v>
      </c>
      <c r="S439" s="41">
        <v>0</v>
      </c>
      <c r="T439" s="41">
        <v>0</v>
      </c>
      <c r="U439" s="41">
        <v>0</v>
      </c>
      <c r="V439" s="41">
        <v>0</v>
      </c>
      <c r="W439" s="41">
        <v>0</v>
      </c>
      <c r="X439" s="41">
        <v>0</v>
      </c>
      <c r="Y439" s="41">
        <v>0</v>
      </c>
      <c r="Z439" s="41">
        <v>0</v>
      </c>
      <c r="AA439" s="41">
        <v>0</v>
      </c>
      <c r="AB439" s="41">
        <v>0</v>
      </c>
      <c r="AC439" s="41">
        <v>0</v>
      </c>
      <c r="AD439" s="58">
        <f>SUM(Table446233[[#This Row],[1st
Apportionment]:[Invoices]])</f>
        <v>0</v>
      </c>
      <c r="AE439" s="58">
        <f>Table446233[[#This Row],[2018–19
Final Allocation
$98.35 
Per Pupil]]-AD439</f>
        <v>0</v>
      </c>
    </row>
    <row r="440" spans="1:31" x14ac:dyDescent="0.35">
      <c r="A440" s="13" t="s">
        <v>1632</v>
      </c>
      <c r="B440" s="13" t="s">
        <v>1661</v>
      </c>
      <c r="C440" s="14" t="s">
        <v>1634</v>
      </c>
      <c r="D440" s="14" t="s">
        <v>1662</v>
      </c>
      <c r="E440" s="14" t="s">
        <v>34</v>
      </c>
      <c r="F440" s="14" t="s">
        <v>35</v>
      </c>
      <c r="G440" s="14" t="s">
        <v>1662</v>
      </c>
      <c r="H440" s="61" t="s">
        <v>1663</v>
      </c>
      <c r="I440" s="38">
        <v>0</v>
      </c>
      <c r="J440" s="39" t="s">
        <v>8123</v>
      </c>
      <c r="K440" s="40" t="s">
        <v>8122</v>
      </c>
      <c r="L440" s="14" t="s">
        <v>8122</v>
      </c>
      <c r="M440" s="41">
        <v>0</v>
      </c>
      <c r="N440" s="4" t="s">
        <v>8123</v>
      </c>
      <c r="O440" s="41">
        <v>0</v>
      </c>
      <c r="P440" s="41">
        <v>0</v>
      </c>
      <c r="Q440" s="41">
        <v>0</v>
      </c>
      <c r="R440" s="41">
        <v>0</v>
      </c>
      <c r="S440" s="41">
        <v>0</v>
      </c>
      <c r="T440" s="41">
        <v>0</v>
      </c>
      <c r="U440" s="41">
        <v>0</v>
      </c>
      <c r="V440" s="41">
        <v>0</v>
      </c>
      <c r="W440" s="41">
        <v>0</v>
      </c>
      <c r="X440" s="41">
        <v>0</v>
      </c>
      <c r="Y440" s="41">
        <v>0</v>
      </c>
      <c r="Z440" s="41">
        <v>0</v>
      </c>
      <c r="AA440" s="41">
        <v>0</v>
      </c>
      <c r="AB440" s="41">
        <v>0</v>
      </c>
      <c r="AC440" s="41">
        <v>0</v>
      </c>
      <c r="AD440" s="58">
        <f>SUM(Table446233[[#This Row],[1st
Apportionment]:[Invoices]])</f>
        <v>0</v>
      </c>
      <c r="AE440" s="58">
        <f>Table446233[[#This Row],[2018–19
Final Allocation
$98.35 
Per Pupil]]-AD440</f>
        <v>0</v>
      </c>
    </row>
    <row r="441" spans="1:31" x14ac:dyDescent="0.35">
      <c r="A441" s="13" t="s">
        <v>1632</v>
      </c>
      <c r="B441" s="13" t="s">
        <v>1664</v>
      </c>
      <c r="C441" s="14" t="s">
        <v>1634</v>
      </c>
      <c r="D441" s="14" t="s">
        <v>1665</v>
      </c>
      <c r="E441" s="14" t="s">
        <v>34</v>
      </c>
      <c r="F441" s="14" t="s">
        <v>35</v>
      </c>
      <c r="G441" s="14" t="s">
        <v>1665</v>
      </c>
      <c r="H441" s="61" t="s">
        <v>1666</v>
      </c>
      <c r="I441" s="38">
        <v>0</v>
      </c>
      <c r="J441" s="39" t="s">
        <v>8123</v>
      </c>
      <c r="K441" s="40" t="s">
        <v>8122</v>
      </c>
      <c r="L441" s="14" t="s">
        <v>8122</v>
      </c>
      <c r="M441" s="41">
        <v>0</v>
      </c>
      <c r="N441" s="4" t="s">
        <v>8122</v>
      </c>
      <c r="O441" s="41">
        <v>0</v>
      </c>
      <c r="P441" s="41">
        <v>0</v>
      </c>
      <c r="Q441" s="41">
        <v>0</v>
      </c>
      <c r="R441" s="41">
        <v>0</v>
      </c>
      <c r="S441" s="41">
        <v>0</v>
      </c>
      <c r="T441" s="41">
        <v>0</v>
      </c>
      <c r="U441" s="41">
        <v>0</v>
      </c>
      <c r="V441" s="41">
        <v>0</v>
      </c>
      <c r="W441" s="41">
        <v>0</v>
      </c>
      <c r="X441" s="41">
        <v>0</v>
      </c>
      <c r="Y441" s="41">
        <v>0</v>
      </c>
      <c r="Z441" s="41">
        <v>0</v>
      </c>
      <c r="AA441" s="41">
        <v>0</v>
      </c>
      <c r="AB441" s="41">
        <v>0</v>
      </c>
      <c r="AC441" s="41">
        <v>0</v>
      </c>
      <c r="AD441" s="58">
        <f>SUM(Table446233[[#This Row],[1st
Apportionment]:[Invoices]])</f>
        <v>0</v>
      </c>
      <c r="AE441" s="58">
        <f>Table446233[[#This Row],[2018–19
Final Allocation
$98.35 
Per Pupil]]-AD441</f>
        <v>0</v>
      </c>
    </row>
    <row r="442" spans="1:31" x14ac:dyDescent="0.35">
      <c r="A442" s="13" t="s">
        <v>1632</v>
      </c>
      <c r="B442" s="13" t="s">
        <v>1667</v>
      </c>
      <c r="C442" s="14" t="s">
        <v>1634</v>
      </c>
      <c r="D442" s="14" t="s">
        <v>1668</v>
      </c>
      <c r="E442" s="14" t="s">
        <v>34</v>
      </c>
      <c r="F442" s="14" t="s">
        <v>35</v>
      </c>
      <c r="G442" s="14" t="s">
        <v>1668</v>
      </c>
      <c r="H442" s="61" t="s">
        <v>1669</v>
      </c>
      <c r="I442" s="38">
        <v>0</v>
      </c>
      <c r="J442" s="39" t="s">
        <v>8123</v>
      </c>
      <c r="K442" s="40" t="s">
        <v>8123</v>
      </c>
      <c r="L442" s="14" t="s">
        <v>8123</v>
      </c>
      <c r="M442" s="41">
        <v>0</v>
      </c>
      <c r="N442" s="4" t="s">
        <v>8123</v>
      </c>
      <c r="O442" s="41">
        <v>0</v>
      </c>
      <c r="P442" s="41">
        <v>0</v>
      </c>
      <c r="Q442" s="41">
        <v>0</v>
      </c>
      <c r="R442" s="41">
        <v>0</v>
      </c>
      <c r="S442" s="41">
        <v>0</v>
      </c>
      <c r="T442" s="41">
        <v>0</v>
      </c>
      <c r="U442" s="41">
        <v>0</v>
      </c>
      <c r="V442" s="41">
        <v>0</v>
      </c>
      <c r="W442" s="41">
        <v>0</v>
      </c>
      <c r="X442" s="41">
        <v>0</v>
      </c>
      <c r="Y442" s="41">
        <v>0</v>
      </c>
      <c r="Z442" s="41">
        <v>0</v>
      </c>
      <c r="AA442" s="41">
        <v>0</v>
      </c>
      <c r="AB442" s="41">
        <v>0</v>
      </c>
      <c r="AC442" s="41">
        <v>0</v>
      </c>
      <c r="AD442" s="58">
        <f>SUM(Table446233[[#This Row],[1st
Apportionment]:[Invoices]])</f>
        <v>0</v>
      </c>
      <c r="AE442" s="58">
        <f>Table446233[[#This Row],[2018–19
Final Allocation
$98.35 
Per Pupil]]-AD442</f>
        <v>0</v>
      </c>
    </row>
    <row r="443" spans="1:31" x14ac:dyDescent="0.35">
      <c r="A443" s="13" t="s">
        <v>1632</v>
      </c>
      <c r="B443" s="13" t="s">
        <v>1670</v>
      </c>
      <c r="C443" s="14" t="s">
        <v>1634</v>
      </c>
      <c r="D443" s="14" t="s">
        <v>1671</v>
      </c>
      <c r="E443" s="14" t="s">
        <v>34</v>
      </c>
      <c r="F443" s="14" t="s">
        <v>35</v>
      </c>
      <c r="G443" s="14" t="s">
        <v>1671</v>
      </c>
      <c r="H443" s="61" t="s">
        <v>1672</v>
      </c>
      <c r="I443" s="38">
        <v>274</v>
      </c>
      <c r="J443" s="39" t="s">
        <v>8122</v>
      </c>
      <c r="K443" s="40" t="s">
        <v>8122</v>
      </c>
      <c r="L443" s="14" t="s">
        <v>8122</v>
      </c>
      <c r="M443" s="41">
        <v>26948</v>
      </c>
      <c r="N443" s="4" t="s">
        <v>8123</v>
      </c>
      <c r="O443" s="41">
        <v>0</v>
      </c>
      <c r="P443" s="41">
        <v>0</v>
      </c>
      <c r="Q443" s="41">
        <v>254</v>
      </c>
      <c r="R443" s="41">
        <v>6737</v>
      </c>
      <c r="S443" s="41">
        <v>0</v>
      </c>
      <c r="T443" s="41">
        <v>0</v>
      </c>
      <c r="U443" s="41">
        <v>19957</v>
      </c>
      <c r="V443" s="41">
        <v>0</v>
      </c>
      <c r="W443" s="41">
        <v>0</v>
      </c>
      <c r="X443" s="41">
        <v>0</v>
      </c>
      <c r="Y443" s="41">
        <v>0</v>
      </c>
      <c r="Z443" s="41">
        <v>0</v>
      </c>
      <c r="AA443" s="41">
        <v>0</v>
      </c>
      <c r="AB443" s="41">
        <v>0</v>
      </c>
      <c r="AC443" s="41">
        <v>0</v>
      </c>
      <c r="AD443" s="58">
        <f>SUM(Table446233[[#This Row],[1st
Apportionment]:[Invoices]])</f>
        <v>26948</v>
      </c>
      <c r="AE443" s="58">
        <f>Table446233[[#This Row],[2018–19
Final Allocation
$98.35 
Per Pupil]]-AD443</f>
        <v>0</v>
      </c>
    </row>
    <row r="444" spans="1:31" x14ac:dyDescent="0.35">
      <c r="A444" s="13" t="s">
        <v>1632</v>
      </c>
      <c r="B444" s="13" t="s">
        <v>1673</v>
      </c>
      <c r="C444" s="14" t="s">
        <v>1634</v>
      </c>
      <c r="D444" s="14" t="s">
        <v>1674</v>
      </c>
      <c r="E444" s="14" t="s">
        <v>34</v>
      </c>
      <c r="F444" s="14" t="s">
        <v>35</v>
      </c>
      <c r="G444" s="14" t="s">
        <v>1674</v>
      </c>
      <c r="H444" s="61" t="s">
        <v>1675</v>
      </c>
      <c r="I444" s="38">
        <v>0</v>
      </c>
      <c r="J444" s="39" t="s">
        <v>8123</v>
      </c>
      <c r="K444" s="40" t="s">
        <v>8122</v>
      </c>
      <c r="L444" s="14" t="s">
        <v>8122</v>
      </c>
      <c r="M444" s="41">
        <v>0</v>
      </c>
      <c r="N444" s="4" t="s">
        <v>8123</v>
      </c>
      <c r="O444" s="41">
        <v>0</v>
      </c>
      <c r="P444" s="41">
        <v>0</v>
      </c>
      <c r="Q444" s="41">
        <v>0</v>
      </c>
      <c r="R444" s="41">
        <v>0</v>
      </c>
      <c r="S444" s="41">
        <v>0</v>
      </c>
      <c r="T444" s="41">
        <v>0</v>
      </c>
      <c r="U444" s="41">
        <v>0</v>
      </c>
      <c r="V444" s="41">
        <v>0</v>
      </c>
      <c r="W444" s="41">
        <v>0</v>
      </c>
      <c r="X444" s="41">
        <v>0</v>
      </c>
      <c r="Y444" s="41">
        <v>0</v>
      </c>
      <c r="Z444" s="41">
        <v>0</v>
      </c>
      <c r="AA444" s="41">
        <v>0</v>
      </c>
      <c r="AB444" s="41">
        <v>0</v>
      </c>
      <c r="AC444" s="41">
        <v>0</v>
      </c>
      <c r="AD444" s="58">
        <f>SUM(Table446233[[#This Row],[1st
Apportionment]:[Invoices]])</f>
        <v>0</v>
      </c>
      <c r="AE444" s="58">
        <f>Table446233[[#This Row],[2018–19
Final Allocation
$98.35 
Per Pupil]]-AD444</f>
        <v>0</v>
      </c>
    </row>
    <row r="445" spans="1:31" x14ac:dyDescent="0.35">
      <c r="A445" s="13" t="s">
        <v>1632</v>
      </c>
      <c r="B445" s="13" t="s">
        <v>1676</v>
      </c>
      <c r="C445" s="14" t="s">
        <v>1634</v>
      </c>
      <c r="D445" s="14" t="s">
        <v>1677</v>
      </c>
      <c r="E445" s="14" t="s">
        <v>34</v>
      </c>
      <c r="F445" s="14" t="s">
        <v>35</v>
      </c>
      <c r="G445" s="14" t="s">
        <v>1677</v>
      </c>
      <c r="H445" s="61" t="s">
        <v>1678</v>
      </c>
      <c r="I445" s="38">
        <v>0</v>
      </c>
      <c r="J445" s="39" t="s">
        <v>8123</v>
      </c>
      <c r="K445" s="40" t="s">
        <v>8122</v>
      </c>
      <c r="L445" s="14" t="s">
        <v>8122</v>
      </c>
      <c r="M445" s="41">
        <v>0</v>
      </c>
      <c r="N445" s="4" t="s">
        <v>8122</v>
      </c>
      <c r="O445" s="41">
        <v>0</v>
      </c>
      <c r="P445" s="41">
        <v>0</v>
      </c>
      <c r="Q445" s="41">
        <v>0</v>
      </c>
      <c r="R445" s="41">
        <v>0</v>
      </c>
      <c r="S445" s="41">
        <v>0</v>
      </c>
      <c r="T445" s="41">
        <v>0</v>
      </c>
      <c r="U445" s="41">
        <v>0</v>
      </c>
      <c r="V445" s="41">
        <v>0</v>
      </c>
      <c r="W445" s="41">
        <v>0</v>
      </c>
      <c r="X445" s="41">
        <v>0</v>
      </c>
      <c r="Y445" s="41">
        <v>0</v>
      </c>
      <c r="Z445" s="41">
        <v>0</v>
      </c>
      <c r="AA445" s="41">
        <v>0</v>
      </c>
      <c r="AB445" s="41">
        <v>0</v>
      </c>
      <c r="AC445" s="41">
        <v>0</v>
      </c>
      <c r="AD445" s="58">
        <f>SUM(Table446233[[#This Row],[1st
Apportionment]:[Invoices]])</f>
        <v>0</v>
      </c>
      <c r="AE445" s="58">
        <f>Table446233[[#This Row],[2018–19
Final Allocation
$98.35 
Per Pupil]]-AD445</f>
        <v>0</v>
      </c>
    </row>
    <row r="446" spans="1:31" x14ac:dyDescent="0.35">
      <c r="A446" s="13" t="s">
        <v>1632</v>
      </c>
      <c r="B446" s="13" t="s">
        <v>1679</v>
      </c>
      <c r="C446" s="14" t="s">
        <v>1634</v>
      </c>
      <c r="D446" s="14" t="s">
        <v>1680</v>
      </c>
      <c r="E446" s="14" t="s">
        <v>34</v>
      </c>
      <c r="F446" s="14" t="s">
        <v>35</v>
      </c>
      <c r="G446" s="14" t="s">
        <v>1680</v>
      </c>
      <c r="H446" s="61" t="s">
        <v>1681</v>
      </c>
      <c r="I446" s="38">
        <v>0</v>
      </c>
      <c r="J446" s="39" t="s">
        <v>8123</v>
      </c>
      <c r="K446" s="40" t="s">
        <v>8122</v>
      </c>
      <c r="L446" s="14" t="s">
        <v>8122</v>
      </c>
      <c r="M446" s="41">
        <v>0</v>
      </c>
      <c r="N446" s="4" t="s">
        <v>8123</v>
      </c>
      <c r="O446" s="41">
        <v>0</v>
      </c>
      <c r="P446" s="41">
        <v>0</v>
      </c>
      <c r="Q446" s="41">
        <v>0</v>
      </c>
      <c r="R446" s="41">
        <v>0</v>
      </c>
      <c r="S446" s="41">
        <v>0</v>
      </c>
      <c r="T446" s="41">
        <v>0</v>
      </c>
      <c r="U446" s="41">
        <v>0</v>
      </c>
      <c r="V446" s="41">
        <v>0</v>
      </c>
      <c r="W446" s="41">
        <v>0</v>
      </c>
      <c r="X446" s="41">
        <v>0</v>
      </c>
      <c r="Y446" s="41">
        <v>0</v>
      </c>
      <c r="Z446" s="41">
        <v>0</v>
      </c>
      <c r="AA446" s="41">
        <v>0</v>
      </c>
      <c r="AB446" s="41">
        <v>0</v>
      </c>
      <c r="AC446" s="41">
        <v>0</v>
      </c>
      <c r="AD446" s="58">
        <f>SUM(Table446233[[#This Row],[1st
Apportionment]:[Invoices]])</f>
        <v>0</v>
      </c>
      <c r="AE446" s="58">
        <f>Table446233[[#This Row],[2018–19
Final Allocation
$98.35 
Per Pupil]]-AD446</f>
        <v>0</v>
      </c>
    </row>
    <row r="447" spans="1:31" x14ac:dyDescent="0.35">
      <c r="A447" s="13" t="s">
        <v>1632</v>
      </c>
      <c r="B447" s="13" t="s">
        <v>1682</v>
      </c>
      <c r="C447" s="14" t="s">
        <v>1634</v>
      </c>
      <c r="D447" s="14" t="s">
        <v>1683</v>
      </c>
      <c r="E447" s="14" t="s">
        <v>34</v>
      </c>
      <c r="F447" s="14" t="s">
        <v>35</v>
      </c>
      <c r="G447" s="14" t="s">
        <v>1683</v>
      </c>
      <c r="H447" s="61" t="s">
        <v>1684</v>
      </c>
      <c r="I447" s="38">
        <v>0</v>
      </c>
      <c r="J447" s="39" t="s">
        <v>8123</v>
      </c>
      <c r="K447" s="40" t="s">
        <v>8122</v>
      </c>
      <c r="L447" s="14" t="s">
        <v>8122</v>
      </c>
      <c r="M447" s="41">
        <v>0</v>
      </c>
      <c r="N447" s="4" t="s">
        <v>8122</v>
      </c>
      <c r="O447" s="41">
        <v>0</v>
      </c>
      <c r="P447" s="41">
        <v>0</v>
      </c>
      <c r="Q447" s="41">
        <v>0</v>
      </c>
      <c r="R447" s="41">
        <v>0</v>
      </c>
      <c r="S447" s="41">
        <v>0</v>
      </c>
      <c r="T447" s="41">
        <v>0</v>
      </c>
      <c r="U447" s="41">
        <v>0</v>
      </c>
      <c r="V447" s="41">
        <v>0</v>
      </c>
      <c r="W447" s="41">
        <v>0</v>
      </c>
      <c r="X447" s="41">
        <v>0</v>
      </c>
      <c r="Y447" s="41">
        <v>0</v>
      </c>
      <c r="Z447" s="41">
        <v>0</v>
      </c>
      <c r="AA447" s="41">
        <v>0</v>
      </c>
      <c r="AB447" s="41">
        <v>0</v>
      </c>
      <c r="AC447" s="41">
        <v>0</v>
      </c>
      <c r="AD447" s="58">
        <f>SUM(Table446233[[#This Row],[1st
Apportionment]:[Invoices]])</f>
        <v>0</v>
      </c>
      <c r="AE447" s="58">
        <f>Table446233[[#This Row],[2018–19
Final Allocation
$98.35 
Per Pupil]]-AD447</f>
        <v>0</v>
      </c>
    </row>
    <row r="448" spans="1:31" x14ac:dyDescent="0.35">
      <c r="A448" s="13" t="s">
        <v>1632</v>
      </c>
      <c r="B448" s="13" t="s">
        <v>1685</v>
      </c>
      <c r="C448" s="14" t="s">
        <v>1634</v>
      </c>
      <c r="D448" s="14" t="s">
        <v>1686</v>
      </c>
      <c r="E448" s="14" t="s">
        <v>34</v>
      </c>
      <c r="F448" s="14" t="s">
        <v>35</v>
      </c>
      <c r="G448" s="14" t="s">
        <v>1686</v>
      </c>
      <c r="H448" s="61" t="s">
        <v>1687</v>
      </c>
      <c r="I448" s="38">
        <v>0</v>
      </c>
      <c r="J448" s="39" t="s">
        <v>8123</v>
      </c>
      <c r="K448" s="40" t="s">
        <v>8123</v>
      </c>
      <c r="L448" s="14" t="s">
        <v>8123</v>
      </c>
      <c r="M448" s="41">
        <v>0</v>
      </c>
      <c r="N448" s="4" t="s">
        <v>8123</v>
      </c>
      <c r="O448" s="41">
        <v>0</v>
      </c>
      <c r="P448" s="41">
        <v>0</v>
      </c>
      <c r="Q448" s="41">
        <v>0</v>
      </c>
      <c r="R448" s="41">
        <v>0</v>
      </c>
      <c r="S448" s="41">
        <v>0</v>
      </c>
      <c r="T448" s="41">
        <v>0</v>
      </c>
      <c r="U448" s="41">
        <v>0</v>
      </c>
      <c r="V448" s="41">
        <v>0</v>
      </c>
      <c r="W448" s="41">
        <v>0</v>
      </c>
      <c r="X448" s="41">
        <v>0</v>
      </c>
      <c r="Y448" s="41">
        <v>0</v>
      </c>
      <c r="Z448" s="41">
        <v>0</v>
      </c>
      <c r="AA448" s="41">
        <v>0</v>
      </c>
      <c r="AB448" s="41">
        <v>0</v>
      </c>
      <c r="AC448" s="41">
        <v>0</v>
      </c>
      <c r="AD448" s="58">
        <f>SUM(Table446233[[#This Row],[1st
Apportionment]:[Invoices]])</f>
        <v>0</v>
      </c>
      <c r="AE448" s="58">
        <f>Table446233[[#This Row],[2018–19
Final Allocation
$98.35 
Per Pupil]]-AD448</f>
        <v>0</v>
      </c>
    </row>
    <row r="449" spans="1:31" x14ac:dyDescent="0.35">
      <c r="A449" s="13" t="s">
        <v>1632</v>
      </c>
      <c r="B449" s="13" t="s">
        <v>1688</v>
      </c>
      <c r="C449" s="14" t="s">
        <v>1634</v>
      </c>
      <c r="D449" s="14" t="s">
        <v>1689</v>
      </c>
      <c r="E449" s="14" t="s">
        <v>34</v>
      </c>
      <c r="F449" s="14" t="s">
        <v>35</v>
      </c>
      <c r="G449" s="14" t="s">
        <v>1689</v>
      </c>
      <c r="H449" s="61" t="s">
        <v>1690</v>
      </c>
      <c r="I449" s="38">
        <v>0</v>
      </c>
      <c r="J449" s="39" t="s">
        <v>8123</v>
      </c>
      <c r="K449" s="40" t="s">
        <v>8123</v>
      </c>
      <c r="L449" s="14" t="s">
        <v>8123</v>
      </c>
      <c r="M449" s="41">
        <v>0</v>
      </c>
      <c r="N449" s="4" t="s">
        <v>8123</v>
      </c>
      <c r="O449" s="41">
        <v>0</v>
      </c>
      <c r="P449" s="41">
        <v>0</v>
      </c>
      <c r="Q449" s="41">
        <v>0</v>
      </c>
      <c r="R449" s="41">
        <v>0</v>
      </c>
      <c r="S449" s="41">
        <v>0</v>
      </c>
      <c r="T449" s="41">
        <v>0</v>
      </c>
      <c r="U449" s="41">
        <v>0</v>
      </c>
      <c r="V449" s="41">
        <v>0</v>
      </c>
      <c r="W449" s="41">
        <v>0</v>
      </c>
      <c r="X449" s="41">
        <v>0</v>
      </c>
      <c r="Y449" s="41">
        <v>0</v>
      </c>
      <c r="Z449" s="41">
        <v>0</v>
      </c>
      <c r="AA449" s="41">
        <v>0</v>
      </c>
      <c r="AB449" s="41">
        <v>0</v>
      </c>
      <c r="AC449" s="41">
        <v>0</v>
      </c>
      <c r="AD449" s="58">
        <f>SUM(Table446233[[#This Row],[1st
Apportionment]:[Invoices]])</f>
        <v>0</v>
      </c>
      <c r="AE449" s="58">
        <f>Table446233[[#This Row],[2018–19
Final Allocation
$98.35 
Per Pupil]]-AD449</f>
        <v>0</v>
      </c>
    </row>
    <row r="450" spans="1:31" x14ac:dyDescent="0.35">
      <c r="A450" s="13" t="s">
        <v>1632</v>
      </c>
      <c r="B450" s="13" t="s">
        <v>1691</v>
      </c>
      <c r="C450" s="14" t="s">
        <v>1634</v>
      </c>
      <c r="D450" s="14" t="s">
        <v>1692</v>
      </c>
      <c r="E450" s="14" t="s">
        <v>34</v>
      </c>
      <c r="F450" s="14" t="s">
        <v>35</v>
      </c>
      <c r="G450" s="14" t="s">
        <v>1692</v>
      </c>
      <c r="H450" s="61" t="s">
        <v>1693</v>
      </c>
      <c r="I450" s="38">
        <v>36</v>
      </c>
      <c r="J450" s="39" t="s">
        <v>8122</v>
      </c>
      <c r="K450" s="40" t="s">
        <v>8122</v>
      </c>
      <c r="L450" s="14" t="s">
        <v>8122</v>
      </c>
      <c r="M450" s="41">
        <v>3541</v>
      </c>
      <c r="N450" s="4" t="s">
        <v>8123</v>
      </c>
      <c r="O450" s="41">
        <v>624</v>
      </c>
      <c r="P450" s="41">
        <v>501</v>
      </c>
      <c r="Q450" s="41">
        <v>0</v>
      </c>
      <c r="R450" s="41">
        <v>885</v>
      </c>
      <c r="S450" s="41">
        <v>885</v>
      </c>
      <c r="T450" s="41">
        <v>646</v>
      </c>
      <c r="U450" s="41">
        <v>0</v>
      </c>
      <c r="V450" s="41">
        <v>0</v>
      </c>
      <c r="W450" s="41">
        <v>0</v>
      </c>
      <c r="X450" s="41">
        <v>0</v>
      </c>
      <c r="Y450" s="41">
        <v>0</v>
      </c>
      <c r="Z450" s="41">
        <v>0</v>
      </c>
      <c r="AA450" s="41">
        <v>0</v>
      </c>
      <c r="AB450" s="41">
        <v>0</v>
      </c>
      <c r="AC450" s="41">
        <v>0</v>
      </c>
      <c r="AD450" s="58">
        <f>SUM(Table446233[[#This Row],[1st
Apportionment]:[Invoices]])</f>
        <v>3541</v>
      </c>
      <c r="AE450" s="58">
        <f>Table446233[[#This Row],[2018–19
Final Allocation
$98.35 
Per Pupil]]-AD450</f>
        <v>0</v>
      </c>
    </row>
    <row r="451" spans="1:31" x14ac:dyDescent="0.35">
      <c r="A451" s="13" t="s">
        <v>1632</v>
      </c>
      <c r="B451" s="13" t="s">
        <v>1694</v>
      </c>
      <c r="C451" s="14" t="s">
        <v>1634</v>
      </c>
      <c r="D451" s="14" t="s">
        <v>1695</v>
      </c>
      <c r="E451" s="14" t="s">
        <v>34</v>
      </c>
      <c r="F451" s="14" t="s">
        <v>35</v>
      </c>
      <c r="G451" s="14" t="s">
        <v>1695</v>
      </c>
      <c r="H451" s="61" t="s">
        <v>1696</v>
      </c>
      <c r="I451" s="38">
        <v>0</v>
      </c>
      <c r="J451" s="39" t="s">
        <v>8123</v>
      </c>
      <c r="K451" s="40" t="s">
        <v>8123</v>
      </c>
      <c r="L451" s="14" t="s">
        <v>8123</v>
      </c>
      <c r="M451" s="41">
        <v>0</v>
      </c>
      <c r="N451" s="4" t="s">
        <v>8122</v>
      </c>
      <c r="O451" s="41">
        <v>0</v>
      </c>
      <c r="P451" s="41">
        <v>0</v>
      </c>
      <c r="Q451" s="41">
        <v>0</v>
      </c>
      <c r="R451" s="41">
        <v>0</v>
      </c>
      <c r="S451" s="41">
        <v>0</v>
      </c>
      <c r="T451" s="41">
        <v>0</v>
      </c>
      <c r="U451" s="41">
        <v>0</v>
      </c>
      <c r="V451" s="41">
        <v>0</v>
      </c>
      <c r="W451" s="41">
        <v>0</v>
      </c>
      <c r="X451" s="41">
        <v>0</v>
      </c>
      <c r="Y451" s="41">
        <v>0</v>
      </c>
      <c r="Z451" s="41">
        <v>0</v>
      </c>
      <c r="AA451" s="41">
        <v>0</v>
      </c>
      <c r="AB451" s="41">
        <v>0</v>
      </c>
      <c r="AC451" s="41">
        <v>0</v>
      </c>
      <c r="AD451" s="58">
        <f>SUM(Table446233[[#This Row],[1st
Apportionment]:[Invoices]])</f>
        <v>0</v>
      </c>
      <c r="AE451" s="58">
        <f>Table446233[[#This Row],[2018–19
Final Allocation
$98.35 
Per Pupil]]-AD451</f>
        <v>0</v>
      </c>
    </row>
    <row r="452" spans="1:31" x14ac:dyDescent="0.35">
      <c r="A452" s="13" t="s">
        <v>1632</v>
      </c>
      <c r="B452" s="13" t="s">
        <v>1697</v>
      </c>
      <c r="C452" s="14" t="s">
        <v>1634</v>
      </c>
      <c r="D452" s="14" t="s">
        <v>1698</v>
      </c>
      <c r="E452" s="14" t="s">
        <v>34</v>
      </c>
      <c r="F452" s="14" t="s">
        <v>35</v>
      </c>
      <c r="G452" s="14" t="s">
        <v>1698</v>
      </c>
      <c r="H452" s="61" t="s">
        <v>1699</v>
      </c>
      <c r="I452" s="38">
        <v>298</v>
      </c>
      <c r="J452" s="39" t="s">
        <v>8122</v>
      </c>
      <c r="K452" s="40" t="s">
        <v>8122</v>
      </c>
      <c r="L452" s="14" t="s">
        <v>8122</v>
      </c>
      <c r="M452" s="41">
        <v>29308</v>
      </c>
      <c r="N452" s="4" t="s">
        <v>8122</v>
      </c>
      <c r="O452" s="41">
        <v>0</v>
      </c>
      <c r="P452" s="41">
        <v>0</v>
      </c>
      <c r="Q452" s="41">
        <v>3832</v>
      </c>
      <c r="R452" s="41">
        <v>7327</v>
      </c>
      <c r="S452" s="41">
        <v>9458</v>
      </c>
      <c r="T452" s="41">
        <v>8691</v>
      </c>
      <c r="U452" s="41">
        <v>0</v>
      </c>
      <c r="V452" s="41">
        <v>0</v>
      </c>
      <c r="W452" s="41">
        <v>0</v>
      </c>
      <c r="X452" s="41">
        <v>0</v>
      </c>
      <c r="Y452" s="41">
        <v>0</v>
      </c>
      <c r="Z452" s="41">
        <v>0</v>
      </c>
      <c r="AA452" s="41">
        <v>0</v>
      </c>
      <c r="AB452" s="41">
        <v>0</v>
      </c>
      <c r="AC452" s="41">
        <v>0</v>
      </c>
      <c r="AD452" s="58">
        <f>SUM(Table446233[[#This Row],[1st
Apportionment]:[Invoices]])</f>
        <v>29308</v>
      </c>
      <c r="AE452" s="58">
        <f>Table446233[[#This Row],[2018–19
Final Allocation
$98.35 
Per Pupil]]-AD452</f>
        <v>0</v>
      </c>
    </row>
    <row r="453" spans="1:31" x14ac:dyDescent="0.35">
      <c r="A453" s="13" t="s">
        <v>1632</v>
      </c>
      <c r="B453" s="13" t="s">
        <v>1700</v>
      </c>
      <c r="C453" s="14" t="s">
        <v>1634</v>
      </c>
      <c r="D453" s="14" t="s">
        <v>1701</v>
      </c>
      <c r="E453" s="14" t="s">
        <v>34</v>
      </c>
      <c r="F453" s="14" t="s">
        <v>35</v>
      </c>
      <c r="G453" s="14" t="s">
        <v>1701</v>
      </c>
      <c r="H453" s="61" t="s">
        <v>1702</v>
      </c>
      <c r="I453" s="38">
        <v>0</v>
      </c>
      <c r="J453" s="39" t="s">
        <v>8123</v>
      </c>
      <c r="K453" s="40" t="s">
        <v>8122</v>
      </c>
      <c r="L453" s="14" t="s">
        <v>8122</v>
      </c>
      <c r="M453" s="41">
        <v>0</v>
      </c>
      <c r="N453" s="4" t="s">
        <v>8122</v>
      </c>
      <c r="O453" s="41">
        <v>0</v>
      </c>
      <c r="P453" s="41">
        <v>0</v>
      </c>
      <c r="Q453" s="41">
        <v>0</v>
      </c>
      <c r="R453" s="41">
        <v>0</v>
      </c>
      <c r="S453" s="41">
        <v>0</v>
      </c>
      <c r="T453" s="41">
        <v>0</v>
      </c>
      <c r="U453" s="41">
        <v>0</v>
      </c>
      <c r="V453" s="41">
        <v>0</v>
      </c>
      <c r="W453" s="41">
        <v>0</v>
      </c>
      <c r="X453" s="41">
        <v>0</v>
      </c>
      <c r="Y453" s="41">
        <v>0</v>
      </c>
      <c r="Z453" s="41">
        <v>0</v>
      </c>
      <c r="AA453" s="41">
        <v>0</v>
      </c>
      <c r="AB453" s="41">
        <v>0</v>
      </c>
      <c r="AC453" s="41">
        <v>0</v>
      </c>
      <c r="AD453" s="58">
        <f>SUM(Table446233[[#This Row],[1st
Apportionment]:[Invoices]])</f>
        <v>0</v>
      </c>
      <c r="AE453" s="58">
        <f>Table446233[[#This Row],[2018–19
Final Allocation
$98.35 
Per Pupil]]-AD453</f>
        <v>0</v>
      </c>
    </row>
    <row r="454" spans="1:31" x14ac:dyDescent="0.35">
      <c r="A454" s="13" t="s">
        <v>1632</v>
      </c>
      <c r="B454" s="13" t="s">
        <v>1703</v>
      </c>
      <c r="C454" s="14" t="s">
        <v>1634</v>
      </c>
      <c r="D454" s="14" t="s">
        <v>1704</v>
      </c>
      <c r="E454" s="14" t="s">
        <v>34</v>
      </c>
      <c r="F454" s="14" t="s">
        <v>35</v>
      </c>
      <c r="G454" s="14" t="s">
        <v>1704</v>
      </c>
      <c r="H454" s="61" t="s">
        <v>1705</v>
      </c>
      <c r="I454" s="38">
        <v>0</v>
      </c>
      <c r="J454" s="39" t="s">
        <v>8123</v>
      </c>
      <c r="K454" s="40" t="s">
        <v>8122</v>
      </c>
      <c r="L454" s="14" t="s">
        <v>8122</v>
      </c>
      <c r="M454" s="41">
        <v>0</v>
      </c>
      <c r="N454" s="4" t="s">
        <v>8122</v>
      </c>
      <c r="O454" s="41">
        <v>0</v>
      </c>
      <c r="P454" s="41">
        <v>0</v>
      </c>
      <c r="Q454" s="41">
        <v>0</v>
      </c>
      <c r="R454" s="41">
        <v>0</v>
      </c>
      <c r="S454" s="41">
        <v>0</v>
      </c>
      <c r="T454" s="41">
        <v>0</v>
      </c>
      <c r="U454" s="41">
        <v>0</v>
      </c>
      <c r="V454" s="41">
        <v>0</v>
      </c>
      <c r="W454" s="41">
        <v>0</v>
      </c>
      <c r="X454" s="41">
        <v>0</v>
      </c>
      <c r="Y454" s="41">
        <v>0</v>
      </c>
      <c r="Z454" s="41">
        <v>0</v>
      </c>
      <c r="AA454" s="41">
        <v>0</v>
      </c>
      <c r="AB454" s="41">
        <v>0</v>
      </c>
      <c r="AC454" s="41">
        <v>0</v>
      </c>
      <c r="AD454" s="58">
        <f>SUM(Table446233[[#This Row],[1st
Apportionment]:[Invoices]])</f>
        <v>0</v>
      </c>
      <c r="AE454" s="58">
        <f>Table446233[[#This Row],[2018–19
Final Allocation
$98.35 
Per Pupil]]-AD454</f>
        <v>0</v>
      </c>
    </row>
    <row r="455" spans="1:31" x14ac:dyDescent="0.35">
      <c r="A455" s="13" t="s">
        <v>1632</v>
      </c>
      <c r="B455" s="13" t="s">
        <v>1706</v>
      </c>
      <c r="C455" s="14" t="s">
        <v>1634</v>
      </c>
      <c r="D455" s="14" t="s">
        <v>1707</v>
      </c>
      <c r="E455" s="14" t="s">
        <v>34</v>
      </c>
      <c r="F455" s="14" t="s">
        <v>35</v>
      </c>
      <c r="G455" s="14" t="s">
        <v>1707</v>
      </c>
      <c r="H455" s="61" t="s">
        <v>1708</v>
      </c>
      <c r="I455" s="38">
        <v>0</v>
      </c>
      <c r="J455" s="39" t="s">
        <v>8123</v>
      </c>
      <c r="K455" s="40" t="s">
        <v>8122</v>
      </c>
      <c r="L455" s="14" t="s">
        <v>8122</v>
      </c>
      <c r="M455" s="41">
        <v>0</v>
      </c>
      <c r="N455" s="4" t="s">
        <v>8122</v>
      </c>
      <c r="O455" s="41">
        <v>0</v>
      </c>
      <c r="P455" s="41">
        <v>0</v>
      </c>
      <c r="Q455" s="41">
        <v>0</v>
      </c>
      <c r="R455" s="41">
        <v>0</v>
      </c>
      <c r="S455" s="41">
        <v>0</v>
      </c>
      <c r="T455" s="41">
        <v>0</v>
      </c>
      <c r="U455" s="41">
        <v>0</v>
      </c>
      <c r="V455" s="41">
        <v>0</v>
      </c>
      <c r="W455" s="41">
        <v>0</v>
      </c>
      <c r="X455" s="41">
        <v>0</v>
      </c>
      <c r="Y455" s="41">
        <v>0</v>
      </c>
      <c r="Z455" s="41">
        <v>0</v>
      </c>
      <c r="AA455" s="41">
        <v>0</v>
      </c>
      <c r="AB455" s="41">
        <v>0</v>
      </c>
      <c r="AC455" s="41">
        <v>0</v>
      </c>
      <c r="AD455" s="58">
        <f>SUM(Table446233[[#This Row],[1st
Apportionment]:[Invoices]])</f>
        <v>0</v>
      </c>
      <c r="AE455" s="58">
        <f>Table446233[[#This Row],[2018–19
Final Allocation
$98.35 
Per Pupil]]-AD455</f>
        <v>0</v>
      </c>
    </row>
    <row r="456" spans="1:31" x14ac:dyDescent="0.35">
      <c r="A456" s="13" t="s">
        <v>1632</v>
      </c>
      <c r="B456" s="13" t="s">
        <v>1709</v>
      </c>
      <c r="C456" s="14" t="s">
        <v>1634</v>
      </c>
      <c r="D456" s="14" t="s">
        <v>1710</v>
      </c>
      <c r="E456" s="14" t="s">
        <v>34</v>
      </c>
      <c r="F456" s="14" t="s">
        <v>35</v>
      </c>
      <c r="G456" s="14" t="s">
        <v>1710</v>
      </c>
      <c r="H456" s="61" t="s">
        <v>1711</v>
      </c>
      <c r="I456" s="38">
        <v>551</v>
      </c>
      <c r="J456" s="39" t="s">
        <v>8122</v>
      </c>
      <c r="K456" s="40" t="s">
        <v>8122</v>
      </c>
      <c r="L456" s="14" t="s">
        <v>8122</v>
      </c>
      <c r="M456" s="41">
        <v>54191</v>
      </c>
      <c r="N456" s="4" t="s">
        <v>8123</v>
      </c>
      <c r="O456" s="41">
        <v>0</v>
      </c>
      <c r="P456" s="41">
        <v>0</v>
      </c>
      <c r="Q456" s="41">
        <v>0</v>
      </c>
      <c r="R456" s="41">
        <v>13548</v>
      </c>
      <c r="S456" s="41">
        <v>23027</v>
      </c>
      <c r="T456" s="41">
        <v>17616</v>
      </c>
      <c r="U456" s="41">
        <v>0</v>
      </c>
      <c r="V456" s="41">
        <v>0</v>
      </c>
      <c r="W456" s="41">
        <v>0</v>
      </c>
      <c r="X456" s="41">
        <v>0</v>
      </c>
      <c r="Y456" s="41">
        <v>0</v>
      </c>
      <c r="Z456" s="41">
        <v>0</v>
      </c>
      <c r="AA456" s="41">
        <v>0</v>
      </c>
      <c r="AB456" s="41">
        <v>0</v>
      </c>
      <c r="AC456" s="41">
        <v>0</v>
      </c>
      <c r="AD456" s="58">
        <f>SUM(Table446233[[#This Row],[1st
Apportionment]:[Invoices]])</f>
        <v>54191</v>
      </c>
      <c r="AE456" s="58">
        <f>Table446233[[#This Row],[2018–19
Final Allocation
$98.35 
Per Pupil]]-AD456</f>
        <v>0</v>
      </c>
    </row>
    <row r="457" spans="1:31" x14ac:dyDescent="0.35">
      <c r="A457" s="13" t="s">
        <v>1632</v>
      </c>
      <c r="B457" s="13" t="s">
        <v>1712</v>
      </c>
      <c r="C457" s="14" t="s">
        <v>1634</v>
      </c>
      <c r="D457" s="14" t="s">
        <v>1713</v>
      </c>
      <c r="E457" s="14" t="s">
        <v>34</v>
      </c>
      <c r="F457" s="14" t="s">
        <v>35</v>
      </c>
      <c r="G457" s="14" t="s">
        <v>1713</v>
      </c>
      <c r="H457" s="61" t="s">
        <v>1714</v>
      </c>
      <c r="I457" s="38">
        <v>0</v>
      </c>
      <c r="J457" s="39" t="s">
        <v>8123</v>
      </c>
      <c r="K457" s="40" t="s">
        <v>8122</v>
      </c>
      <c r="L457" s="14" t="s">
        <v>8122</v>
      </c>
      <c r="M457" s="41">
        <v>0</v>
      </c>
      <c r="N457" s="4" t="s">
        <v>8123</v>
      </c>
      <c r="O457" s="41">
        <v>0</v>
      </c>
      <c r="P457" s="41">
        <v>0</v>
      </c>
      <c r="Q457" s="41">
        <v>0</v>
      </c>
      <c r="R457" s="41">
        <v>0</v>
      </c>
      <c r="S457" s="41">
        <v>0</v>
      </c>
      <c r="T457" s="41">
        <v>0</v>
      </c>
      <c r="U457" s="41">
        <v>0</v>
      </c>
      <c r="V457" s="41">
        <v>0</v>
      </c>
      <c r="W457" s="41">
        <v>0</v>
      </c>
      <c r="X457" s="41">
        <v>0</v>
      </c>
      <c r="Y457" s="41">
        <v>0</v>
      </c>
      <c r="Z457" s="41">
        <v>0</v>
      </c>
      <c r="AA457" s="41">
        <v>0</v>
      </c>
      <c r="AB457" s="41">
        <v>0</v>
      </c>
      <c r="AC457" s="41">
        <v>0</v>
      </c>
      <c r="AD457" s="58">
        <f>SUM(Table446233[[#This Row],[1st
Apportionment]:[Invoices]])</f>
        <v>0</v>
      </c>
      <c r="AE457" s="58">
        <f>Table446233[[#This Row],[2018–19
Final Allocation
$98.35 
Per Pupil]]-AD457</f>
        <v>0</v>
      </c>
    </row>
    <row r="458" spans="1:31" x14ac:dyDescent="0.35">
      <c r="A458" s="13" t="s">
        <v>1632</v>
      </c>
      <c r="B458" s="13" t="s">
        <v>1715</v>
      </c>
      <c r="C458" s="14" t="s">
        <v>1634</v>
      </c>
      <c r="D458" s="14" t="s">
        <v>1716</v>
      </c>
      <c r="E458" s="14" t="s">
        <v>34</v>
      </c>
      <c r="F458" s="14" t="s">
        <v>35</v>
      </c>
      <c r="G458" s="14" t="s">
        <v>1716</v>
      </c>
      <c r="H458" s="61" t="s">
        <v>1717</v>
      </c>
      <c r="I458" s="38">
        <v>0</v>
      </c>
      <c r="J458" s="39" t="s">
        <v>8123</v>
      </c>
      <c r="K458" s="40" t="s">
        <v>8122</v>
      </c>
      <c r="L458" s="14" t="s">
        <v>8122</v>
      </c>
      <c r="M458" s="41">
        <v>0</v>
      </c>
      <c r="N458" s="4" t="s">
        <v>8122</v>
      </c>
      <c r="O458" s="41">
        <v>0</v>
      </c>
      <c r="P458" s="41">
        <v>0</v>
      </c>
      <c r="Q458" s="41">
        <v>0</v>
      </c>
      <c r="R458" s="41">
        <v>0</v>
      </c>
      <c r="S458" s="41">
        <v>0</v>
      </c>
      <c r="T458" s="41">
        <v>0</v>
      </c>
      <c r="U458" s="41">
        <v>0</v>
      </c>
      <c r="V458" s="41">
        <v>0</v>
      </c>
      <c r="W458" s="41">
        <v>0</v>
      </c>
      <c r="X458" s="41">
        <v>0</v>
      </c>
      <c r="Y458" s="41">
        <v>0</v>
      </c>
      <c r="Z458" s="41">
        <v>0</v>
      </c>
      <c r="AA458" s="41">
        <v>0</v>
      </c>
      <c r="AB458" s="41">
        <v>0</v>
      </c>
      <c r="AC458" s="41">
        <v>0</v>
      </c>
      <c r="AD458" s="58">
        <f>SUM(Table446233[[#This Row],[1st
Apportionment]:[Invoices]])</f>
        <v>0</v>
      </c>
      <c r="AE458" s="58">
        <f>Table446233[[#This Row],[2018–19
Final Allocation
$98.35 
Per Pupil]]-AD458</f>
        <v>0</v>
      </c>
    </row>
    <row r="459" spans="1:31" x14ac:dyDescent="0.35">
      <c r="A459" s="13" t="s">
        <v>1632</v>
      </c>
      <c r="B459" s="13" t="s">
        <v>1718</v>
      </c>
      <c r="C459" s="14" t="s">
        <v>1634</v>
      </c>
      <c r="D459" s="14" t="s">
        <v>1719</v>
      </c>
      <c r="E459" s="14" t="s">
        <v>34</v>
      </c>
      <c r="F459" s="44" t="s">
        <v>35</v>
      </c>
      <c r="G459" s="14" t="s">
        <v>1719</v>
      </c>
      <c r="H459" s="61" t="s">
        <v>1720</v>
      </c>
      <c r="I459" s="38">
        <v>0</v>
      </c>
      <c r="J459" s="39" t="s">
        <v>8122</v>
      </c>
      <c r="K459" s="40" t="s">
        <v>8123</v>
      </c>
      <c r="L459" s="14" t="s">
        <v>8123</v>
      </c>
      <c r="M459" s="41">
        <v>0</v>
      </c>
      <c r="N459" s="4" t="s">
        <v>8123</v>
      </c>
      <c r="O459" s="41">
        <v>0</v>
      </c>
      <c r="P459" s="41">
        <v>0</v>
      </c>
      <c r="Q459" s="41">
        <v>0</v>
      </c>
      <c r="R459" s="41">
        <v>0</v>
      </c>
      <c r="S459" s="41">
        <v>0</v>
      </c>
      <c r="T459" s="41">
        <v>0</v>
      </c>
      <c r="U459" s="41">
        <v>0</v>
      </c>
      <c r="V459" s="41">
        <v>0</v>
      </c>
      <c r="W459" s="41">
        <v>0</v>
      </c>
      <c r="X459" s="41">
        <v>0</v>
      </c>
      <c r="Y459" s="41">
        <v>0</v>
      </c>
      <c r="Z459" s="41">
        <v>0</v>
      </c>
      <c r="AA459" s="41">
        <v>0</v>
      </c>
      <c r="AB459" s="41">
        <v>0</v>
      </c>
      <c r="AC459" s="41">
        <v>0</v>
      </c>
      <c r="AD459" s="58">
        <f>SUM(Table446233[[#This Row],[1st
Apportionment]:[Invoices]])</f>
        <v>0</v>
      </c>
      <c r="AE459" s="58">
        <f>Table446233[[#This Row],[2018–19
Final Allocation
$98.35 
Per Pupil]]-AD459</f>
        <v>0</v>
      </c>
    </row>
    <row r="460" spans="1:31" x14ac:dyDescent="0.35">
      <c r="A460" s="13" t="s">
        <v>1632</v>
      </c>
      <c r="B460" s="13" t="s">
        <v>1721</v>
      </c>
      <c r="C460" s="14" t="s">
        <v>1634</v>
      </c>
      <c r="D460" s="14" t="s">
        <v>1722</v>
      </c>
      <c r="E460" s="14" t="s">
        <v>34</v>
      </c>
      <c r="F460" s="14" t="s">
        <v>35</v>
      </c>
      <c r="G460" s="14" t="s">
        <v>1722</v>
      </c>
      <c r="H460" s="61" t="s">
        <v>1723</v>
      </c>
      <c r="I460" s="38">
        <v>0</v>
      </c>
      <c r="J460" s="39" t="s">
        <v>8122</v>
      </c>
      <c r="K460" s="40" t="s">
        <v>8123</v>
      </c>
      <c r="L460" s="14" t="s">
        <v>8123</v>
      </c>
      <c r="M460" s="41">
        <v>0</v>
      </c>
      <c r="N460" s="4" t="s">
        <v>8123</v>
      </c>
      <c r="O460" s="41">
        <v>0</v>
      </c>
      <c r="P460" s="41">
        <v>0</v>
      </c>
      <c r="Q460" s="41">
        <v>0</v>
      </c>
      <c r="R460" s="41">
        <v>0</v>
      </c>
      <c r="S460" s="41">
        <v>0</v>
      </c>
      <c r="T460" s="41">
        <v>0</v>
      </c>
      <c r="U460" s="41">
        <v>0</v>
      </c>
      <c r="V460" s="41">
        <v>0</v>
      </c>
      <c r="W460" s="41">
        <v>0</v>
      </c>
      <c r="X460" s="41">
        <v>0</v>
      </c>
      <c r="Y460" s="41">
        <v>0</v>
      </c>
      <c r="Z460" s="41">
        <v>0</v>
      </c>
      <c r="AA460" s="41">
        <v>0</v>
      </c>
      <c r="AB460" s="41">
        <v>0</v>
      </c>
      <c r="AC460" s="41">
        <v>0</v>
      </c>
      <c r="AD460" s="58">
        <f>SUM(Table446233[[#This Row],[1st
Apportionment]:[Invoices]])</f>
        <v>0</v>
      </c>
      <c r="AE460" s="58">
        <f>Table446233[[#This Row],[2018–19
Final Allocation
$98.35 
Per Pupil]]-AD460</f>
        <v>0</v>
      </c>
    </row>
    <row r="461" spans="1:31" x14ac:dyDescent="0.35">
      <c r="A461" s="13" t="s">
        <v>1632</v>
      </c>
      <c r="B461" s="13" t="s">
        <v>1724</v>
      </c>
      <c r="C461" s="14" t="s">
        <v>1634</v>
      </c>
      <c r="D461" s="14" t="s">
        <v>1725</v>
      </c>
      <c r="E461" s="14" t="s">
        <v>34</v>
      </c>
      <c r="F461" s="14" t="s">
        <v>35</v>
      </c>
      <c r="G461" s="14" t="s">
        <v>1725</v>
      </c>
      <c r="H461" s="61" t="s">
        <v>1726</v>
      </c>
      <c r="I461" s="38">
        <v>0</v>
      </c>
      <c r="J461" s="39" t="s">
        <v>8122</v>
      </c>
      <c r="K461" s="40" t="s">
        <v>8123</v>
      </c>
      <c r="L461" s="14" t="s">
        <v>8123</v>
      </c>
      <c r="M461" s="41">
        <v>0</v>
      </c>
      <c r="N461" s="4" t="s">
        <v>8123</v>
      </c>
      <c r="O461" s="41">
        <v>0</v>
      </c>
      <c r="P461" s="41">
        <v>0</v>
      </c>
      <c r="Q461" s="41">
        <v>0</v>
      </c>
      <c r="R461" s="41">
        <v>0</v>
      </c>
      <c r="S461" s="41">
        <v>0</v>
      </c>
      <c r="T461" s="41">
        <v>0</v>
      </c>
      <c r="U461" s="41">
        <v>0</v>
      </c>
      <c r="V461" s="41">
        <v>0</v>
      </c>
      <c r="W461" s="41">
        <v>0</v>
      </c>
      <c r="X461" s="41">
        <v>0</v>
      </c>
      <c r="Y461" s="41">
        <v>0</v>
      </c>
      <c r="Z461" s="41">
        <v>0</v>
      </c>
      <c r="AA461" s="41">
        <v>0</v>
      </c>
      <c r="AB461" s="41">
        <v>0</v>
      </c>
      <c r="AC461" s="41">
        <v>0</v>
      </c>
      <c r="AD461" s="58">
        <f>SUM(Table446233[[#This Row],[1st
Apportionment]:[Invoices]])</f>
        <v>0</v>
      </c>
      <c r="AE461" s="58">
        <f>Table446233[[#This Row],[2018–19
Final Allocation
$98.35 
Per Pupil]]-AD461</f>
        <v>0</v>
      </c>
    </row>
    <row r="462" spans="1:31" x14ac:dyDescent="0.35">
      <c r="A462" s="13" t="s">
        <v>1632</v>
      </c>
      <c r="B462" s="13" t="s">
        <v>1727</v>
      </c>
      <c r="C462" s="14" t="s">
        <v>1634</v>
      </c>
      <c r="D462" s="14" t="s">
        <v>1728</v>
      </c>
      <c r="E462" s="14" t="s">
        <v>34</v>
      </c>
      <c r="F462" s="14" t="s">
        <v>35</v>
      </c>
      <c r="G462" s="14" t="s">
        <v>1728</v>
      </c>
      <c r="H462" s="61" t="s">
        <v>1729</v>
      </c>
      <c r="I462" s="38">
        <v>0</v>
      </c>
      <c r="J462" s="39" t="s">
        <v>8122</v>
      </c>
      <c r="K462" s="40" t="s">
        <v>8123</v>
      </c>
      <c r="L462" s="14" t="s">
        <v>8123</v>
      </c>
      <c r="M462" s="41">
        <v>0</v>
      </c>
      <c r="N462" s="4" t="s">
        <v>8123</v>
      </c>
      <c r="O462" s="41">
        <v>0</v>
      </c>
      <c r="P462" s="41">
        <v>0</v>
      </c>
      <c r="Q462" s="41">
        <v>0</v>
      </c>
      <c r="R462" s="41">
        <v>0</v>
      </c>
      <c r="S462" s="41">
        <v>0</v>
      </c>
      <c r="T462" s="41">
        <v>0</v>
      </c>
      <c r="U462" s="41">
        <v>0</v>
      </c>
      <c r="V462" s="41">
        <v>0</v>
      </c>
      <c r="W462" s="41">
        <v>0</v>
      </c>
      <c r="X462" s="41">
        <v>0</v>
      </c>
      <c r="Y462" s="41">
        <v>0</v>
      </c>
      <c r="Z462" s="41">
        <v>0</v>
      </c>
      <c r="AA462" s="41">
        <v>0</v>
      </c>
      <c r="AB462" s="41">
        <v>0</v>
      </c>
      <c r="AC462" s="41">
        <v>0</v>
      </c>
      <c r="AD462" s="58">
        <f>SUM(Table446233[[#This Row],[1st
Apportionment]:[Invoices]])</f>
        <v>0</v>
      </c>
      <c r="AE462" s="58">
        <f>Table446233[[#This Row],[2018–19
Final Allocation
$98.35 
Per Pupil]]-AD462</f>
        <v>0</v>
      </c>
    </row>
    <row r="463" spans="1:31" x14ac:dyDescent="0.35">
      <c r="A463" s="13" t="s">
        <v>1632</v>
      </c>
      <c r="B463" s="13" t="s">
        <v>1730</v>
      </c>
      <c r="C463" s="14" t="s">
        <v>1634</v>
      </c>
      <c r="D463" s="14" t="s">
        <v>1731</v>
      </c>
      <c r="E463" s="14" t="s">
        <v>34</v>
      </c>
      <c r="F463" s="14" t="s">
        <v>35</v>
      </c>
      <c r="G463" s="14" t="s">
        <v>1731</v>
      </c>
      <c r="H463" s="61" t="s">
        <v>1732</v>
      </c>
      <c r="I463" s="38">
        <v>0</v>
      </c>
      <c r="J463" s="39" t="s">
        <v>8122</v>
      </c>
      <c r="K463" s="40" t="s">
        <v>8123</v>
      </c>
      <c r="L463" s="14" t="s">
        <v>8123</v>
      </c>
      <c r="M463" s="41">
        <v>0</v>
      </c>
      <c r="N463" s="4" t="s">
        <v>8123</v>
      </c>
      <c r="O463" s="41">
        <v>0</v>
      </c>
      <c r="P463" s="41">
        <v>0</v>
      </c>
      <c r="Q463" s="41">
        <v>0</v>
      </c>
      <c r="R463" s="41">
        <v>0</v>
      </c>
      <c r="S463" s="41">
        <v>0</v>
      </c>
      <c r="T463" s="41">
        <v>0</v>
      </c>
      <c r="U463" s="41">
        <v>0</v>
      </c>
      <c r="V463" s="41">
        <v>0</v>
      </c>
      <c r="W463" s="41">
        <v>0</v>
      </c>
      <c r="X463" s="41">
        <v>0</v>
      </c>
      <c r="Y463" s="41">
        <v>0</v>
      </c>
      <c r="Z463" s="41">
        <v>0</v>
      </c>
      <c r="AA463" s="41">
        <v>0</v>
      </c>
      <c r="AB463" s="41">
        <v>0</v>
      </c>
      <c r="AC463" s="41">
        <v>0</v>
      </c>
      <c r="AD463" s="58">
        <f>SUM(Table446233[[#This Row],[1st
Apportionment]:[Invoices]])</f>
        <v>0</v>
      </c>
      <c r="AE463" s="58">
        <f>Table446233[[#This Row],[2018–19
Final Allocation
$98.35 
Per Pupil]]-AD463</f>
        <v>0</v>
      </c>
    </row>
    <row r="464" spans="1:31" x14ac:dyDescent="0.35">
      <c r="A464" s="13" t="s">
        <v>1632</v>
      </c>
      <c r="B464" s="13" t="s">
        <v>1733</v>
      </c>
      <c r="C464" s="14" t="s">
        <v>1634</v>
      </c>
      <c r="D464" s="14" t="s">
        <v>1734</v>
      </c>
      <c r="E464" s="14" t="s">
        <v>34</v>
      </c>
      <c r="F464" s="14" t="s">
        <v>35</v>
      </c>
      <c r="G464" s="14" t="s">
        <v>1734</v>
      </c>
      <c r="H464" s="61" t="s">
        <v>1735</v>
      </c>
      <c r="I464" s="38">
        <v>0</v>
      </c>
      <c r="J464" s="39" t="s">
        <v>8123</v>
      </c>
      <c r="K464" s="40" t="s">
        <v>8122</v>
      </c>
      <c r="L464" s="14" t="s">
        <v>8122</v>
      </c>
      <c r="M464" s="41">
        <v>0</v>
      </c>
      <c r="N464" s="4" t="s">
        <v>8122</v>
      </c>
      <c r="O464" s="41">
        <v>0</v>
      </c>
      <c r="P464" s="41">
        <v>0</v>
      </c>
      <c r="Q464" s="41">
        <v>0</v>
      </c>
      <c r="R464" s="41">
        <v>0</v>
      </c>
      <c r="S464" s="41">
        <v>0</v>
      </c>
      <c r="T464" s="41">
        <v>0</v>
      </c>
      <c r="U464" s="41">
        <v>0</v>
      </c>
      <c r="V464" s="41">
        <v>0</v>
      </c>
      <c r="W464" s="41">
        <v>0</v>
      </c>
      <c r="X464" s="41">
        <v>0</v>
      </c>
      <c r="Y464" s="41">
        <v>0</v>
      </c>
      <c r="Z464" s="41">
        <v>0</v>
      </c>
      <c r="AA464" s="41">
        <v>0</v>
      </c>
      <c r="AB464" s="41">
        <v>0</v>
      </c>
      <c r="AC464" s="41">
        <v>0</v>
      </c>
      <c r="AD464" s="58">
        <f>SUM(Table446233[[#This Row],[1st
Apportionment]:[Invoices]])</f>
        <v>0</v>
      </c>
      <c r="AE464" s="58">
        <f>Table446233[[#This Row],[2018–19
Final Allocation
$98.35 
Per Pupil]]-AD464</f>
        <v>0</v>
      </c>
    </row>
    <row r="465" spans="1:31" x14ac:dyDescent="0.35">
      <c r="A465" s="13" t="s">
        <v>1632</v>
      </c>
      <c r="B465" s="13" t="s">
        <v>1736</v>
      </c>
      <c r="C465" s="14" t="s">
        <v>1634</v>
      </c>
      <c r="D465" s="14" t="s">
        <v>1737</v>
      </c>
      <c r="E465" s="14" t="s">
        <v>34</v>
      </c>
      <c r="F465" s="14" t="s">
        <v>35</v>
      </c>
      <c r="G465" s="14" t="s">
        <v>1737</v>
      </c>
      <c r="H465" s="61" t="s">
        <v>1738</v>
      </c>
      <c r="I465" s="38">
        <v>110</v>
      </c>
      <c r="J465" s="39" t="s">
        <v>8122</v>
      </c>
      <c r="K465" s="40" t="s">
        <v>8122</v>
      </c>
      <c r="L465" s="14" t="s">
        <v>8122</v>
      </c>
      <c r="M465" s="41">
        <v>10819</v>
      </c>
      <c r="N465" s="4" t="s">
        <v>8123</v>
      </c>
      <c r="O465" s="41">
        <v>0</v>
      </c>
      <c r="P465" s="41">
        <v>0</v>
      </c>
      <c r="Q465" s="41">
        <v>2540</v>
      </c>
      <c r="R465" s="41">
        <v>2004</v>
      </c>
      <c r="S465" s="41">
        <v>0</v>
      </c>
      <c r="T465" s="41">
        <v>2705</v>
      </c>
      <c r="U465" s="41">
        <v>3570</v>
      </c>
      <c r="V465" s="41">
        <v>0</v>
      </c>
      <c r="W465" s="41">
        <v>0</v>
      </c>
      <c r="X465" s="41">
        <v>0</v>
      </c>
      <c r="Y465" s="41">
        <v>0</v>
      </c>
      <c r="Z465" s="41">
        <v>0</v>
      </c>
      <c r="AA465" s="41">
        <v>0</v>
      </c>
      <c r="AB465" s="41">
        <v>0</v>
      </c>
      <c r="AC465" s="41">
        <v>0</v>
      </c>
      <c r="AD465" s="58">
        <f>SUM(Table446233[[#This Row],[1st
Apportionment]:[Invoices]])</f>
        <v>10819</v>
      </c>
      <c r="AE465" s="58">
        <f>Table446233[[#This Row],[2018–19
Final Allocation
$98.35 
Per Pupil]]-AD465</f>
        <v>0</v>
      </c>
    </row>
    <row r="466" spans="1:31" x14ac:dyDescent="0.35">
      <c r="A466" s="13" t="s">
        <v>1632</v>
      </c>
      <c r="B466" s="13" t="s">
        <v>1739</v>
      </c>
      <c r="C466" s="14" t="s">
        <v>1634</v>
      </c>
      <c r="D466" s="14" t="s">
        <v>1740</v>
      </c>
      <c r="E466" s="14" t="s">
        <v>34</v>
      </c>
      <c r="F466" s="14" t="s">
        <v>35</v>
      </c>
      <c r="G466" s="14" t="s">
        <v>1740</v>
      </c>
      <c r="H466" s="61" t="s">
        <v>1741</v>
      </c>
      <c r="I466" s="38">
        <v>177</v>
      </c>
      <c r="J466" s="39" t="s">
        <v>8122</v>
      </c>
      <c r="K466" s="40" t="s">
        <v>8122</v>
      </c>
      <c r="L466" s="14" t="s">
        <v>8122</v>
      </c>
      <c r="M466" s="41">
        <v>17408</v>
      </c>
      <c r="N466" s="4" t="s">
        <v>8122</v>
      </c>
      <c r="O466" s="41">
        <v>2371</v>
      </c>
      <c r="P466" s="41">
        <v>2371</v>
      </c>
      <c r="Q466" s="41">
        <v>4087</v>
      </c>
      <c r="R466" s="41">
        <v>4352</v>
      </c>
      <c r="S466" s="41">
        <v>2718</v>
      </c>
      <c r="T466" s="41">
        <v>1509</v>
      </c>
      <c r="U466" s="41">
        <v>0</v>
      </c>
      <c r="V466" s="41">
        <v>0</v>
      </c>
      <c r="W466" s="41">
        <v>0</v>
      </c>
      <c r="X466" s="41">
        <v>0</v>
      </c>
      <c r="Y466" s="41">
        <v>0</v>
      </c>
      <c r="Z466" s="41">
        <v>0</v>
      </c>
      <c r="AA466" s="41">
        <v>0</v>
      </c>
      <c r="AB466" s="41">
        <v>0</v>
      </c>
      <c r="AC466" s="41">
        <v>0</v>
      </c>
      <c r="AD466" s="58">
        <f>SUM(Table446233[[#This Row],[1st
Apportionment]:[Invoices]])</f>
        <v>17408</v>
      </c>
      <c r="AE466" s="58">
        <f>Table446233[[#This Row],[2018–19
Final Allocation
$98.35 
Per Pupil]]-AD466</f>
        <v>0</v>
      </c>
    </row>
    <row r="467" spans="1:31" x14ac:dyDescent="0.35">
      <c r="A467" s="13" t="s">
        <v>1632</v>
      </c>
      <c r="B467" s="13" t="s">
        <v>1742</v>
      </c>
      <c r="C467" s="14" t="s">
        <v>1634</v>
      </c>
      <c r="D467" s="14" t="s">
        <v>1743</v>
      </c>
      <c r="E467" s="14" t="s">
        <v>34</v>
      </c>
      <c r="F467" s="14" t="s">
        <v>35</v>
      </c>
      <c r="G467" s="14" t="s">
        <v>1743</v>
      </c>
      <c r="H467" s="61" t="s">
        <v>1744</v>
      </c>
      <c r="I467" s="38">
        <v>0</v>
      </c>
      <c r="J467" s="39" t="s">
        <v>8123</v>
      </c>
      <c r="K467" s="40" t="s">
        <v>8123</v>
      </c>
      <c r="L467" s="14" t="s">
        <v>8123</v>
      </c>
      <c r="M467" s="41">
        <v>0</v>
      </c>
      <c r="N467" s="4" t="s">
        <v>8123</v>
      </c>
      <c r="O467" s="41">
        <v>0</v>
      </c>
      <c r="P467" s="41">
        <v>0</v>
      </c>
      <c r="Q467" s="41">
        <v>0</v>
      </c>
      <c r="R467" s="41">
        <v>0</v>
      </c>
      <c r="S467" s="41">
        <v>0</v>
      </c>
      <c r="T467" s="41">
        <v>0</v>
      </c>
      <c r="U467" s="41">
        <v>0</v>
      </c>
      <c r="V467" s="41">
        <v>0</v>
      </c>
      <c r="W467" s="41">
        <v>0</v>
      </c>
      <c r="X467" s="41">
        <v>0</v>
      </c>
      <c r="Y467" s="41">
        <v>0</v>
      </c>
      <c r="Z467" s="41">
        <v>0</v>
      </c>
      <c r="AA467" s="41">
        <v>0</v>
      </c>
      <c r="AB467" s="41">
        <v>0</v>
      </c>
      <c r="AC467" s="41">
        <v>0</v>
      </c>
      <c r="AD467" s="58">
        <f>SUM(Table446233[[#This Row],[1st
Apportionment]:[Invoices]])</f>
        <v>0</v>
      </c>
      <c r="AE467" s="58">
        <f>Table446233[[#This Row],[2018–19
Final Allocation
$98.35 
Per Pupil]]-AD467</f>
        <v>0</v>
      </c>
    </row>
    <row r="468" spans="1:31" x14ac:dyDescent="0.35">
      <c r="A468" s="13" t="s">
        <v>1632</v>
      </c>
      <c r="B468" s="13" t="s">
        <v>1745</v>
      </c>
      <c r="C468" s="14" t="s">
        <v>1634</v>
      </c>
      <c r="D468" s="14" t="s">
        <v>1746</v>
      </c>
      <c r="E468" s="14" t="s">
        <v>34</v>
      </c>
      <c r="F468" s="14" t="s">
        <v>35</v>
      </c>
      <c r="G468" s="14" t="s">
        <v>1746</v>
      </c>
      <c r="H468" s="61" t="s">
        <v>1747</v>
      </c>
      <c r="I468" s="38">
        <v>0</v>
      </c>
      <c r="J468" s="39" t="s">
        <v>8122</v>
      </c>
      <c r="K468" s="40" t="s">
        <v>8123</v>
      </c>
      <c r="L468" s="14" t="s">
        <v>8123</v>
      </c>
      <c r="M468" s="41">
        <v>0</v>
      </c>
      <c r="N468" s="4" t="s">
        <v>8122</v>
      </c>
      <c r="O468" s="41">
        <v>0</v>
      </c>
      <c r="P468" s="41">
        <v>0</v>
      </c>
      <c r="Q468" s="41">
        <v>0</v>
      </c>
      <c r="R468" s="41">
        <v>0</v>
      </c>
      <c r="S468" s="41">
        <v>0</v>
      </c>
      <c r="T468" s="41">
        <v>0</v>
      </c>
      <c r="U468" s="41">
        <v>0</v>
      </c>
      <c r="V468" s="41">
        <v>0</v>
      </c>
      <c r="W468" s="41">
        <v>0</v>
      </c>
      <c r="X468" s="41">
        <v>0</v>
      </c>
      <c r="Y468" s="41">
        <v>0</v>
      </c>
      <c r="Z468" s="41">
        <v>0</v>
      </c>
      <c r="AA468" s="41">
        <v>0</v>
      </c>
      <c r="AB468" s="41">
        <v>0</v>
      </c>
      <c r="AC468" s="41">
        <v>0</v>
      </c>
      <c r="AD468" s="58">
        <f>SUM(Table446233[[#This Row],[1st
Apportionment]:[Invoices]])</f>
        <v>0</v>
      </c>
      <c r="AE468" s="58">
        <f>Table446233[[#This Row],[2018–19
Final Allocation
$98.35 
Per Pupil]]-AD468</f>
        <v>0</v>
      </c>
    </row>
    <row r="469" spans="1:31" x14ac:dyDescent="0.35">
      <c r="A469" s="13" t="s">
        <v>1632</v>
      </c>
      <c r="B469" s="13" t="s">
        <v>1748</v>
      </c>
      <c r="C469" s="14" t="s">
        <v>1634</v>
      </c>
      <c r="D469" s="14" t="s">
        <v>1749</v>
      </c>
      <c r="E469" s="14" t="s">
        <v>34</v>
      </c>
      <c r="F469" s="14" t="s">
        <v>35</v>
      </c>
      <c r="G469" s="14" t="s">
        <v>1749</v>
      </c>
      <c r="H469" s="61" t="s">
        <v>1750</v>
      </c>
      <c r="I469" s="38">
        <v>0</v>
      </c>
      <c r="J469" s="39" t="s">
        <v>8123</v>
      </c>
      <c r="K469" s="40" t="s">
        <v>8123</v>
      </c>
      <c r="L469" s="14" t="s">
        <v>8123</v>
      </c>
      <c r="M469" s="41">
        <v>0</v>
      </c>
      <c r="N469" s="4" t="s">
        <v>8122</v>
      </c>
      <c r="O469" s="41">
        <v>0</v>
      </c>
      <c r="P469" s="41">
        <v>0</v>
      </c>
      <c r="Q469" s="41">
        <v>0</v>
      </c>
      <c r="R469" s="41">
        <v>0</v>
      </c>
      <c r="S469" s="41">
        <v>0</v>
      </c>
      <c r="T469" s="41">
        <v>0</v>
      </c>
      <c r="U469" s="41">
        <v>0</v>
      </c>
      <c r="V469" s="41">
        <v>0</v>
      </c>
      <c r="W469" s="41">
        <v>0</v>
      </c>
      <c r="X469" s="41">
        <v>0</v>
      </c>
      <c r="Y469" s="41">
        <v>0</v>
      </c>
      <c r="Z469" s="41">
        <v>0</v>
      </c>
      <c r="AA469" s="41">
        <v>0</v>
      </c>
      <c r="AB469" s="41">
        <v>0</v>
      </c>
      <c r="AC469" s="41">
        <v>0</v>
      </c>
      <c r="AD469" s="58">
        <f>SUM(Table446233[[#This Row],[1st
Apportionment]:[Invoices]])</f>
        <v>0</v>
      </c>
      <c r="AE469" s="58">
        <f>Table446233[[#This Row],[2018–19
Final Allocation
$98.35 
Per Pupil]]-AD469</f>
        <v>0</v>
      </c>
    </row>
    <row r="470" spans="1:31" x14ac:dyDescent="0.35">
      <c r="A470" s="13" t="s">
        <v>1632</v>
      </c>
      <c r="B470" s="13" t="s">
        <v>1751</v>
      </c>
      <c r="C470" s="14" t="s">
        <v>1634</v>
      </c>
      <c r="D470" s="14" t="s">
        <v>1752</v>
      </c>
      <c r="E470" s="14" t="s">
        <v>34</v>
      </c>
      <c r="F470" s="14" t="s">
        <v>35</v>
      </c>
      <c r="G470" s="14" t="s">
        <v>1752</v>
      </c>
      <c r="H470" s="61" t="s">
        <v>1753</v>
      </c>
      <c r="I470" s="38">
        <v>0</v>
      </c>
      <c r="J470" s="39" t="s">
        <v>8122</v>
      </c>
      <c r="K470" s="40" t="s">
        <v>8123</v>
      </c>
      <c r="L470" s="14" t="s">
        <v>8123</v>
      </c>
      <c r="M470" s="41">
        <v>0</v>
      </c>
      <c r="N470" s="4" t="s">
        <v>8122</v>
      </c>
      <c r="O470" s="41">
        <v>0</v>
      </c>
      <c r="P470" s="41">
        <v>0</v>
      </c>
      <c r="Q470" s="41">
        <v>0</v>
      </c>
      <c r="R470" s="41">
        <v>0</v>
      </c>
      <c r="S470" s="41">
        <v>0</v>
      </c>
      <c r="T470" s="41">
        <v>0</v>
      </c>
      <c r="U470" s="41">
        <v>0</v>
      </c>
      <c r="V470" s="41">
        <v>0</v>
      </c>
      <c r="W470" s="41">
        <v>0</v>
      </c>
      <c r="X470" s="41">
        <v>0</v>
      </c>
      <c r="Y470" s="41">
        <v>0</v>
      </c>
      <c r="Z470" s="41">
        <v>0</v>
      </c>
      <c r="AA470" s="41">
        <v>0</v>
      </c>
      <c r="AB470" s="41">
        <v>0</v>
      </c>
      <c r="AC470" s="41">
        <v>0</v>
      </c>
      <c r="AD470" s="58">
        <f>SUM(Table446233[[#This Row],[1st
Apportionment]:[Invoices]])</f>
        <v>0</v>
      </c>
      <c r="AE470" s="58">
        <f>Table446233[[#This Row],[2018–19
Final Allocation
$98.35 
Per Pupil]]-AD470</f>
        <v>0</v>
      </c>
    </row>
    <row r="471" spans="1:31" x14ac:dyDescent="0.35">
      <c r="A471" s="13" t="s">
        <v>1632</v>
      </c>
      <c r="B471" s="13" t="s">
        <v>1754</v>
      </c>
      <c r="C471" s="14" t="s">
        <v>1634</v>
      </c>
      <c r="D471" s="14" t="s">
        <v>1755</v>
      </c>
      <c r="E471" s="14" t="s">
        <v>34</v>
      </c>
      <c r="F471" s="14" t="s">
        <v>35</v>
      </c>
      <c r="G471" s="14" t="s">
        <v>1755</v>
      </c>
      <c r="H471" s="61" t="s">
        <v>1756</v>
      </c>
      <c r="I471" s="38">
        <v>855</v>
      </c>
      <c r="J471" s="39" t="s">
        <v>8122</v>
      </c>
      <c r="K471" s="40" t="s">
        <v>8122</v>
      </c>
      <c r="L471" s="14" t="s">
        <v>8122</v>
      </c>
      <c r="M471" s="41">
        <v>84089</v>
      </c>
      <c r="N471" s="4" t="s">
        <v>8123</v>
      </c>
      <c r="O471" s="41">
        <v>12407</v>
      </c>
      <c r="P471" s="41">
        <v>0</v>
      </c>
      <c r="Q471" s="41">
        <v>19740</v>
      </c>
      <c r="R471" s="41">
        <v>21022</v>
      </c>
      <c r="S471" s="41">
        <v>30920</v>
      </c>
      <c r="T471" s="41">
        <v>0</v>
      </c>
      <c r="U471" s="41">
        <v>0</v>
      </c>
      <c r="V471" s="41">
        <v>0</v>
      </c>
      <c r="W471" s="41">
        <v>0</v>
      </c>
      <c r="X471" s="41">
        <v>0</v>
      </c>
      <c r="Y471" s="41">
        <v>0</v>
      </c>
      <c r="Z471" s="41">
        <v>0</v>
      </c>
      <c r="AA471" s="41">
        <v>0</v>
      </c>
      <c r="AB471" s="41">
        <v>0</v>
      </c>
      <c r="AC471" s="41">
        <v>0</v>
      </c>
      <c r="AD471" s="58">
        <f>SUM(Table446233[[#This Row],[1st
Apportionment]:[Invoices]])</f>
        <v>84089</v>
      </c>
      <c r="AE471" s="58">
        <f>Table446233[[#This Row],[2018–19
Final Allocation
$98.35 
Per Pupil]]-AD471</f>
        <v>0</v>
      </c>
    </row>
    <row r="472" spans="1:31" x14ac:dyDescent="0.35">
      <c r="A472" s="13" t="s">
        <v>1632</v>
      </c>
      <c r="B472" s="13" t="s">
        <v>1757</v>
      </c>
      <c r="C472" s="14" t="s">
        <v>1634</v>
      </c>
      <c r="D472" s="14" t="s">
        <v>1758</v>
      </c>
      <c r="E472" s="14" t="s">
        <v>34</v>
      </c>
      <c r="F472" s="14" t="s">
        <v>35</v>
      </c>
      <c r="G472" s="14" t="s">
        <v>1758</v>
      </c>
      <c r="H472" s="61" t="s">
        <v>1759</v>
      </c>
      <c r="I472" s="38">
        <v>23450</v>
      </c>
      <c r="J472" s="39" t="s">
        <v>8122</v>
      </c>
      <c r="K472" s="40" t="s">
        <v>8122</v>
      </c>
      <c r="L472" s="14" t="s">
        <v>8122</v>
      </c>
      <c r="M472" s="41">
        <v>2306308</v>
      </c>
      <c r="N472" s="4" t="s">
        <v>8123</v>
      </c>
      <c r="O472" s="41">
        <v>0</v>
      </c>
      <c r="P472" s="41">
        <v>0</v>
      </c>
      <c r="Q472" s="41">
        <v>0</v>
      </c>
      <c r="R472" s="41">
        <v>290447</v>
      </c>
      <c r="S472" s="41">
        <v>943865</v>
      </c>
      <c r="T472" s="41">
        <v>1008725</v>
      </c>
      <c r="U472" s="41">
        <v>63271</v>
      </c>
      <c r="V472" s="41">
        <v>0</v>
      </c>
      <c r="W472" s="41">
        <v>0</v>
      </c>
      <c r="X472" s="41">
        <v>0</v>
      </c>
      <c r="Y472" s="41">
        <v>0</v>
      </c>
      <c r="Z472" s="41">
        <v>0</v>
      </c>
      <c r="AA472" s="41">
        <v>0</v>
      </c>
      <c r="AB472" s="41">
        <v>0</v>
      </c>
      <c r="AC472" s="41">
        <v>0</v>
      </c>
      <c r="AD472" s="58">
        <f>SUM(Table446233[[#This Row],[1st
Apportionment]:[Invoices]])</f>
        <v>2306308</v>
      </c>
      <c r="AE472" s="58">
        <f>Table446233[[#This Row],[2018–19
Final Allocation
$98.35 
Per Pupil]]-AD472</f>
        <v>0</v>
      </c>
    </row>
    <row r="473" spans="1:31" x14ac:dyDescent="0.35">
      <c r="A473" s="13" t="s">
        <v>1632</v>
      </c>
      <c r="B473" s="13" t="s">
        <v>1760</v>
      </c>
      <c r="C473" s="14" t="s">
        <v>1634</v>
      </c>
      <c r="D473" s="14" t="s">
        <v>1761</v>
      </c>
      <c r="E473" s="14" t="s">
        <v>34</v>
      </c>
      <c r="F473" s="14" t="s">
        <v>35</v>
      </c>
      <c r="G473" s="14" t="s">
        <v>1761</v>
      </c>
      <c r="H473" s="61" t="s">
        <v>1762</v>
      </c>
      <c r="I473" s="38">
        <v>0</v>
      </c>
      <c r="J473" s="39" t="s">
        <v>8123</v>
      </c>
      <c r="K473" s="40" t="s">
        <v>8123</v>
      </c>
      <c r="L473" s="14" t="s">
        <v>8123</v>
      </c>
      <c r="M473" s="41">
        <v>0</v>
      </c>
      <c r="N473" s="4" t="s">
        <v>8123</v>
      </c>
      <c r="O473" s="41">
        <v>0</v>
      </c>
      <c r="P473" s="41">
        <v>0</v>
      </c>
      <c r="Q473" s="41">
        <v>0</v>
      </c>
      <c r="R473" s="41">
        <v>0</v>
      </c>
      <c r="S473" s="41">
        <v>0</v>
      </c>
      <c r="T473" s="41">
        <v>0</v>
      </c>
      <c r="U473" s="41">
        <v>0</v>
      </c>
      <c r="V473" s="41">
        <v>0</v>
      </c>
      <c r="W473" s="41">
        <v>0</v>
      </c>
      <c r="X473" s="41">
        <v>0</v>
      </c>
      <c r="Y473" s="41">
        <v>0</v>
      </c>
      <c r="Z473" s="41">
        <v>0</v>
      </c>
      <c r="AA473" s="41">
        <v>0</v>
      </c>
      <c r="AB473" s="41">
        <v>0</v>
      </c>
      <c r="AC473" s="41">
        <v>0</v>
      </c>
      <c r="AD473" s="58">
        <f>SUM(Table446233[[#This Row],[1st
Apportionment]:[Invoices]])</f>
        <v>0</v>
      </c>
      <c r="AE473" s="58">
        <f>Table446233[[#This Row],[2018–19
Final Allocation
$98.35 
Per Pupil]]-AD473</f>
        <v>0</v>
      </c>
    </row>
    <row r="474" spans="1:31" x14ac:dyDescent="0.35">
      <c r="A474" s="13" t="s">
        <v>1632</v>
      </c>
      <c r="B474" s="13" t="s">
        <v>1763</v>
      </c>
      <c r="C474" s="14" t="s">
        <v>1634</v>
      </c>
      <c r="D474" s="14" t="s">
        <v>1764</v>
      </c>
      <c r="E474" s="14" t="s">
        <v>34</v>
      </c>
      <c r="F474" s="14" t="s">
        <v>35</v>
      </c>
      <c r="G474" s="14" t="s">
        <v>1764</v>
      </c>
      <c r="H474" s="61" t="s">
        <v>1765</v>
      </c>
      <c r="I474" s="38">
        <v>0</v>
      </c>
      <c r="J474" s="39" t="s">
        <v>8123</v>
      </c>
      <c r="K474" s="40" t="s">
        <v>8123</v>
      </c>
      <c r="L474" s="14" t="s">
        <v>8122</v>
      </c>
      <c r="M474" s="41">
        <v>0</v>
      </c>
      <c r="N474" s="4" t="s">
        <v>8123</v>
      </c>
      <c r="O474" s="41">
        <v>0</v>
      </c>
      <c r="P474" s="41">
        <v>0</v>
      </c>
      <c r="Q474" s="41">
        <v>0</v>
      </c>
      <c r="R474" s="41">
        <v>0</v>
      </c>
      <c r="S474" s="41">
        <v>0</v>
      </c>
      <c r="T474" s="41">
        <v>0</v>
      </c>
      <c r="U474" s="41">
        <v>0</v>
      </c>
      <c r="V474" s="41">
        <v>0</v>
      </c>
      <c r="W474" s="41">
        <v>0</v>
      </c>
      <c r="X474" s="41">
        <v>0</v>
      </c>
      <c r="Y474" s="41">
        <v>0</v>
      </c>
      <c r="Z474" s="41">
        <v>0</v>
      </c>
      <c r="AA474" s="41">
        <v>0</v>
      </c>
      <c r="AB474" s="41">
        <v>0</v>
      </c>
      <c r="AC474" s="41">
        <v>0</v>
      </c>
      <c r="AD474" s="58">
        <f>SUM(Table446233[[#This Row],[1st
Apportionment]:[Invoices]])</f>
        <v>0</v>
      </c>
      <c r="AE474" s="58">
        <f>Table446233[[#This Row],[2018–19
Final Allocation
$98.35 
Per Pupil]]-AD474</f>
        <v>0</v>
      </c>
    </row>
    <row r="475" spans="1:31" x14ac:dyDescent="0.35">
      <c r="A475" s="13" t="s">
        <v>1632</v>
      </c>
      <c r="B475" s="13" t="s">
        <v>1766</v>
      </c>
      <c r="C475" s="14" t="s">
        <v>1634</v>
      </c>
      <c r="D475" s="14" t="s">
        <v>1767</v>
      </c>
      <c r="E475" s="14" t="s">
        <v>34</v>
      </c>
      <c r="F475" s="14" t="s">
        <v>35</v>
      </c>
      <c r="G475" s="14" t="s">
        <v>1767</v>
      </c>
      <c r="H475" s="61" t="s">
        <v>1768</v>
      </c>
      <c r="I475" s="38">
        <v>0</v>
      </c>
      <c r="J475" s="39" t="s">
        <v>8122</v>
      </c>
      <c r="K475" s="40" t="s">
        <v>8123</v>
      </c>
      <c r="L475" s="14" t="s">
        <v>8123</v>
      </c>
      <c r="M475" s="41">
        <v>0</v>
      </c>
      <c r="N475" s="4" t="s">
        <v>8123</v>
      </c>
      <c r="O475" s="41">
        <v>0</v>
      </c>
      <c r="P475" s="41">
        <v>0</v>
      </c>
      <c r="Q475" s="41">
        <v>0</v>
      </c>
      <c r="R475" s="41">
        <v>0</v>
      </c>
      <c r="S475" s="41">
        <v>0</v>
      </c>
      <c r="T475" s="41">
        <v>0</v>
      </c>
      <c r="U475" s="41">
        <v>0</v>
      </c>
      <c r="V475" s="41">
        <v>0</v>
      </c>
      <c r="W475" s="41">
        <v>0</v>
      </c>
      <c r="X475" s="41">
        <v>0</v>
      </c>
      <c r="Y475" s="41">
        <v>0</v>
      </c>
      <c r="Z475" s="41">
        <v>0</v>
      </c>
      <c r="AA475" s="41">
        <v>0</v>
      </c>
      <c r="AB475" s="41">
        <v>0</v>
      </c>
      <c r="AC475" s="41">
        <v>0</v>
      </c>
      <c r="AD475" s="58">
        <f>SUM(Table446233[[#This Row],[1st
Apportionment]:[Invoices]])</f>
        <v>0</v>
      </c>
      <c r="AE475" s="58">
        <f>Table446233[[#This Row],[2018–19
Final Allocation
$98.35 
Per Pupil]]-AD475</f>
        <v>0</v>
      </c>
    </row>
    <row r="476" spans="1:31" x14ac:dyDescent="0.35">
      <c r="A476" s="13" t="s">
        <v>1632</v>
      </c>
      <c r="B476" s="13" t="s">
        <v>1769</v>
      </c>
      <c r="C476" s="14" t="s">
        <v>1634</v>
      </c>
      <c r="D476" s="14" t="s">
        <v>1770</v>
      </c>
      <c r="E476" s="14" t="s">
        <v>34</v>
      </c>
      <c r="F476" s="14" t="s">
        <v>35</v>
      </c>
      <c r="G476" s="14" t="s">
        <v>1770</v>
      </c>
      <c r="H476" s="61" t="s">
        <v>1771</v>
      </c>
      <c r="I476" s="38">
        <v>165</v>
      </c>
      <c r="J476" s="39" t="s">
        <v>8122</v>
      </c>
      <c r="K476" s="40" t="s">
        <v>8122</v>
      </c>
      <c r="L476" s="14" t="s">
        <v>8122</v>
      </c>
      <c r="M476" s="41">
        <v>16228</v>
      </c>
      <c r="N476" s="4" t="s">
        <v>8123</v>
      </c>
      <c r="O476" s="41">
        <v>0</v>
      </c>
      <c r="P476" s="41">
        <v>0</v>
      </c>
      <c r="Q476" s="41">
        <v>3810</v>
      </c>
      <c r="R476" s="41">
        <v>4057</v>
      </c>
      <c r="S476" s="41">
        <v>5445</v>
      </c>
      <c r="T476" s="41">
        <v>2916</v>
      </c>
      <c r="U476" s="41">
        <v>0</v>
      </c>
      <c r="V476" s="41">
        <v>0</v>
      </c>
      <c r="W476" s="41">
        <v>0</v>
      </c>
      <c r="X476" s="41">
        <v>0</v>
      </c>
      <c r="Y476" s="41">
        <v>0</v>
      </c>
      <c r="Z476" s="41">
        <v>0</v>
      </c>
      <c r="AA476" s="41">
        <v>0</v>
      </c>
      <c r="AB476" s="41">
        <v>0</v>
      </c>
      <c r="AC476" s="41">
        <v>0</v>
      </c>
      <c r="AD476" s="58">
        <f>SUM(Table446233[[#This Row],[1st
Apportionment]:[Invoices]])</f>
        <v>16228</v>
      </c>
      <c r="AE476" s="58">
        <f>Table446233[[#This Row],[2018–19
Final Allocation
$98.35 
Per Pupil]]-AD476</f>
        <v>0</v>
      </c>
    </row>
    <row r="477" spans="1:31" x14ac:dyDescent="0.35">
      <c r="A477" s="13" t="s">
        <v>1632</v>
      </c>
      <c r="B477" s="13" t="s">
        <v>1772</v>
      </c>
      <c r="C477" s="14" t="s">
        <v>1634</v>
      </c>
      <c r="D477" s="14" t="s">
        <v>1773</v>
      </c>
      <c r="E477" s="14" t="s">
        <v>34</v>
      </c>
      <c r="F477" s="14" t="s">
        <v>35</v>
      </c>
      <c r="G477" s="14" t="s">
        <v>1773</v>
      </c>
      <c r="H477" s="61" t="s">
        <v>1774</v>
      </c>
      <c r="I477" s="38">
        <v>0</v>
      </c>
      <c r="J477" s="39" t="s">
        <v>8123</v>
      </c>
      <c r="K477" s="40" t="s">
        <v>8123</v>
      </c>
      <c r="L477" s="14" t="s">
        <v>8123</v>
      </c>
      <c r="M477" s="41">
        <v>0</v>
      </c>
      <c r="N477" s="4" t="s">
        <v>8123</v>
      </c>
      <c r="O477" s="41">
        <v>0</v>
      </c>
      <c r="P477" s="41">
        <v>0</v>
      </c>
      <c r="Q477" s="41">
        <v>0</v>
      </c>
      <c r="R477" s="41">
        <v>0</v>
      </c>
      <c r="S477" s="41">
        <v>0</v>
      </c>
      <c r="T477" s="41">
        <v>0</v>
      </c>
      <c r="U477" s="41">
        <v>0</v>
      </c>
      <c r="V477" s="41">
        <v>0</v>
      </c>
      <c r="W477" s="41">
        <v>0</v>
      </c>
      <c r="X477" s="41">
        <v>0</v>
      </c>
      <c r="Y477" s="41">
        <v>0</v>
      </c>
      <c r="Z477" s="41">
        <v>0</v>
      </c>
      <c r="AA477" s="41">
        <v>0</v>
      </c>
      <c r="AB477" s="41">
        <v>0</v>
      </c>
      <c r="AC477" s="41">
        <v>0</v>
      </c>
      <c r="AD477" s="58">
        <f>SUM(Table446233[[#This Row],[1st
Apportionment]:[Invoices]])</f>
        <v>0</v>
      </c>
      <c r="AE477" s="58">
        <f>Table446233[[#This Row],[2018–19
Final Allocation
$98.35 
Per Pupil]]-AD477</f>
        <v>0</v>
      </c>
    </row>
    <row r="478" spans="1:31" x14ac:dyDescent="0.35">
      <c r="A478" s="13" t="s">
        <v>1632</v>
      </c>
      <c r="B478" s="13" t="s">
        <v>1775</v>
      </c>
      <c r="C478" s="14" t="s">
        <v>1634</v>
      </c>
      <c r="D478" s="14" t="s">
        <v>1776</v>
      </c>
      <c r="E478" s="14" t="s">
        <v>34</v>
      </c>
      <c r="F478" s="14" t="s">
        <v>35</v>
      </c>
      <c r="G478" s="14" t="s">
        <v>1776</v>
      </c>
      <c r="H478" s="61" t="s">
        <v>1777</v>
      </c>
      <c r="I478" s="38">
        <v>212</v>
      </c>
      <c r="J478" s="39" t="s">
        <v>8122</v>
      </c>
      <c r="K478" s="40" t="s">
        <v>8122</v>
      </c>
      <c r="L478" s="14" t="s">
        <v>8122</v>
      </c>
      <c r="M478" s="41">
        <v>20850</v>
      </c>
      <c r="N478" s="4" t="s">
        <v>8122</v>
      </c>
      <c r="O478" s="41">
        <v>0</v>
      </c>
      <c r="P478" s="41">
        <v>0</v>
      </c>
      <c r="Q478" s="41">
        <v>0</v>
      </c>
      <c r="R478" s="41">
        <v>0</v>
      </c>
      <c r="S478" s="41">
        <v>17797</v>
      </c>
      <c r="T478" s="41">
        <v>410</v>
      </c>
      <c r="U478" s="41">
        <v>1284</v>
      </c>
      <c r="V478" s="41">
        <v>1359</v>
      </c>
      <c r="W478" s="41">
        <v>0</v>
      </c>
      <c r="X478" s="41">
        <v>0</v>
      </c>
      <c r="Y478" s="41">
        <v>0</v>
      </c>
      <c r="Z478" s="41">
        <v>0</v>
      </c>
      <c r="AA478" s="41">
        <v>0</v>
      </c>
      <c r="AB478" s="41">
        <v>0</v>
      </c>
      <c r="AC478" s="41">
        <v>0</v>
      </c>
      <c r="AD478" s="58">
        <f>SUM(Table446233[[#This Row],[1st
Apportionment]:[Invoices]])</f>
        <v>20850</v>
      </c>
      <c r="AE478" s="58">
        <f>Table446233[[#This Row],[2018–19
Final Allocation
$98.35 
Per Pupil]]-AD478</f>
        <v>0</v>
      </c>
    </row>
    <row r="479" spans="1:31" x14ac:dyDescent="0.35">
      <c r="A479" s="13" t="s">
        <v>1632</v>
      </c>
      <c r="B479" s="13" t="s">
        <v>1778</v>
      </c>
      <c r="C479" s="14" t="s">
        <v>1634</v>
      </c>
      <c r="D479" s="14" t="s">
        <v>1779</v>
      </c>
      <c r="E479" s="14" t="s">
        <v>34</v>
      </c>
      <c r="F479" s="14" t="s">
        <v>35</v>
      </c>
      <c r="G479" s="14" t="s">
        <v>1779</v>
      </c>
      <c r="H479" s="61" t="s">
        <v>1780</v>
      </c>
      <c r="I479" s="38">
        <v>0</v>
      </c>
      <c r="J479" s="39" t="s">
        <v>8123</v>
      </c>
      <c r="K479" s="40" t="s">
        <v>8123</v>
      </c>
      <c r="L479" s="14" t="s">
        <v>8123</v>
      </c>
      <c r="M479" s="41">
        <v>0</v>
      </c>
      <c r="N479" s="4" t="s">
        <v>8123</v>
      </c>
      <c r="O479" s="41">
        <v>0</v>
      </c>
      <c r="P479" s="41">
        <v>0</v>
      </c>
      <c r="Q479" s="41">
        <v>0</v>
      </c>
      <c r="R479" s="41">
        <v>0</v>
      </c>
      <c r="S479" s="41">
        <v>0</v>
      </c>
      <c r="T479" s="41">
        <v>0</v>
      </c>
      <c r="U479" s="41">
        <v>0</v>
      </c>
      <c r="V479" s="41">
        <v>0</v>
      </c>
      <c r="W479" s="41">
        <v>0</v>
      </c>
      <c r="X479" s="41">
        <v>0</v>
      </c>
      <c r="Y479" s="41">
        <v>0</v>
      </c>
      <c r="Z479" s="41">
        <v>0</v>
      </c>
      <c r="AA479" s="41">
        <v>0</v>
      </c>
      <c r="AB479" s="41">
        <v>0</v>
      </c>
      <c r="AC479" s="41">
        <v>0</v>
      </c>
      <c r="AD479" s="58">
        <f>SUM(Table446233[[#This Row],[1st
Apportionment]:[Invoices]])</f>
        <v>0</v>
      </c>
      <c r="AE479" s="58">
        <f>Table446233[[#This Row],[2018–19
Final Allocation
$98.35 
Per Pupil]]-AD479</f>
        <v>0</v>
      </c>
    </row>
    <row r="480" spans="1:31" x14ac:dyDescent="0.35">
      <c r="A480" s="13" t="s">
        <v>1632</v>
      </c>
      <c r="B480" s="13" t="s">
        <v>1781</v>
      </c>
      <c r="C480" s="14" t="s">
        <v>1634</v>
      </c>
      <c r="D480" s="14" t="s">
        <v>1782</v>
      </c>
      <c r="E480" s="14" t="s">
        <v>34</v>
      </c>
      <c r="F480" s="14" t="s">
        <v>35</v>
      </c>
      <c r="G480" s="14" t="s">
        <v>1782</v>
      </c>
      <c r="H480" s="61" t="s">
        <v>1783</v>
      </c>
      <c r="I480" s="38">
        <v>0</v>
      </c>
      <c r="J480" s="39" t="s">
        <v>8123</v>
      </c>
      <c r="K480" s="40" t="s">
        <v>8123</v>
      </c>
      <c r="L480" s="14" t="s">
        <v>8123</v>
      </c>
      <c r="M480" s="41">
        <v>0</v>
      </c>
      <c r="N480" s="4" t="s">
        <v>8123</v>
      </c>
      <c r="O480" s="41">
        <v>0</v>
      </c>
      <c r="P480" s="41">
        <v>0</v>
      </c>
      <c r="Q480" s="41">
        <v>0</v>
      </c>
      <c r="R480" s="41">
        <v>0</v>
      </c>
      <c r="S480" s="41">
        <v>0</v>
      </c>
      <c r="T480" s="41">
        <v>0</v>
      </c>
      <c r="U480" s="41">
        <v>0</v>
      </c>
      <c r="V480" s="41">
        <v>0</v>
      </c>
      <c r="W480" s="41">
        <v>0</v>
      </c>
      <c r="X480" s="41">
        <v>0</v>
      </c>
      <c r="Y480" s="41">
        <v>0</v>
      </c>
      <c r="Z480" s="41">
        <v>0</v>
      </c>
      <c r="AA480" s="41">
        <v>0</v>
      </c>
      <c r="AB480" s="41">
        <v>0</v>
      </c>
      <c r="AC480" s="41">
        <v>0</v>
      </c>
      <c r="AD480" s="58">
        <f>SUM(Table446233[[#This Row],[1st
Apportionment]:[Invoices]])</f>
        <v>0</v>
      </c>
      <c r="AE480" s="58">
        <f>Table446233[[#This Row],[2018–19
Final Allocation
$98.35 
Per Pupil]]-AD480</f>
        <v>0</v>
      </c>
    </row>
    <row r="481" spans="1:31" x14ac:dyDescent="0.35">
      <c r="A481" s="13" t="s">
        <v>1632</v>
      </c>
      <c r="B481" s="13" t="s">
        <v>1784</v>
      </c>
      <c r="C481" s="14" t="s">
        <v>1634</v>
      </c>
      <c r="D481" s="14" t="s">
        <v>1785</v>
      </c>
      <c r="E481" s="14" t="s">
        <v>34</v>
      </c>
      <c r="F481" s="14" t="s">
        <v>35</v>
      </c>
      <c r="G481" s="14" t="s">
        <v>1785</v>
      </c>
      <c r="H481" s="61" t="s">
        <v>1786</v>
      </c>
      <c r="I481" s="38">
        <v>273</v>
      </c>
      <c r="J481" s="39" t="s">
        <v>8122</v>
      </c>
      <c r="K481" s="40" t="s">
        <v>8122</v>
      </c>
      <c r="L481" s="14" t="s">
        <v>8122</v>
      </c>
      <c r="M481" s="41">
        <v>26850</v>
      </c>
      <c r="N481" s="4" t="s">
        <v>8122</v>
      </c>
      <c r="O481" s="41">
        <v>0</v>
      </c>
      <c r="P481" s="41">
        <v>0</v>
      </c>
      <c r="Q481" s="41">
        <v>0</v>
      </c>
      <c r="R481" s="41">
        <v>0</v>
      </c>
      <c r="S481" s="41">
        <v>0</v>
      </c>
      <c r="T481" s="41">
        <v>6243</v>
      </c>
      <c r="U481" s="41">
        <v>6243</v>
      </c>
      <c r="V481" s="41">
        <v>0</v>
      </c>
      <c r="W481" s="41">
        <v>0</v>
      </c>
      <c r="X481" s="41">
        <v>4970</v>
      </c>
      <c r="Y481" s="41">
        <v>0</v>
      </c>
      <c r="Z481" s="41">
        <v>0</v>
      </c>
      <c r="AA481" s="41">
        <v>0</v>
      </c>
      <c r="AB481" s="41">
        <v>9394</v>
      </c>
      <c r="AC481" s="41">
        <v>0</v>
      </c>
      <c r="AD481" s="58">
        <f>SUM(Table446233[[#This Row],[1st
Apportionment]:[Invoices]])</f>
        <v>26850</v>
      </c>
      <c r="AE481" s="58">
        <f>Table446233[[#This Row],[2018–19
Final Allocation
$98.35 
Per Pupil]]-AD481</f>
        <v>0</v>
      </c>
    </row>
    <row r="482" spans="1:31" x14ac:dyDescent="0.35">
      <c r="A482" s="13" t="s">
        <v>1632</v>
      </c>
      <c r="B482" s="13" t="s">
        <v>1787</v>
      </c>
      <c r="C482" s="14" t="s">
        <v>1634</v>
      </c>
      <c r="D482" s="14" t="s">
        <v>1788</v>
      </c>
      <c r="E482" s="14" t="s">
        <v>34</v>
      </c>
      <c r="F482" s="14" t="s">
        <v>35</v>
      </c>
      <c r="G482" s="14" t="s">
        <v>1788</v>
      </c>
      <c r="H482" s="61" t="s">
        <v>1789</v>
      </c>
      <c r="I482" s="38">
        <v>0</v>
      </c>
      <c r="J482" s="39" t="s">
        <v>8122</v>
      </c>
      <c r="K482" s="40" t="s">
        <v>8123</v>
      </c>
      <c r="L482" s="14" t="s">
        <v>8123</v>
      </c>
      <c r="M482" s="41">
        <v>0</v>
      </c>
      <c r="N482" s="4" t="s">
        <v>8123</v>
      </c>
      <c r="O482" s="41">
        <v>0</v>
      </c>
      <c r="P482" s="41">
        <v>0</v>
      </c>
      <c r="Q482" s="41">
        <v>0</v>
      </c>
      <c r="R482" s="41">
        <v>0</v>
      </c>
      <c r="S482" s="41">
        <v>0</v>
      </c>
      <c r="T482" s="41">
        <v>0</v>
      </c>
      <c r="U482" s="41">
        <v>0</v>
      </c>
      <c r="V482" s="41">
        <v>0</v>
      </c>
      <c r="W482" s="41">
        <v>0</v>
      </c>
      <c r="X482" s="41">
        <v>0</v>
      </c>
      <c r="Y482" s="41">
        <v>0</v>
      </c>
      <c r="Z482" s="41">
        <v>0</v>
      </c>
      <c r="AA482" s="41">
        <v>0</v>
      </c>
      <c r="AB482" s="41">
        <v>0</v>
      </c>
      <c r="AC482" s="41">
        <v>0</v>
      </c>
      <c r="AD482" s="58">
        <f>SUM(Table446233[[#This Row],[1st
Apportionment]:[Invoices]])</f>
        <v>0</v>
      </c>
      <c r="AE482" s="58">
        <f>Table446233[[#This Row],[2018–19
Final Allocation
$98.35 
Per Pupil]]-AD482</f>
        <v>0</v>
      </c>
    </row>
    <row r="483" spans="1:31" x14ac:dyDescent="0.35">
      <c r="A483" s="13" t="s">
        <v>1632</v>
      </c>
      <c r="B483" s="13" t="s">
        <v>1790</v>
      </c>
      <c r="C483" s="14" t="s">
        <v>1634</v>
      </c>
      <c r="D483" s="14" t="s">
        <v>1791</v>
      </c>
      <c r="E483" s="14" t="s">
        <v>34</v>
      </c>
      <c r="F483" s="14" t="s">
        <v>35</v>
      </c>
      <c r="G483" s="14" t="s">
        <v>1791</v>
      </c>
      <c r="H483" s="61" t="s">
        <v>1792</v>
      </c>
      <c r="I483" s="38">
        <v>0</v>
      </c>
      <c r="J483" s="39" t="s">
        <v>8123</v>
      </c>
      <c r="K483" s="40" t="s">
        <v>8123</v>
      </c>
      <c r="L483" s="14" t="s">
        <v>8123</v>
      </c>
      <c r="M483" s="41">
        <v>0</v>
      </c>
      <c r="N483" s="4" t="s">
        <v>8123</v>
      </c>
      <c r="O483" s="41">
        <v>0</v>
      </c>
      <c r="P483" s="41">
        <v>0</v>
      </c>
      <c r="Q483" s="41">
        <v>0</v>
      </c>
      <c r="R483" s="41">
        <v>0</v>
      </c>
      <c r="S483" s="41">
        <v>0</v>
      </c>
      <c r="T483" s="41">
        <v>0</v>
      </c>
      <c r="U483" s="41">
        <v>0</v>
      </c>
      <c r="V483" s="41">
        <v>0</v>
      </c>
      <c r="W483" s="41">
        <v>0</v>
      </c>
      <c r="X483" s="41">
        <v>0</v>
      </c>
      <c r="Y483" s="41">
        <v>0</v>
      </c>
      <c r="Z483" s="41">
        <v>0</v>
      </c>
      <c r="AA483" s="41">
        <v>0</v>
      </c>
      <c r="AB483" s="41">
        <v>0</v>
      </c>
      <c r="AC483" s="41">
        <v>0</v>
      </c>
      <c r="AD483" s="58">
        <f>SUM(Table446233[[#This Row],[1st
Apportionment]:[Invoices]])</f>
        <v>0</v>
      </c>
      <c r="AE483" s="58">
        <f>Table446233[[#This Row],[2018–19
Final Allocation
$98.35 
Per Pupil]]-AD483</f>
        <v>0</v>
      </c>
    </row>
    <row r="484" spans="1:31" x14ac:dyDescent="0.35">
      <c r="A484" s="13" t="s">
        <v>1632</v>
      </c>
      <c r="B484" s="13" t="s">
        <v>1793</v>
      </c>
      <c r="C484" s="14" t="s">
        <v>1634</v>
      </c>
      <c r="D484" s="14" t="s">
        <v>1794</v>
      </c>
      <c r="E484" s="14" t="s">
        <v>34</v>
      </c>
      <c r="F484" s="14" t="s">
        <v>35</v>
      </c>
      <c r="G484" s="14" t="s">
        <v>1794</v>
      </c>
      <c r="H484" s="61" t="s">
        <v>1795</v>
      </c>
      <c r="I484" s="38">
        <v>560</v>
      </c>
      <c r="J484" s="39" t="s">
        <v>8122</v>
      </c>
      <c r="K484" s="40" t="s">
        <v>8122</v>
      </c>
      <c r="L484" s="14" t="s">
        <v>8122</v>
      </c>
      <c r="M484" s="41">
        <v>55076</v>
      </c>
      <c r="N484" s="4" t="s">
        <v>8123</v>
      </c>
      <c r="O484" s="41">
        <v>0</v>
      </c>
      <c r="P484" s="41">
        <v>0</v>
      </c>
      <c r="Q484" s="41">
        <v>0</v>
      </c>
      <c r="R484" s="41">
        <v>7393</v>
      </c>
      <c r="S484" s="41">
        <v>0</v>
      </c>
      <c r="T484" s="41">
        <v>0</v>
      </c>
      <c r="U484" s="41">
        <v>10705</v>
      </c>
      <c r="V484" s="41">
        <v>16545</v>
      </c>
      <c r="W484" s="41">
        <v>20433</v>
      </c>
      <c r="X484" s="41">
        <v>0</v>
      </c>
      <c r="Y484" s="41">
        <v>0</v>
      </c>
      <c r="Z484" s="41">
        <v>0</v>
      </c>
      <c r="AA484" s="41">
        <v>0</v>
      </c>
      <c r="AB484" s="41">
        <v>0</v>
      </c>
      <c r="AC484" s="41">
        <v>0</v>
      </c>
      <c r="AD484" s="58">
        <f>SUM(Table446233[[#This Row],[1st
Apportionment]:[Invoices]])</f>
        <v>55076</v>
      </c>
      <c r="AE484" s="58">
        <f>Table446233[[#This Row],[2018–19
Final Allocation
$98.35 
Per Pupil]]-AD484</f>
        <v>0</v>
      </c>
    </row>
    <row r="485" spans="1:31" x14ac:dyDescent="0.35">
      <c r="A485" s="13" t="s">
        <v>1632</v>
      </c>
      <c r="B485" s="13" t="s">
        <v>1796</v>
      </c>
      <c r="C485" s="14" t="s">
        <v>1634</v>
      </c>
      <c r="D485" s="14" t="s">
        <v>1797</v>
      </c>
      <c r="E485" s="14" t="s">
        <v>34</v>
      </c>
      <c r="F485" s="14" t="s">
        <v>35</v>
      </c>
      <c r="G485" s="14" t="s">
        <v>1797</v>
      </c>
      <c r="H485" s="61" t="s">
        <v>1798</v>
      </c>
      <c r="I485" s="38">
        <v>0</v>
      </c>
      <c r="J485" s="39" t="s">
        <v>8122</v>
      </c>
      <c r="K485" s="40" t="s">
        <v>8123</v>
      </c>
      <c r="L485" s="14" t="s">
        <v>8123</v>
      </c>
      <c r="M485" s="41">
        <v>0</v>
      </c>
      <c r="N485" s="4" t="s">
        <v>8123</v>
      </c>
      <c r="O485" s="41">
        <v>0</v>
      </c>
      <c r="P485" s="41">
        <v>0</v>
      </c>
      <c r="Q485" s="41">
        <v>0</v>
      </c>
      <c r="R485" s="41">
        <v>0</v>
      </c>
      <c r="S485" s="41">
        <v>0</v>
      </c>
      <c r="T485" s="41">
        <v>0</v>
      </c>
      <c r="U485" s="41">
        <v>0</v>
      </c>
      <c r="V485" s="41">
        <v>0</v>
      </c>
      <c r="W485" s="41">
        <v>0</v>
      </c>
      <c r="X485" s="41">
        <v>0</v>
      </c>
      <c r="Y485" s="41">
        <v>0</v>
      </c>
      <c r="Z485" s="41">
        <v>0</v>
      </c>
      <c r="AA485" s="41">
        <v>0</v>
      </c>
      <c r="AB485" s="41">
        <v>0</v>
      </c>
      <c r="AC485" s="41">
        <v>0</v>
      </c>
      <c r="AD485" s="58">
        <f>SUM(Table446233[[#This Row],[1st
Apportionment]:[Invoices]])</f>
        <v>0</v>
      </c>
      <c r="AE485" s="58">
        <f>Table446233[[#This Row],[2018–19
Final Allocation
$98.35 
Per Pupil]]-AD485</f>
        <v>0</v>
      </c>
    </row>
    <row r="486" spans="1:31" x14ac:dyDescent="0.35">
      <c r="A486" s="13" t="s">
        <v>1632</v>
      </c>
      <c r="B486" s="13" t="s">
        <v>1799</v>
      </c>
      <c r="C486" s="14" t="s">
        <v>1634</v>
      </c>
      <c r="D486" s="14" t="s">
        <v>1800</v>
      </c>
      <c r="E486" s="14" t="s">
        <v>34</v>
      </c>
      <c r="F486" s="14" t="s">
        <v>35</v>
      </c>
      <c r="G486" s="14" t="s">
        <v>1800</v>
      </c>
      <c r="H486" s="61" t="s">
        <v>1801</v>
      </c>
      <c r="I486" s="38">
        <v>0</v>
      </c>
      <c r="J486" s="39" t="s">
        <v>8123</v>
      </c>
      <c r="K486" s="40" t="s">
        <v>8122</v>
      </c>
      <c r="L486" s="14" t="s">
        <v>8122</v>
      </c>
      <c r="M486" s="41">
        <v>0</v>
      </c>
      <c r="N486" s="4" t="s">
        <v>8122</v>
      </c>
      <c r="O486" s="41">
        <v>0</v>
      </c>
      <c r="P486" s="41">
        <v>0</v>
      </c>
      <c r="Q486" s="41">
        <v>0</v>
      </c>
      <c r="R486" s="41">
        <v>0</v>
      </c>
      <c r="S486" s="41">
        <v>0</v>
      </c>
      <c r="T486" s="41">
        <v>0</v>
      </c>
      <c r="U486" s="41">
        <v>0</v>
      </c>
      <c r="V486" s="41">
        <v>0</v>
      </c>
      <c r="W486" s="41">
        <v>0</v>
      </c>
      <c r="X486" s="41">
        <v>0</v>
      </c>
      <c r="Y486" s="41">
        <v>0</v>
      </c>
      <c r="Z486" s="41">
        <v>0</v>
      </c>
      <c r="AA486" s="41">
        <v>0</v>
      </c>
      <c r="AB486" s="41">
        <v>0</v>
      </c>
      <c r="AC486" s="41">
        <v>0</v>
      </c>
      <c r="AD486" s="58">
        <f>SUM(Table446233[[#This Row],[1st
Apportionment]:[Invoices]])</f>
        <v>0</v>
      </c>
      <c r="AE486" s="58">
        <f>Table446233[[#This Row],[2018–19
Final Allocation
$98.35 
Per Pupil]]-AD486</f>
        <v>0</v>
      </c>
    </row>
    <row r="487" spans="1:31" x14ac:dyDescent="0.35">
      <c r="A487" s="13" t="s">
        <v>1632</v>
      </c>
      <c r="B487" s="13" t="s">
        <v>1802</v>
      </c>
      <c r="C487" s="14" t="s">
        <v>1634</v>
      </c>
      <c r="D487" s="14" t="s">
        <v>1803</v>
      </c>
      <c r="E487" s="14" t="s">
        <v>34</v>
      </c>
      <c r="F487" s="14" t="s">
        <v>35</v>
      </c>
      <c r="G487" s="14" t="s">
        <v>1803</v>
      </c>
      <c r="H487" s="61" t="s">
        <v>1804</v>
      </c>
      <c r="I487" s="38">
        <v>227</v>
      </c>
      <c r="J487" s="39" t="s">
        <v>8122</v>
      </c>
      <c r="K487" s="40" t="s">
        <v>8122</v>
      </c>
      <c r="L487" s="14" t="s">
        <v>8122</v>
      </c>
      <c r="M487" s="41">
        <v>22325</v>
      </c>
      <c r="N487" s="4" t="s">
        <v>8123</v>
      </c>
      <c r="O487" s="41">
        <v>0</v>
      </c>
      <c r="P487" s="41">
        <v>0</v>
      </c>
      <c r="Q487" s="41">
        <v>0</v>
      </c>
      <c r="R487" s="41">
        <v>5581</v>
      </c>
      <c r="S487" s="41">
        <v>16744</v>
      </c>
      <c r="T487" s="41">
        <v>0</v>
      </c>
      <c r="U487" s="41">
        <v>0</v>
      </c>
      <c r="V487" s="41">
        <v>0</v>
      </c>
      <c r="W487" s="41">
        <v>0</v>
      </c>
      <c r="X487" s="41">
        <v>0</v>
      </c>
      <c r="Y487" s="41">
        <v>0</v>
      </c>
      <c r="Z487" s="41">
        <v>0</v>
      </c>
      <c r="AA487" s="41">
        <v>0</v>
      </c>
      <c r="AB487" s="41">
        <v>0</v>
      </c>
      <c r="AC487" s="41">
        <v>0</v>
      </c>
      <c r="AD487" s="58">
        <f>SUM(Table446233[[#This Row],[1st
Apportionment]:[Invoices]])</f>
        <v>22325</v>
      </c>
      <c r="AE487" s="58">
        <f>Table446233[[#This Row],[2018–19
Final Allocation
$98.35 
Per Pupil]]-AD487</f>
        <v>0</v>
      </c>
    </row>
    <row r="488" spans="1:31" x14ac:dyDescent="0.35">
      <c r="A488" s="13" t="s">
        <v>1632</v>
      </c>
      <c r="B488" s="13" t="s">
        <v>1805</v>
      </c>
      <c r="C488" s="14" t="s">
        <v>1634</v>
      </c>
      <c r="D488" s="14" t="s">
        <v>1806</v>
      </c>
      <c r="E488" s="14" t="s">
        <v>34</v>
      </c>
      <c r="F488" s="14" t="s">
        <v>35</v>
      </c>
      <c r="G488" s="14" t="s">
        <v>1806</v>
      </c>
      <c r="H488" s="61" t="s">
        <v>1807</v>
      </c>
      <c r="I488" s="38">
        <v>0</v>
      </c>
      <c r="J488" s="39" t="s">
        <v>8123</v>
      </c>
      <c r="K488" s="40" t="s">
        <v>8122</v>
      </c>
      <c r="L488" s="14" t="s">
        <v>8122</v>
      </c>
      <c r="M488" s="41">
        <v>0</v>
      </c>
      <c r="N488" s="4" t="s">
        <v>8123</v>
      </c>
      <c r="O488" s="41">
        <v>0</v>
      </c>
      <c r="P488" s="41">
        <v>0</v>
      </c>
      <c r="Q488" s="41">
        <v>0</v>
      </c>
      <c r="R488" s="41">
        <v>0</v>
      </c>
      <c r="S488" s="41">
        <v>0</v>
      </c>
      <c r="T488" s="41">
        <v>0</v>
      </c>
      <c r="U488" s="41">
        <v>0</v>
      </c>
      <c r="V488" s="41">
        <v>0</v>
      </c>
      <c r="W488" s="41">
        <v>0</v>
      </c>
      <c r="X488" s="41">
        <v>0</v>
      </c>
      <c r="Y488" s="41">
        <v>0</v>
      </c>
      <c r="Z488" s="41">
        <v>0</v>
      </c>
      <c r="AA488" s="41">
        <v>0</v>
      </c>
      <c r="AB488" s="41">
        <v>0</v>
      </c>
      <c r="AC488" s="41">
        <v>0</v>
      </c>
      <c r="AD488" s="58">
        <f>SUM(Table446233[[#This Row],[1st
Apportionment]:[Invoices]])</f>
        <v>0</v>
      </c>
      <c r="AE488" s="58">
        <f>Table446233[[#This Row],[2018–19
Final Allocation
$98.35 
Per Pupil]]-AD488</f>
        <v>0</v>
      </c>
    </row>
    <row r="489" spans="1:31" x14ac:dyDescent="0.35">
      <c r="A489" s="13" t="s">
        <v>1632</v>
      </c>
      <c r="B489" s="13" t="s">
        <v>1808</v>
      </c>
      <c r="C489" s="14" t="s">
        <v>1634</v>
      </c>
      <c r="D489" s="14" t="s">
        <v>1809</v>
      </c>
      <c r="E489" s="14" t="s">
        <v>34</v>
      </c>
      <c r="F489" s="14" t="s">
        <v>35</v>
      </c>
      <c r="G489" s="14" t="s">
        <v>1809</v>
      </c>
      <c r="H489" s="61" t="s">
        <v>1810</v>
      </c>
      <c r="I489" s="38">
        <v>191</v>
      </c>
      <c r="J489" s="39" t="s">
        <v>8122</v>
      </c>
      <c r="K489" s="40" t="s">
        <v>8122</v>
      </c>
      <c r="L489" s="14" t="s">
        <v>8122</v>
      </c>
      <c r="M489" s="41">
        <v>18785</v>
      </c>
      <c r="N489" s="4" t="s">
        <v>8122</v>
      </c>
      <c r="O489" s="41">
        <v>0</v>
      </c>
      <c r="P489" s="41">
        <v>0</v>
      </c>
      <c r="Q489" s="41">
        <v>0</v>
      </c>
      <c r="R489" s="41">
        <v>0</v>
      </c>
      <c r="S489" s="41">
        <v>989</v>
      </c>
      <c r="T489" s="41">
        <v>2599</v>
      </c>
      <c r="U489" s="41">
        <v>1637</v>
      </c>
      <c r="V489" s="41">
        <v>8461</v>
      </c>
      <c r="W489" s="41">
        <v>5099</v>
      </c>
      <c r="X489" s="41">
        <v>0</v>
      </c>
      <c r="Y489" s="41">
        <v>0</v>
      </c>
      <c r="Z489" s="41">
        <v>0</v>
      </c>
      <c r="AA489" s="41">
        <v>0</v>
      </c>
      <c r="AB489" s="41">
        <v>0</v>
      </c>
      <c r="AC489" s="41">
        <v>0</v>
      </c>
      <c r="AD489" s="58">
        <f>SUM(Table446233[[#This Row],[1st
Apportionment]:[Invoices]])</f>
        <v>18785</v>
      </c>
      <c r="AE489" s="58">
        <f>Table446233[[#This Row],[2018–19
Final Allocation
$98.35 
Per Pupil]]-AD489</f>
        <v>0</v>
      </c>
    </row>
    <row r="490" spans="1:31" x14ac:dyDescent="0.35">
      <c r="A490" s="13" t="s">
        <v>1632</v>
      </c>
      <c r="B490" s="13" t="s">
        <v>1811</v>
      </c>
      <c r="C490" s="14" t="s">
        <v>1634</v>
      </c>
      <c r="D490" s="14" t="s">
        <v>1812</v>
      </c>
      <c r="E490" s="14" t="s">
        <v>34</v>
      </c>
      <c r="F490" s="14" t="s">
        <v>35</v>
      </c>
      <c r="G490" s="14" t="s">
        <v>1812</v>
      </c>
      <c r="H490" s="61" t="s">
        <v>1813</v>
      </c>
      <c r="I490" s="38">
        <v>265</v>
      </c>
      <c r="J490" s="39" t="s">
        <v>8122</v>
      </c>
      <c r="K490" s="40" t="s">
        <v>8122</v>
      </c>
      <c r="L490" s="14" t="s">
        <v>8122</v>
      </c>
      <c r="M490" s="41">
        <v>26063</v>
      </c>
      <c r="N490" s="4" t="s">
        <v>8122</v>
      </c>
      <c r="O490" s="41">
        <v>0</v>
      </c>
      <c r="P490" s="41">
        <v>4047</v>
      </c>
      <c r="Q490" s="41">
        <v>6118</v>
      </c>
      <c r="R490" s="41">
        <v>2850</v>
      </c>
      <c r="S490" s="41">
        <v>1333</v>
      </c>
      <c r="T490" s="41">
        <v>3208</v>
      </c>
      <c r="U490" s="41">
        <v>5963</v>
      </c>
      <c r="V490" s="41">
        <v>0</v>
      </c>
      <c r="W490" s="41">
        <v>2544</v>
      </c>
      <c r="X490" s="41">
        <v>0</v>
      </c>
      <c r="Y490" s="41">
        <v>0</v>
      </c>
      <c r="Z490" s="41">
        <v>0</v>
      </c>
      <c r="AA490" s="41">
        <v>0</v>
      </c>
      <c r="AB490" s="41">
        <v>0</v>
      </c>
      <c r="AC490" s="41">
        <v>0</v>
      </c>
      <c r="AD490" s="58">
        <f>SUM(Table446233[[#This Row],[1st
Apportionment]:[Invoices]])</f>
        <v>26063</v>
      </c>
      <c r="AE490" s="58">
        <f>Table446233[[#This Row],[2018–19
Final Allocation
$98.35 
Per Pupil]]-AD490</f>
        <v>0</v>
      </c>
    </row>
    <row r="491" spans="1:31" x14ac:dyDescent="0.35">
      <c r="A491" s="13" t="s">
        <v>1632</v>
      </c>
      <c r="B491" s="13" t="s">
        <v>1814</v>
      </c>
      <c r="C491" s="14" t="s">
        <v>1634</v>
      </c>
      <c r="D491" s="14" t="s">
        <v>1815</v>
      </c>
      <c r="E491" s="14" t="s">
        <v>34</v>
      </c>
      <c r="F491" s="14" t="s">
        <v>35</v>
      </c>
      <c r="G491" s="14" t="s">
        <v>1815</v>
      </c>
      <c r="H491" s="61" t="s">
        <v>1816</v>
      </c>
      <c r="I491" s="38">
        <v>0</v>
      </c>
      <c r="J491" s="39" t="s">
        <v>8123</v>
      </c>
      <c r="K491" s="40" t="s">
        <v>8123</v>
      </c>
      <c r="L491" s="14" t="s">
        <v>8123</v>
      </c>
      <c r="M491" s="41">
        <v>0</v>
      </c>
      <c r="N491" s="4" t="s">
        <v>8123</v>
      </c>
      <c r="O491" s="41">
        <v>0</v>
      </c>
      <c r="P491" s="41">
        <v>0</v>
      </c>
      <c r="Q491" s="41">
        <v>0</v>
      </c>
      <c r="R491" s="41">
        <v>0</v>
      </c>
      <c r="S491" s="41">
        <v>0</v>
      </c>
      <c r="T491" s="41">
        <v>0</v>
      </c>
      <c r="U491" s="41">
        <v>0</v>
      </c>
      <c r="V491" s="41">
        <v>0</v>
      </c>
      <c r="W491" s="41">
        <v>0</v>
      </c>
      <c r="X491" s="41">
        <v>0</v>
      </c>
      <c r="Y491" s="41">
        <v>0</v>
      </c>
      <c r="Z491" s="41">
        <v>0</v>
      </c>
      <c r="AA491" s="41">
        <v>0</v>
      </c>
      <c r="AB491" s="41">
        <v>0</v>
      </c>
      <c r="AC491" s="41">
        <v>0</v>
      </c>
      <c r="AD491" s="58">
        <f>SUM(Table446233[[#This Row],[1st
Apportionment]:[Invoices]])</f>
        <v>0</v>
      </c>
      <c r="AE491" s="58">
        <f>Table446233[[#This Row],[2018–19
Final Allocation
$98.35 
Per Pupil]]-AD491</f>
        <v>0</v>
      </c>
    </row>
    <row r="492" spans="1:31" x14ac:dyDescent="0.35">
      <c r="A492" s="13" t="s">
        <v>1632</v>
      </c>
      <c r="B492" s="13" t="s">
        <v>1817</v>
      </c>
      <c r="C492" s="14" t="s">
        <v>1634</v>
      </c>
      <c r="D492" s="14" t="s">
        <v>1818</v>
      </c>
      <c r="E492" s="14" t="s">
        <v>34</v>
      </c>
      <c r="F492" s="14" t="s">
        <v>35</v>
      </c>
      <c r="G492" s="14" t="s">
        <v>1818</v>
      </c>
      <c r="H492" s="61" t="s">
        <v>1819</v>
      </c>
      <c r="I492" s="38">
        <v>111</v>
      </c>
      <c r="J492" s="39" t="s">
        <v>8122</v>
      </c>
      <c r="K492" s="40" t="s">
        <v>8122</v>
      </c>
      <c r="L492" s="14" t="s">
        <v>8122</v>
      </c>
      <c r="M492" s="41">
        <v>10917</v>
      </c>
      <c r="N492" s="4" t="s">
        <v>8123</v>
      </c>
      <c r="O492" s="41">
        <v>2563</v>
      </c>
      <c r="P492" s="41">
        <v>2563</v>
      </c>
      <c r="Q492" s="41">
        <v>0</v>
      </c>
      <c r="R492" s="41">
        <v>0</v>
      </c>
      <c r="S492" s="41">
        <v>5791</v>
      </c>
      <c r="T492" s="41">
        <v>0</v>
      </c>
      <c r="U492" s="41">
        <v>0</v>
      </c>
      <c r="V492" s="41">
        <v>0</v>
      </c>
      <c r="W492" s="41">
        <v>0</v>
      </c>
      <c r="X492" s="41">
        <v>0</v>
      </c>
      <c r="Y492" s="41">
        <v>0</v>
      </c>
      <c r="Z492" s="41">
        <v>0</v>
      </c>
      <c r="AA492" s="41">
        <v>0</v>
      </c>
      <c r="AB492" s="41">
        <v>0</v>
      </c>
      <c r="AC492" s="41">
        <v>0</v>
      </c>
      <c r="AD492" s="58">
        <f>SUM(Table446233[[#This Row],[1st
Apportionment]:[Invoices]])</f>
        <v>10917</v>
      </c>
      <c r="AE492" s="58">
        <f>Table446233[[#This Row],[2018–19
Final Allocation
$98.35 
Per Pupil]]-AD492</f>
        <v>0</v>
      </c>
    </row>
    <row r="493" spans="1:31" x14ac:dyDescent="0.35">
      <c r="A493" s="13" t="s">
        <v>1632</v>
      </c>
      <c r="B493" s="13" t="s">
        <v>1820</v>
      </c>
      <c r="C493" s="14" t="s">
        <v>1634</v>
      </c>
      <c r="D493" s="14" t="s">
        <v>1821</v>
      </c>
      <c r="E493" s="14" t="s">
        <v>34</v>
      </c>
      <c r="F493" s="14" t="s">
        <v>35</v>
      </c>
      <c r="G493" s="14" t="s">
        <v>1821</v>
      </c>
      <c r="H493" s="61" t="s">
        <v>1822</v>
      </c>
      <c r="I493" s="38">
        <v>0</v>
      </c>
      <c r="J493" s="39" t="s">
        <v>8123</v>
      </c>
      <c r="K493" s="40" t="s">
        <v>8122</v>
      </c>
      <c r="L493" s="14" t="s">
        <v>8122</v>
      </c>
      <c r="M493" s="41">
        <v>0</v>
      </c>
      <c r="N493" s="4" t="s">
        <v>8123</v>
      </c>
      <c r="O493" s="41">
        <v>0</v>
      </c>
      <c r="P493" s="41">
        <v>0</v>
      </c>
      <c r="Q493" s="41">
        <v>0</v>
      </c>
      <c r="R493" s="41">
        <v>0</v>
      </c>
      <c r="S493" s="41">
        <v>0</v>
      </c>
      <c r="T493" s="41">
        <v>0</v>
      </c>
      <c r="U493" s="41">
        <v>0</v>
      </c>
      <c r="V493" s="41">
        <v>0</v>
      </c>
      <c r="W493" s="41">
        <v>0</v>
      </c>
      <c r="X493" s="41">
        <v>0</v>
      </c>
      <c r="Y493" s="41">
        <v>0</v>
      </c>
      <c r="Z493" s="41">
        <v>0</v>
      </c>
      <c r="AA493" s="41">
        <v>0</v>
      </c>
      <c r="AB493" s="41">
        <v>0</v>
      </c>
      <c r="AC493" s="41">
        <v>0</v>
      </c>
      <c r="AD493" s="58">
        <f>SUM(Table446233[[#This Row],[1st
Apportionment]:[Invoices]])</f>
        <v>0</v>
      </c>
      <c r="AE493" s="58">
        <f>Table446233[[#This Row],[2018–19
Final Allocation
$98.35 
Per Pupil]]-AD493</f>
        <v>0</v>
      </c>
    </row>
    <row r="494" spans="1:31" x14ac:dyDescent="0.35">
      <c r="A494" s="13" t="s">
        <v>1632</v>
      </c>
      <c r="B494" s="13" t="s">
        <v>1823</v>
      </c>
      <c r="C494" s="14" t="s">
        <v>1634</v>
      </c>
      <c r="D494" s="14" t="s">
        <v>1824</v>
      </c>
      <c r="E494" s="14" t="s">
        <v>34</v>
      </c>
      <c r="F494" s="14" t="s">
        <v>35</v>
      </c>
      <c r="G494" s="14" t="s">
        <v>1824</v>
      </c>
      <c r="H494" s="61" t="s">
        <v>1825</v>
      </c>
      <c r="I494" s="38">
        <v>1199</v>
      </c>
      <c r="J494" s="39" t="s">
        <v>8122</v>
      </c>
      <c r="K494" s="40" t="s">
        <v>8122</v>
      </c>
      <c r="L494" s="14" t="s">
        <v>8122</v>
      </c>
      <c r="M494" s="41">
        <v>117922</v>
      </c>
      <c r="N494" s="4" t="s">
        <v>8122</v>
      </c>
      <c r="O494" s="41">
        <v>6981</v>
      </c>
      <c r="P494" s="41">
        <v>27682</v>
      </c>
      <c r="Q494" s="41">
        <v>27682</v>
      </c>
      <c r="R494" s="41">
        <v>29481</v>
      </c>
      <c r="S494" s="41">
        <v>0</v>
      </c>
      <c r="T494" s="41">
        <v>26096</v>
      </c>
      <c r="U494" s="41">
        <v>0</v>
      </c>
      <c r="V494" s="41">
        <v>0</v>
      </c>
      <c r="W494" s="41">
        <v>0</v>
      </c>
      <c r="X494" s="41">
        <v>0</v>
      </c>
      <c r="Y494" s="41">
        <v>0</v>
      </c>
      <c r="Z494" s="41">
        <v>0</v>
      </c>
      <c r="AA494" s="41">
        <v>0</v>
      </c>
      <c r="AB494" s="41">
        <v>0</v>
      </c>
      <c r="AC494" s="41">
        <v>0</v>
      </c>
      <c r="AD494" s="58">
        <f>SUM(Table446233[[#This Row],[1st
Apportionment]:[Invoices]])</f>
        <v>117922</v>
      </c>
      <c r="AE494" s="58">
        <f>Table446233[[#This Row],[2018–19
Final Allocation
$98.35 
Per Pupil]]-AD494</f>
        <v>0</v>
      </c>
    </row>
    <row r="495" spans="1:31" x14ac:dyDescent="0.35">
      <c r="A495" s="13" t="s">
        <v>1632</v>
      </c>
      <c r="B495" s="13" t="s">
        <v>1826</v>
      </c>
      <c r="C495" s="14" t="s">
        <v>1634</v>
      </c>
      <c r="D495" s="14" t="s">
        <v>1827</v>
      </c>
      <c r="E495" s="14" t="s">
        <v>34</v>
      </c>
      <c r="F495" s="14" t="s">
        <v>35</v>
      </c>
      <c r="G495" s="14" t="s">
        <v>1827</v>
      </c>
      <c r="H495" s="61" t="s">
        <v>1828</v>
      </c>
      <c r="I495" s="38">
        <v>0</v>
      </c>
      <c r="J495" s="39" t="s">
        <v>8123</v>
      </c>
      <c r="K495" s="40" t="s">
        <v>8123</v>
      </c>
      <c r="L495" s="14" t="s">
        <v>8123</v>
      </c>
      <c r="M495" s="41">
        <v>0</v>
      </c>
      <c r="N495" s="4" t="s">
        <v>8123</v>
      </c>
      <c r="O495" s="41">
        <v>0</v>
      </c>
      <c r="P495" s="41">
        <v>0</v>
      </c>
      <c r="Q495" s="41">
        <v>0</v>
      </c>
      <c r="R495" s="41">
        <v>0</v>
      </c>
      <c r="S495" s="41">
        <v>0</v>
      </c>
      <c r="T495" s="41">
        <v>0</v>
      </c>
      <c r="U495" s="41">
        <v>0</v>
      </c>
      <c r="V495" s="41">
        <v>0</v>
      </c>
      <c r="W495" s="41">
        <v>0</v>
      </c>
      <c r="X495" s="41">
        <v>0</v>
      </c>
      <c r="Y495" s="41">
        <v>0</v>
      </c>
      <c r="Z495" s="41">
        <v>0</v>
      </c>
      <c r="AA495" s="41">
        <v>0</v>
      </c>
      <c r="AB495" s="41">
        <v>0</v>
      </c>
      <c r="AC495" s="41">
        <v>0</v>
      </c>
      <c r="AD495" s="58">
        <f>SUM(Table446233[[#This Row],[1st
Apportionment]:[Invoices]])</f>
        <v>0</v>
      </c>
      <c r="AE495" s="58">
        <f>Table446233[[#This Row],[2018–19
Final Allocation
$98.35 
Per Pupil]]-AD495</f>
        <v>0</v>
      </c>
    </row>
    <row r="496" spans="1:31" x14ac:dyDescent="0.35">
      <c r="A496" s="13" t="s">
        <v>1632</v>
      </c>
      <c r="B496" s="13" t="s">
        <v>1829</v>
      </c>
      <c r="C496" s="14" t="s">
        <v>1634</v>
      </c>
      <c r="D496" s="14" t="s">
        <v>1830</v>
      </c>
      <c r="E496" s="14" t="s">
        <v>34</v>
      </c>
      <c r="F496" s="14" t="s">
        <v>35</v>
      </c>
      <c r="G496" s="14" t="s">
        <v>1830</v>
      </c>
      <c r="H496" s="61" t="s">
        <v>1831</v>
      </c>
      <c r="I496" s="38">
        <v>223</v>
      </c>
      <c r="J496" s="39" t="s">
        <v>8122</v>
      </c>
      <c r="K496" s="40" t="s">
        <v>8122</v>
      </c>
      <c r="L496" s="14" t="s">
        <v>8122</v>
      </c>
      <c r="M496" s="41">
        <v>21932</v>
      </c>
      <c r="N496" s="4" t="s">
        <v>8123</v>
      </c>
      <c r="O496" s="41">
        <v>0</v>
      </c>
      <c r="P496" s="41">
        <v>0</v>
      </c>
      <c r="Q496" s="41">
        <v>0</v>
      </c>
      <c r="R496" s="41">
        <v>0</v>
      </c>
      <c r="S496" s="41">
        <v>6252</v>
      </c>
      <c r="T496" s="41">
        <v>10592</v>
      </c>
      <c r="U496" s="41">
        <v>0</v>
      </c>
      <c r="V496" s="41">
        <v>0</v>
      </c>
      <c r="W496" s="41">
        <v>0</v>
      </c>
      <c r="X496" s="41">
        <v>5088</v>
      </c>
      <c r="Y496" s="41">
        <v>0</v>
      </c>
      <c r="Z496" s="41">
        <v>0</v>
      </c>
      <c r="AA496" s="41">
        <v>0</v>
      </c>
      <c r="AB496" s="41">
        <v>0</v>
      </c>
      <c r="AC496" s="41">
        <v>0</v>
      </c>
      <c r="AD496" s="58">
        <f>SUM(Table446233[[#This Row],[1st
Apportionment]:[Invoices]])</f>
        <v>21932</v>
      </c>
      <c r="AE496" s="58">
        <f>Table446233[[#This Row],[2018–19
Final Allocation
$98.35 
Per Pupil]]-AD496</f>
        <v>0</v>
      </c>
    </row>
    <row r="497" spans="1:31" x14ac:dyDescent="0.35">
      <c r="A497" s="13" t="s">
        <v>1632</v>
      </c>
      <c r="B497" s="13" t="s">
        <v>1832</v>
      </c>
      <c r="C497" s="14" t="s">
        <v>1634</v>
      </c>
      <c r="D497" s="14" t="s">
        <v>1833</v>
      </c>
      <c r="E497" s="14" t="s">
        <v>34</v>
      </c>
      <c r="F497" s="14" t="s">
        <v>35</v>
      </c>
      <c r="G497" s="14" t="s">
        <v>1833</v>
      </c>
      <c r="H497" s="61" t="s">
        <v>1834</v>
      </c>
      <c r="I497" s="38">
        <v>0</v>
      </c>
      <c r="J497" s="39" t="s">
        <v>8123</v>
      </c>
      <c r="K497" s="40" t="s">
        <v>8123</v>
      </c>
      <c r="L497" s="14" t="s">
        <v>8123</v>
      </c>
      <c r="M497" s="41">
        <v>0</v>
      </c>
      <c r="N497" s="4" t="s">
        <v>8123</v>
      </c>
      <c r="O497" s="41">
        <v>0</v>
      </c>
      <c r="P497" s="41">
        <v>0</v>
      </c>
      <c r="Q497" s="41">
        <v>0</v>
      </c>
      <c r="R497" s="41">
        <v>0</v>
      </c>
      <c r="S497" s="41">
        <v>0</v>
      </c>
      <c r="T497" s="41">
        <v>0</v>
      </c>
      <c r="U497" s="41">
        <v>0</v>
      </c>
      <c r="V497" s="41">
        <v>0</v>
      </c>
      <c r="W497" s="41">
        <v>0</v>
      </c>
      <c r="X497" s="41">
        <v>0</v>
      </c>
      <c r="Y497" s="41">
        <v>0</v>
      </c>
      <c r="Z497" s="41">
        <v>0</v>
      </c>
      <c r="AA497" s="41">
        <v>0</v>
      </c>
      <c r="AB497" s="41">
        <v>0</v>
      </c>
      <c r="AC497" s="41">
        <v>0</v>
      </c>
      <c r="AD497" s="58">
        <f>SUM(Table446233[[#This Row],[1st
Apportionment]:[Invoices]])</f>
        <v>0</v>
      </c>
      <c r="AE497" s="58">
        <f>Table446233[[#This Row],[2018–19
Final Allocation
$98.35 
Per Pupil]]-AD497</f>
        <v>0</v>
      </c>
    </row>
    <row r="498" spans="1:31" x14ac:dyDescent="0.35">
      <c r="A498" s="13" t="s">
        <v>1632</v>
      </c>
      <c r="B498" s="13" t="s">
        <v>1835</v>
      </c>
      <c r="C498" s="14" t="s">
        <v>1634</v>
      </c>
      <c r="D498" s="14" t="s">
        <v>1836</v>
      </c>
      <c r="E498" s="14" t="s">
        <v>34</v>
      </c>
      <c r="F498" s="14" t="s">
        <v>35</v>
      </c>
      <c r="G498" s="14" t="s">
        <v>1836</v>
      </c>
      <c r="H498" s="61" t="s">
        <v>1837</v>
      </c>
      <c r="I498" s="38">
        <v>68</v>
      </c>
      <c r="J498" s="39" t="s">
        <v>8122</v>
      </c>
      <c r="K498" s="40" t="s">
        <v>8122</v>
      </c>
      <c r="L498" s="14" t="s">
        <v>8122</v>
      </c>
      <c r="M498" s="41">
        <v>6688</v>
      </c>
      <c r="N498" s="4" t="s">
        <v>8122</v>
      </c>
      <c r="O498" s="41">
        <v>1119</v>
      </c>
      <c r="P498" s="41">
        <v>0</v>
      </c>
      <c r="Q498" s="41">
        <v>0</v>
      </c>
      <c r="R498" s="41">
        <v>0</v>
      </c>
      <c r="S498" s="41">
        <v>2264</v>
      </c>
      <c r="T498" s="41">
        <v>3305</v>
      </c>
      <c r="U498" s="41">
        <v>0</v>
      </c>
      <c r="V498" s="41">
        <v>0</v>
      </c>
      <c r="W498" s="41">
        <v>0</v>
      </c>
      <c r="X498" s="41">
        <v>0</v>
      </c>
      <c r="Y498" s="41">
        <v>0</v>
      </c>
      <c r="Z498" s="41">
        <v>0</v>
      </c>
      <c r="AA498" s="41">
        <v>0</v>
      </c>
      <c r="AB498" s="41">
        <v>0</v>
      </c>
      <c r="AC498" s="41">
        <v>0</v>
      </c>
      <c r="AD498" s="58">
        <f>SUM(Table446233[[#This Row],[1st
Apportionment]:[Invoices]])</f>
        <v>6688</v>
      </c>
      <c r="AE498" s="58">
        <f>Table446233[[#This Row],[2018–19
Final Allocation
$98.35 
Per Pupil]]-AD498</f>
        <v>0</v>
      </c>
    </row>
    <row r="499" spans="1:31" x14ac:dyDescent="0.35">
      <c r="A499" s="13" t="s">
        <v>1632</v>
      </c>
      <c r="B499" s="13" t="s">
        <v>1838</v>
      </c>
      <c r="C499" s="14" t="s">
        <v>1634</v>
      </c>
      <c r="D499" s="14" t="s">
        <v>1839</v>
      </c>
      <c r="E499" s="14" t="s">
        <v>34</v>
      </c>
      <c r="F499" s="14" t="s">
        <v>35</v>
      </c>
      <c r="G499" s="14" t="s">
        <v>1839</v>
      </c>
      <c r="H499" s="61" t="s">
        <v>1840</v>
      </c>
      <c r="I499" s="38">
        <v>0</v>
      </c>
      <c r="J499" s="39" t="s">
        <v>8123</v>
      </c>
      <c r="K499" s="40" t="s">
        <v>8123</v>
      </c>
      <c r="L499" s="14" t="s">
        <v>8123</v>
      </c>
      <c r="M499" s="41">
        <v>0</v>
      </c>
      <c r="N499" s="4" t="s">
        <v>8122</v>
      </c>
      <c r="O499" s="41">
        <v>0</v>
      </c>
      <c r="P499" s="41">
        <v>0</v>
      </c>
      <c r="Q499" s="41">
        <v>0</v>
      </c>
      <c r="R499" s="41">
        <v>0</v>
      </c>
      <c r="S499" s="41">
        <v>0</v>
      </c>
      <c r="T499" s="41">
        <v>0</v>
      </c>
      <c r="U499" s="41">
        <v>0</v>
      </c>
      <c r="V499" s="41">
        <v>0</v>
      </c>
      <c r="W499" s="41">
        <v>0</v>
      </c>
      <c r="X499" s="41">
        <v>0</v>
      </c>
      <c r="Y499" s="41">
        <v>0</v>
      </c>
      <c r="Z499" s="41">
        <v>0</v>
      </c>
      <c r="AA499" s="41">
        <v>0</v>
      </c>
      <c r="AB499" s="41">
        <v>0</v>
      </c>
      <c r="AC499" s="41">
        <v>0</v>
      </c>
      <c r="AD499" s="58">
        <f>SUM(Table446233[[#This Row],[1st
Apportionment]:[Invoices]])</f>
        <v>0</v>
      </c>
      <c r="AE499" s="58">
        <f>Table446233[[#This Row],[2018–19
Final Allocation
$98.35 
Per Pupil]]-AD499</f>
        <v>0</v>
      </c>
    </row>
    <row r="500" spans="1:31" x14ac:dyDescent="0.35">
      <c r="A500" s="13" t="s">
        <v>1632</v>
      </c>
      <c r="B500" s="13" t="s">
        <v>1841</v>
      </c>
      <c r="C500" s="14" t="s">
        <v>1634</v>
      </c>
      <c r="D500" s="14" t="s">
        <v>1842</v>
      </c>
      <c r="E500" s="14" t="s">
        <v>34</v>
      </c>
      <c r="F500" s="14" t="s">
        <v>35</v>
      </c>
      <c r="G500" s="14" t="s">
        <v>1842</v>
      </c>
      <c r="H500" s="61" t="s">
        <v>1843</v>
      </c>
      <c r="I500" s="38">
        <v>313</v>
      </c>
      <c r="J500" s="39" t="s">
        <v>8122</v>
      </c>
      <c r="K500" s="40" t="s">
        <v>8122</v>
      </c>
      <c r="L500" s="14" t="s">
        <v>8122</v>
      </c>
      <c r="M500" s="41">
        <v>30784</v>
      </c>
      <c r="N500" s="4" t="s">
        <v>8123</v>
      </c>
      <c r="O500" s="41">
        <v>7227</v>
      </c>
      <c r="P500" s="41">
        <v>7227</v>
      </c>
      <c r="Q500" s="41">
        <v>0</v>
      </c>
      <c r="R500" s="41">
        <v>0</v>
      </c>
      <c r="S500" s="41">
        <v>0</v>
      </c>
      <c r="T500" s="41">
        <v>16330</v>
      </c>
      <c r="U500" s="41">
        <v>0</v>
      </c>
      <c r="V500" s="41">
        <v>0</v>
      </c>
      <c r="W500" s="41">
        <v>0</v>
      </c>
      <c r="X500" s="41">
        <v>0</v>
      </c>
      <c r="Y500" s="41">
        <v>0</v>
      </c>
      <c r="Z500" s="41">
        <v>0</v>
      </c>
      <c r="AA500" s="41">
        <v>0</v>
      </c>
      <c r="AB500" s="41">
        <v>0</v>
      </c>
      <c r="AC500" s="41">
        <v>0</v>
      </c>
      <c r="AD500" s="58">
        <f>SUM(Table446233[[#This Row],[1st
Apportionment]:[Invoices]])</f>
        <v>30784</v>
      </c>
      <c r="AE500" s="58">
        <f>Table446233[[#This Row],[2018–19
Final Allocation
$98.35 
Per Pupil]]-AD500</f>
        <v>0</v>
      </c>
    </row>
    <row r="501" spans="1:31" x14ac:dyDescent="0.35">
      <c r="A501" s="13" t="s">
        <v>1632</v>
      </c>
      <c r="B501" s="13" t="s">
        <v>1844</v>
      </c>
      <c r="C501" s="14" t="s">
        <v>1634</v>
      </c>
      <c r="D501" s="14" t="s">
        <v>1845</v>
      </c>
      <c r="E501" s="14" t="s">
        <v>34</v>
      </c>
      <c r="F501" s="14" t="s">
        <v>35</v>
      </c>
      <c r="G501" s="14" t="s">
        <v>1845</v>
      </c>
      <c r="H501" s="61" t="s">
        <v>1846</v>
      </c>
      <c r="I501" s="38">
        <v>0</v>
      </c>
      <c r="J501" s="39" t="s">
        <v>8123</v>
      </c>
      <c r="K501" s="40" t="s">
        <v>8123</v>
      </c>
      <c r="L501" s="14" t="s">
        <v>8123</v>
      </c>
      <c r="M501" s="41">
        <v>0</v>
      </c>
      <c r="N501" s="4" t="s">
        <v>8122</v>
      </c>
      <c r="O501" s="41">
        <v>0</v>
      </c>
      <c r="P501" s="41">
        <v>0</v>
      </c>
      <c r="Q501" s="41">
        <v>0</v>
      </c>
      <c r="R501" s="41">
        <v>0</v>
      </c>
      <c r="S501" s="41">
        <v>0</v>
      </c>
      <c r="T501" s="41">
        <v>0</v>
      </c>
      <c r="U501" s="41">
        <v>0</v>
      </c>
      <c r="V501" s="41">
        <v>0</v>
      </c>
      <c r="W501" s="41">
        <v>0</v>
      </c>
      <c r="X501" s="41">
        <v>0</v>
      </c>
      <c r="Y501" s="41">
        <v>0</v>
      </c>
      <c r="Z501" s="41">
        <v>0</v>
      </c>
      <c r="AA501" s="41">
        <v>0</v>
      </c>
      <c r="AB501" s="41">
        <v>0</v>
      </c>
      <c r="AC501" s="41">
        <v>0</v>
      </c>
      <c r="AD501" s="58">
        <f>SUM(Table446233[[#This Row],[1st
Apportionment]:[Invoices]])</f>
        <v>0</v>
      </c>
      <c r="AE501" s="58">
        <f>Table446233[[#This Row],[2018–19
Final Allocation
$98.35 
Per Pupil]]-AD501</f>
        <v>0</v>
      </c>
    </row>
    <row r="502" spans="1:31" x14ac:dyDescent="0.35">
      <c r="A502" s="13" t="s">
        <v>1632</v>
      </c>
      <c r="B502" s="13" t="s">
        <v>1847</v>
      </c>
      <c r="C502" s="14" t="s">
        <v>1634</v>
      </c>
      <c r="D502" s="14" t="s">
        <v>1848</v>
      </c>
      <c r="E502" s="14" t="s">
        <v>34</v>
      </c>
      <c r="F502" s="14" t="s">
        <v>35</v>
      </c>
      <c r="G502" s="14" t="s">
        <v>1848</v>
      </c>
      <c r="H502" s="61" t="s">
        <v>1849</v>
      </c>
      <c r="I502" s="38">
        <v>0</v>
      </c>
      <c r="J502" s="39" t="s">
        <v>8123</v>
      </c>
      <c r="K502" s="40" t="s">
        <v>8122</v>
      </c>
      <c r="L502" s="14" t="s">
        <v>8122</v>
      </c>
      <c r="M502" s="41">
        <v>0</v>
      </c>
      <c r="N502" s="4" t="s">
        <v>8123</v>
      </c>
      <c r="O502" s="41">
        <v>0</v>
      </c>
      <c r="P502" s="41">
        <v>0</v>
      </c>
      <c r="Q502" s="41">
        <v>0</v>
      </c>
      <c r="R502" s="41">
        <v>0</v>
      </c>
      <c r="S502" s="41">
        <v>0</v>
      </c>
      <c r="T502" s="41">
        <v>0</v>
      </c>
      <c r="U502" s="41">
        <v>0</v>
      </c>
      <c r="V502" s="41">
        <v>0</v>
      </c>
      <c r="W502" s="41">
        <v>0</v>
      </c>
      <c r="X502" s="41">
        <v>0</v>
      </c>
      <c r="Y502" s="41">
        <v>0</v>
      </c>
      <c r="Z502" s="41">
        <v>0</v>
      </c>
      <c r="AA502" s="41">
        <v>0</v>
      </c>
      <c r="AB502" s="41">
        <v>0</v>
      </c>
      <c r="AC502" s="41">
        <v>0</v>
      </c>
      <c r="AD502" s="58">
        <f>SUM(Table446233[[#This Row],[1st
Apportionment]:[Invoices]])</f>
        <v>0</v>
      </c>
      <c r="AE502" s="58">
        <f>Table446233[[#This Row],[2018–19
Final Allocation
$98.35 
Per Pupil]]-AD502</f>
        <v>0</v>
      </c>
    </row>
    <row r="503" spans="1:31" x14ac:dyDescent="0.35">
      <c r="A503" s="13" t="s">
        <v>1632</v>
      </c>
      <c r="B503" s="13" t="s">
        <v>1850</v>
      </c>
      <c r="C503" s="14" t="s">
        <v>1634</v>
      </c>
      <c r="D503" s="14" t="s">
        <v>1851</v>
      </c>
      <c r="E503" s="14" t="s">
        <v>34</v>
      </c>
      <c r="F503" s="14" t="s">
        <v>35</v>
      </c>
      <c r="G503" s="14" t="s">
        <v>1851</v>
      </c>
      <c r="H503" s="61" t="s">
        <v>1852</v>
      </c>
      <c r="I503" s="38">
        <v>0</v>
      </c>
      <c r="J503" s="39" t="s">
        <v>8122</v>
      </c>
      <c r="K503" s="40" t="s">
        <v>8123</v>
      </c>
      <c r="L503" s="14" t="s">
        <v>8123</v>
      </c>
      <c r="M503" s="41">
        <v>0</v>
      </c>
      <c r="N503" s="4" t="s">
        <v>8123</v>
      </c>
      <c r="O503" s="41">
        <v>0</v>
      </c>
      <c r="P503" s="41">
        <v>0</v>
      </c>
      <c r="Q503" s="41">
        <v>0</v>
      </c>
      <c r="R503" s="41">
        <v>0</v>
      </c>
      <c r="S503" s="41">
        <v>0</v>
      </c>
      <c r="T503" s="41">
        <v>0</v>
      </c>
      <c r="U503" s="41">
        <v>0</v>
      </c>
      <c r="V503" s="41">
        <v>0</v>
      </c>
      <c r="W503" s="41">
        <v>0</v>
      </c>
      <c r="X503" s="41">
        <v>0</v>
      </c>
      <c r="Y503" s="41">
        <v>0</v>
      </c>
      <c r="Z503" s="41">
        <v>0</v>
      </c>
      <c r="AA503" s="41">
        <v>0</v>
      </c>
      <c r="AB503" s="41">
        <v>0</v>
      </c>
      <c r="AC503" s="41">
        <v>0</v>
      </c>
      <c r="AD503" s="58">
        <f>SUM(Table446233[[#This Row],[1st
Apportionment]:[Invoices]])</f>
        <v>0</v>
      </c>
      <c r="AE503" s="58">
        <f>Table446233[[#This Row],[2018–19
Final Allocation
$98.35 
Per Pupil]]-AD503</f>
        <v>0</v>
      </c>
    </row>
    <row r="504" spans="1:31" x14ac:dyDescent="0.35">
      <c r="A504" s="13" t="s">
        <v>1632</v>
      </c>
      <c r="B504" s="13" t="s">
        <v>1853</v>
      </c>
      <c r="C504" s="14" t="s">
        <v>1634</v>
      </c>
      <c r="D504" s="14" t="s">
        <v>1854</v>
      </c>
      <c r="E504" s="14" t="s">
        <v>34</v>
      </c>
      <c r="F504" s="14" t="s">
        <v>35</v>
      </c>
      <c r="G504" s="14" t="s">
        <v>1854</v>
      </c>
      <c r="H504" s="61" t="s">
        <v>1855</v>
      </c>
      <c r="I504" s="38">
        <v>0</v>
      </c>
      <c r="J504" s="39" t="s">
        <v>8123</v>
      </c>
      <c r="K504" s="40" t="s">
        <v>8122</v>
      </c>
      <c r="L504" s="14" t="s">
        <v>8122</v>
      </c>
      <c r="M504" s="41">
        <v>0</v>
      </c>
      <c r="N504" s="4" t="s">
        <v>8123</v>
      </c>
      <c r="O504" s="41">
        <v>0</v>
      </c>
      <c r="P504" s="41">
        <v>0</v>
      </c>
      <c r="Q504" s="41">
        <v>0</v>
      </c>
      <c r="R504" s="41">
        <v>0</v>
      </c>
      <c r="S504" s="41">
        <v>0</v>
      </c>
      <c r="T504" s="41">
        <v>0</v>
      </c>
      <c r="U504" s="41">
        <v>0</v>
      </c>
      <c r="V504" s="41">
        <v>0</v>
      </c>
      <c r="W504" s="41">
        <v>0</v>
      </c>
      <c r="X504" s="41">
        <v>0</v>
      </c>
      <c r="Y504" s="41">
        <v>0</v>
      </c>
      <c r="Z504" s="41">
        <v>0</v>
      </c>
      <c r="AA504" s="41">
        <v>0</v>
      </c>
      <c r="AB504" s="41">
        <v>0</v>
      </c>
      <c r="AC504" s="41">
        <v>0</v>
      </c>
      <c r="AD504" s="58">
        <f>SUM(Table446233[[#This Row],[1st
Apportionment]:[Invoices]])</f>
        <v>0</v>
      </c>
      <c r="AE504" s="58">
        <f>Table446233[[#This Row],[2018–19
Final Allocation
$98.35 
Per Pupil]]-AD504</f>
        <v>0</v>
      </c>
    </row>
    <row r="505" spans="1:31" x14ac:dyDescent="0.35">
      <c r="A505" s="13" t="s">
        <v>1632</v>
      </c>
      <c r="B505" s="13" t="s">
        <v>1856</v>
      </c>
      <c r="C505" s="14" t="s">
        <v>1634</v>
      </c>
      <c r="D505" s="14" t="s">
        <v>1857</v>
      </c>
      <c r="E505" s="14" t="s">
        <v>34</v>
      </c>
      <c r="F505" s="14" t="s">
        <v>35</v>
      </c>
      <c r="G505" s="14" t="s">
        <v>1857</v>
      </c>
      <c r="H505" s="61" t="s">
        <v>1858</v>
      </c>
      <c r="I505" s="38">
        <v>0</v>
      </c>
      <c r="J505" s="39" t="s">
        <v>8123</v>
      </c>
      <c r="K505" s="40" t="s">
        <v>8122</v>
      </c>
      <c r="L505" s="14" t="s">
        <v>8122</v>
      </c>
      <c r="M505" s="41">
        <v>0</v>
      </c>
      <c r="N505" s="4" t="s">
        <v>8123</v>
      </c>
      <c r="O505" s="41">
        <v>0</v>
      </c>
      <c r="P505" s="41">
        <v>0</v>
      </c>
      <c r="Q505" s="41">
        <v>0</v>
      </c>
      <c r="R505" s="41">
        <v>0</v>
      </c>
      <c r="S505" s="41">
        <v>0</v>
      </c>
      <c r="T505" s="41">
        <v>0</v>
      </c>
      <c r="U505" s="41">
        <v>0</v>
      </c>
      <c r="V505" s="41">
        <v>0</v>
      </c>
      <c r="W505" s="41">
        <v>0</v>
      </c>
      <c r="X505" s="41">
        <v>0</v>
      </c>
      <c r="Y505" s="41">
        <v>0</v>
      </c>
      <c r="Z505" s="41">
        <v>0</v>
      </c>
      <c r="AA505" s="41">
        <v>0</v>
      </c>
      <c r="AB505" s="41">
        <v>0</v>
      </c>
      <c r="AC505" s="41">
        <v>0</v>
      </c>
      <c r="AD505" s="58">
        <f>SUM(Table446233[[#This Row],[1st
Apportionment]:[Invoices]])</f>
        <v>0</v>
      </c>
      <c r="AE505" s="58">
        <f>Table446233[[#This Row],[2018–19
Final Allocation
$98.35 
Per Pupil]]-AD505</f>
        <v>0</v>
      </c>
    </row>
    <row r="506" spans="1:31" x14ac:dyDescent="0.35">
      <c r="A506" s="13" t="s">
        <v>1632</v>
      </c>
      <c r="B506" s="13" t="s">
        <v>1859</v>
      </c>
      <c r="C506" s="14" t="s">
        <v>1634</v>
      </c>
      <c r="D506" s="14" t="s">
        <v>1860</v>
      </c>
      <c r="E506" s="14" t="s">
        <v>34</v>
      </c>
      <c r="F506" s="14" t="s">
        <v>35</v>
      </c>
      <c r="G506" s="14" t="s">
        <v>1860</v>
      </c>
      <c r="H506" s="61" t="s">
        <v>1861</v>
      </c>
      <c r="I506" s="38">
        <v>333</v>
      </c>
      <c r="J506" s="39" t="s">
        <v>8122</v>
      </c>
      <c r="K506" s="40" t="s">
        <v>8122</v>
      </c>
      <c r="L506" s="14" t="s">
        <v>8122</v>
      </c>
      <c r="M506" s="41">
        <v>32751</v>
      </c>
      <c r="N506" s="4" t="s">
        <v>8122</v>
      </c>
      <c r="O506" s="41">
        <v>0</v>
      </c>
      <c r="P506" s="41">
        <v>0</v>
      </c>
      <c r="Q506" s="41">
        <v>1838</v>
      </c>
      <c r="R506" s="41">
        <v>1074</v>
      </c>
      <c r="S506" s="41">
        <v>3766</v>
      </c>
      <c r="T506" s="41">
        <v>6785</v>
      </c>
      <c r="U506" s="41">
        <v>0</v>
      </c>
      <c r="V506" s="41">
        <v>1050</v>
      </c>
      <c r="W506" s="41">
        <v>2530</v>
      </c>
      <c r="X506" s="41">
        <v>7882</v>
      </c>
      <c r="Y506" s="41">
        <v>0</v>
      </c>
      <c r="Z506" s="41">
        <v>0</v>
      </c>
      <c r="AA506" s="41">
        <v>0</v>
      </c>
      <c r="AB506" s="41">
        <v>0</v>
      </c>
      <c r="AC506" s="41">
        <v>0</v>
      </c>
      <c r="AD506" s="58">
        <f>SUM(Table446233[[#This Row],[1st
Apportionment]:[Invoices]])</f>
        <v>24925</v>
      </c>
      <c r="AE506" s="58">
        <f>Table446233[[#This Row],[2018–19
Final Allocation
$98.35 
Per Pupil]]-AD506</f>
        <v>7826</v>
      </c>
    </row>
    <row r="507" spans="1:31" x14ac:dyDescent="0.35">
      <c r="A507" s="13" t="s">
        <v>1632</v>
      </c>
      <c r="B507" s="13" t="s">
        <v>1862</v>
      </c>
      <c r="C507" s="14" t="s">
        <v>1634</v>
      </c>
      <c r="D507" s="14" t="s">
        <v>1863</v>
      </c>
      <c r="E507" s="14" t="s">
        <v>34</v>
      </c>
      <c r="F507" s="14" t="s">
        <v>35</v>
      </c>
      <c r="G507" s="14" t="s">
        <v>1863</v>
      </c>
      <c r="H507" s="61" t="s">
        <v>1864</v>
      </c>
      <c r="I507" s="38">
        <v>0</v>
      </c>
      <c r="J507" s="39" t="s">
        <v>8122</v>
      </c>
      <c r="K507" s="40" t="s">
        <v>8123</v>
      </c>
      <c r="L507" s="14" t="s">
        <v>8122</v>
      </c>
      <c r="M507" s="41">
        <v>0</v>
      </c>
      <c r="N507" s="4" t="s">
        <v>8123</v>
      </c>
      <c r="O507" s="41">
        <v>0</v>
      </c>
      <c r="P507" s="41">
        <v>0</v>
      </c>
      <c r="Q507" s="41">
        <v>0</v>
      </c>
      <c r="R507" s="41">
        <v>0</v>
      </c>
      <c r="S507" s="41">
        <v>0</v>
      </c>
      <c r="T507" s="41">
        <v>0</v>
      </c>
      <c r="U507" s="41">
        <v>0</v>
      </c>
      <c r="V507" s="41">
        <v>0</v>
      </c>
      <c r="W507" s="41">
        <v>0</v>
      </c>
      <c r="X507" s="41">
        <v>0</v>
      </c>
      <c r="Y507" s="41">
        <v>0</v>
      </c>
      <c r="Z507" s="41">
        <v>0</v>
      </c>
      <c r="AA507" s="41">
        <v>0</v>
      </c>
      <c r="AB507" s="41">
        <v>0</v>
      </c>
      <c r="AC507" s="41">
        <v>0</v>
      </c>
      <c r="AD507" s="58">
        <f>SUM(Table446233[[#This Row],[1st
Apportionment]:[Invoices]])</f>
        <v>0</v>
      </c>
      <c r="AE507" s="58">
        <f>Table446233[[#This Row],[2018–19
Final Allocation
$98.35 
Per Pupil]]-AD507</f>
        <v>0</v>
      </c>
    </row>
    <row r="508" spans="1:31" x14ac:dyDescent="0.35">
      <c r="A508" s="13" t="s">
        <v>1632</v>
      </c>
      <c r="B508" s="13" t="s">
        <v>1865</v>
      </c>
      <c r="C508" s="14" t="s">
        <v>1634</v>
      </c>
      <c r="D508" s="14" t="s">
        <v>1866</v>
      </c>
      <c r="E508" s="14" t="s">
        <v>34</v>
      </c>
      <c r="F508" s="14" t="s">
        <v>35</v>
      </c>
      <c r="G508" s="14" t="s">
        <v>1866</v>
      </c>
      <c r="H508" s="61" t="s">
        <v>1867</v>
      </c>
      <c r="I508" s="38">
        <v>0</v>
      </c>
      <c r="J508" s="39" t="s">
        <v>8122</v>
      </c>
      <c r="K508" s="40" t="s">
        <v>8123</v>
      </c>
      <c r="L508" s="14" t="s">
        <v>8123</v>
      </c>
      <c r="M508" s="41">
        <v>0</v>
      </c>
      <c r="N508" s="4" t="s">
        <v>8123</v>
      </c>
      <c r="O508" s="41">
        <v>0</v>
      </c>
      <c r="P508" s="41">
        <v>0</v>
      </c>
      <c r="Q508" s="41">
        <v>0</v>
      </c>
      <c r="R508" s="41">
        <v>0</v>
      </c>
      <c r="S508" s="41">
        <v>0</v>
      </c>
      <c r="T508" s="41">
        <v>0</v>
      </c>
      <c r="U508" s="41">
        <v>0</v>
      </c>
      <c r="V508" s="41">
        <v>0</v>
      </c>
      <c r="W508" s="41">
        <v>0</v>
      </c>
      <c r="X508" s="41">
        <v>0</v>
      </c>
      <c r="Y508" s="41">
        <v>0</v>
      </c>
      <c r="Z508" s="41">
        <v>0</v>
      </c>
      <c r="AA508" s="41">
        <v>0</v>
      </c>
      <c r="AB508" s="41">
        <v>0</v>
      </c>
      <c r="AC508" s="41">
        <v>0</v>
      </c>
      <c r="AD508" s="58">
        <f>SUM(Table446233[[#This Row],[1st
Apportionment]:[Invoices]])</f>
        <v>0</v>
      </c>
      <c r="AE508" s="58">
        <f>Table446233[[#This Row],[2018–19
Final Allocation
$98.35 
Per Pupil]]-AD508</f>
        <v>0</v>
      </c>
    </row>
    <row r="509" spans="1:31" x14ac:dyDescent="0.35">
      <c r="A509" s="13" t="s">
        <v>1632</v>
      </c>
      <c r="B509" s="13" t="s">
        <v>1868</v>
      </c>
      <c r="C509" s="14" t="s">
        <v>1634</v>
      </c>
      <c r="D509" s="14" t="s">
        <v>1869</v>
      </c>
      <c r="E509" s="14" t="s">
        <v>34</v>
      </c>
      <c r="F509" s="14" t="s">
        <v>35</v>
      </c>
      <c r="G509" s="14" t="s">
        <v>1869</v>
      </c>
      <c r="H509" s="61" t="s">
        <v>1870</v>
      </c>
      <c r="I509" s="38">
        <v>200</v>
      </c>
      <c r="J509" s="39" t="s">
        <v>8122</v>
      </c>
      <c r="K509" s="40" t="s">
        <v>8122</v>
      </c>
      <c r="L509" s="14" t="s">
        <v>8122</v>
      </c>
      <c r="M509" s="41">
        <v>19670</v>
      </c>
      <c r="N509" s="4" t="s">
        <v>8122</v>
      </c>
      <c r="O509" s="41">
        <v>0</v>
      </c>
      <c r="P509" s="41">
        <v>0</v>
      </c>
      <c r="Q509" s="41">
        <v>0</v>
      </c>
      <c r="R509" s="41">
        <v>0</v>
      </c>
      <c r="S509" s="41">
        <v>3142</v>
      </c>
      <c r="T509" s="41">
        <v>16528</v>
      </c>
      <c r="U509" s="41">
        <v>0</v>
      </c>
      <c r="V509" s="41">
        <v>0</v>
      </c>
      <c r="W509" s="41">
        <v>0</v>
      </c>
      <c r="X509" s="41">
        <v>0</v>
      </c>
      <c r="Y509" s="41">
        <v>0</v>
      </c>
      <c r="Z509" s="41">
        <v>0</v>
      </c>
      <c r="AA509" s="41">
        <v>0</v>
      </c>
      <c r="AB509" s="41">
        <v>0</v>
      </c>
      <c r="AC509" s="41">
        <v>0</v>
      </c>
      <c r="AD509" s="58">
        <f>SUM(Table446233[[#This Row],[1st
Apportionment]:[Invoices]])</f>
        <v>19670</v>
      </c>
      <c r="AE509" s="58">
        <f>Table446233[[#This Row],[2018–19
Final Allocation
$98.35 
Per Pupil]]-AD509</f>
        <v>0</v>
      </c>
    </row>
    <row r="510" spans="1:31" x14ac:dyDescent="0.35">
      <c r="A510" s="13" t="s">
        <v>1632</v>
      </c>
      <c r="B510" s="13" t="s">
        <v>1871</v>
      </c>
      <c r="C510" s="14" t="s">
        <v>1634</v>
      </c>
      <c r="D510" s="14" t="s">
        <v>1872</v>
      </c>
      <c r="E510" s="14" t="s">
        <v>34</v>
      </c>
      <c r="F510" s="14" t="s">
        <v>35</v>
      </c>
      <c r="G510" s="14" t="s">
        <v>1872</v>
      </c>
      <c r="H510" s="61" t="s">
        <v>1873</v>
      </c>
      <c r="I510" s="38">
        <v>1371</v>
      </c>
      <c r="J510" s="39" t="s">
        <v>8122</v>
      </c>
      <c r="K510" s="40" t="s">
        <v>8122</v>
      </c>
      <c r="L510" s="14" t="s">
        <v>8122</v>
      </c>
      <c r="M510" s="41">
        <v>134838</v>
      </c>
      <c r="N510" s="4" t="s">
        <v>8122</v>
      </c>
      <c r="O510" s="41">
        <v>0</v>
      </c>
      <c r="P510" s="41">
        <v>20028</v>
      </c>
      <c r="Q510" s="41">
        <v>31653</v>
      </c>
      <c r="R510" s="41">
        <v>5946</v>
      </c>
      <c r="S510" s="41">
        <v>16288</v>
      </c>
      <c r="T510" s="41">
        <v>11092</v>
      </c>
      <c r="U510" s="41">
        <v>17754</v>
      </c>
      <c r="V510" s="41">
        <v>32077</v>
      </c>
      <c r="W510" s="41">
        <v>0</v>
      </c>
      <c r="X510" s="41">
        <v>0</v>
      </c>
      <c r="Y510" s="41">
        <v>0</v>
      </c>
      <c r="Z510" s="41">
        <v>0</v>
      </c>
      <c r="AA510" s="41">
        <v>0</v>
      </c>
      <c r="AB510" s="41">
        <v>0</v>
      </c>
      <c r="AC510" s="41">
        <v>0</v>
      </c>
      <c r="AD510" s="58">
        <f>SUM(Table446233[[#This Row],[1st
Apportionment]:[Invoices]])</f>
        <v>134838</v>
      </c>
      <c r="AE510" s="58">
        <f>Table446233[[#This Row],[2018–19
Final Allocation
$98.35 
Per Pupil]]-AD510</f>
        <v>0</v>
      </c>
    </row>
    <row r="511" spans="1:31" x14ac:dyDescent="0.35">
      <c r="A511" s="13" t="s">
        <v>1632</v>
      </c>
      <c r="B511" s="13" t="s">
        <v>1874</v>
      </c>
      <c r="C511" s="14" t="s">
        <v>1634</v>
      </c>
      <c r="D511" s="14" t="s">
        <v>1875</v>
      </c>
      <c r="E511" s="14" t="s">
        <v>34</v>
      </c>
      <c r="F511" s="14" t="s">
        <v>35</v>
      </c>
      <c r="G511" s="14" t="s">
        <v>1875</v>
      </c>
      <c r="H511" s="61" t="s">
        <v>1876</v>
      </c>
      <c r="I511" s="38">
        <v>0</v>
      </c>
      <c r="J511" s="39" t="s">
        <v>8122</v>
      </c>
      <c r="K511" s="40" t="s">
        <v>8123</v>
      </c>
      <c r="L511" s="14" t="s">
        <v>8123</v>
      </c>
      <c r="M511" s="41">
        <v>0</v>
      </c>
      <c r="N511" s="4" t="s">
        <v>8123</v>
      </c>
      <c r="O511" s="41">
        <v>0</v>
      </c>
      <c r="P511" s="41">
        <v>0</v>
      </c>
      <c r="Q511" s="41">
        <v>0</v>
      </c>
      <c r="R511" s="41">
        <v>0</v>
      </c>
      <c r="S511" s="41">
        <v>0</v>
      </c>
      <c r="T511" s="41">
        <v>0</v>
      </c>
      <c r="U511" s="41">
        <v>0</v>
      </c>
      <c r="V511" s="41">
        <v>0</v>
      </c>
      <c r="W511" s="41">
        <v>0</v>
      </c>
      <c r="X511" s="41">
        <v>0</v>
      </c>
      <c r="Y511" s="41">
        <v>0</v>
      </c>
      <c r="Z511" s="41">
        <v>0</v>
      </c>
      <c r="AA511" s="41">
        <v>0</v>
      </c>
      <c r="AB511" s="41">
        <v>0</v>
      </c>
      <c r="AC511" s="41">
        <v>0</v>
      </c>
      <c r="AD511" s="58">
        <f>SUM(Table446233[[#This Row],[1st
Apportionment]:[Invoices]])</f>
        <v>0</v>
      </c>
      <c r="AE511" s="58">
        <f>Table446233[[#This Row],[2018–19
Final Allocation
$98.35 
Per Pupil]]-AD511</f>
        <v>0</v>
      </c>
    </row>
    <row r="512" spans="1:31" x14ac:dyDescent="0.35">
      <c r="A512" s="13" t="s">
        <v>1632</v>
      </c>
      <c r="B512" s="13" t="s">
        <v>1877</v>
      </c>
      <c r="C512" s="14" t="s">
        <v>1634</v>
      </c>
      <c r="D512" s="14" t="s">
        <v>1863</v>
      </c>
      <c r="E512" s="14" t="s">
        <v>1878</v>
      </c>
      <c r="F512" s="14">
        <v>2003</v>
      </c>
      <c r="G512" s="14" t="s">
        <v>1879</v>
      </c>
      <c r="H512" s="61" t="s">
        <v>1880</v>
      </c>
      <c r="I512" s="38">
        <v>0</v>
      </c>
      <c r="J512" s="39" t="s">
        <v>8122</v>
      </c>
      <c r="K512" s="40" t="s">
        <v>8123</v>
      </c>
      <c r="L512" s="14" t="s">
        <v>8123</v>
      </c>
      <c r="M512" s="41">
        <v>0</v>
      </c>
      <c r="N512" s="4" t="s">
        <v>8123</v>
      </c>
      <c r="O512" s="41">
        <v>0</v>
      </c>
      <c r="P512" s="41">
        <v>0</v>
      </c>
      <c r="Q512" s="41">
        <v>0</v>
      </c>
      <c r="R512" s="41">
        <v>0</v>
      </c>
      <c r="S512" s="41">
        <v>0</v>
      </c>
      <c r="T512" s="41">
        <v>0</v>
      </c>
      <c r="U512" s="41">
        <v>0</v>
      </c>
      <c r="V512" s="41">
        <v>0</v>
      </c>
      <c r="W512" s="41">
        <v>0</v>
      </c>
      <c r="X512" s="41">
        <v>0</v>
      </c>
      <c r="Y512" s="41">
        <v>0</v>
      </c>
      <c r="Z512" s="41">
        <v>0</v>
      </c>
      <c r="AA512" s="41">
        <v>0</v>
      </c>
      <c r="AB512" s="41">
        <v>0</v>
      </c>
      <c r="AC512" s="41">
        <v>0</v>
      </c>
      <c r="AD512" s="58">
        <f>SUM(Table446233[[#This Row],[1st
Apportionment]:[Invoices]])</f>
        <v>0</v>
      </c>
      <c r="AE512" s="58">
        <f>Table446233[[#This Row],[2018–19
Final Allocation
$98.35 
Per Pupil]]-AD512</f>
        <v>0</v>
      </c>
    </row>
    <row r="513" spans="1:31" ht="31" x14ac:dyDescent="0.35">
      <c r="A513" s="13" t="s">
        <v>1632</v>
      </c>
      <c r="B513" s="13" t="s">
        <v>1881</v>
      </c>
      <c r="C513" s="14" t="s">
        <v>1634</v>
      </c>
      <c r="D513" s="14" t="s">
        <v>1758</v>
      </c>
      <c r="E513" s="14" t="s">
        <v>1882</v>
      </c>
      <c r="F513" s="14">
        <v>2004</v>
      </c>
      <c r="G513" s="14" t="s">
        <v>1883</v>
      </c>
      <c r="H513" s="61" t="s">
        <v>1884</v>
      </c>
      <c r="I513" s="38">
        <v>0</v>
      </c>
      <c r="J513" s="39" t="s">
        <v>8122</v>
      </c>
      <c r="K513" s="40" t="s">
        <v>8123</v>
      </c>
      <c r="L513" s="14" t="s">
        <v>8123</v>
      </c>
      <c r="M513" s="41">
        <v>0</v>
      </c>
      <c r="N513" s="4" t="s">
        <v>8123</v>
      </c>
      <c r="O513" s="41">
        <v>0</v>
      </c>
      <c r="P513" s="41">
        <v>0</v>
      </c>
      <c r="Q513" s="41">
        <v>0</v>
      </c>
      <c r="R513" s="41">
        <v>0</v>
      </c>
      <c r="S513" s="41">
        <v>0</v>
      </c>
      <c r="T513" s="41">
        <v>0</v>
      </c>
      <c r="U513" s="41">
        <v>0</v>
      </c>
      <c r="V513" s="41">
        <v>0</v>
      </c>
      <c r="W513" s="41">
        <v>0</v>
      </c>
      <c r="X513" s="41">
        <v>0</v>
      </c>
      <c r="Y513" s="41">
        <v>0</v>
      </c>
      <c r="Z513" s="41">
        <v>0</v>
      </c>
      <c r="AA513" s="41">
        <v>0</v>
      </c>
      <c r="AB513" s="41">
        <v>0</v>
      </c>
      <c r="AC513" s="41">
        <v>0</v>
      </c>
      <c r="AD513" s="58">
        <f>SUM(Table446233[[#This Row],[1st
Apportionment]:[Invoices]])</f>
        <v>0</v>
      </c>
      <c r="AE513" s="58">
        <f>Table446233[[#This Row],[2018–19
Final Allocation
$98.35 
Per Pupil]]-AD513</f>
        <v>0</v>
      </c>
    </row>
    <row r="514" spans="1:31" x14ac:dyDescent="0.35">
      <c r="A514" s="13" t="s">
        <v>1632</v>
      </c>
      <c r="B514" s="13" t="s">
        <v>1885</v>
      </c>
      <c r="C514" s="14" t="s">
        <v>1634</v>
      </c>
      <c r="D514" s="14" t="s">
        <v>1635</v>
      </c>
      <c r="E514" s="14" t="s">
        <v>1886</v>
      </c>
      <c r="F514" s="14">
        <v>2017</v>
      </c>
      <c r="G514" s="14" t="s">
        <v>1887</v>
      </c>
      <c r="H514" s="61" t="s">
        <v>1888</v>
      </c>
      <c r="I514" s="38">
        <v>0</v>
      </c>
      <c r="J514" s="39" t="s">
        <v>8122</v>
      </c>
      <c r="K514" s="40" t="s">
        <v>8123</v>
      </c>
      <c r="L514" s="14" t="s">
        <v>8123</v>
      </c>
      <c r="M514" s="41">
        <v>0</v>
      </c>
      <c r="N514" s="4" t="s">
        <v>8123</v>
      </c>
      <c r="O514" s="41">
        <v>0</v>
      </c>
      <c r="P514" s="41">
        <v>0</v>
      </c>
      <c r="Q514" s="41">
        <v>0</v>
      </c>
      <c r="R514" s="41">
        <v>0</v>
      </c>
      <c r="S514" s="41">
        <v>0</v>
      </c>
      <c r="T514" s="41">
        <v>0</v>
      </c>
      <c r="U514" s="41">
        <v>0</v>
      </c>
      <c r="V514" s="41">
        <v>0</v>
      </c>
      <c r="W514" s="41">
        <v>0</v>
      </c>
      <c r="X514" s="41">
        <v>0</v>
      </c>
      <c r="Y514" s="41">
        <v>0</v>
      </c>
      <c r="Z514" s="41">
        <v>0</v>
      </c>
      <c r="AA514" s="41">
        <v>0</v>
      </c>
      <c r="AB514" s="41">
        <v>0</v>
      </c>
      <c r="AC514" s="41">
        <v>0</v>
      </c>
      <c r="AD514" s="58">
        <f>SUM(Table446233[[#This Row],[1st
Apportionment]:[Invoices]])</f>
        <v>0</v>
      </c>
      <c r="AE514" s="58">
        <f>Table446233[[#This Row],[2018–19
Final Allocation
$98.35 
Per Pupil]]-AD514</f>
        <v>0</v>
      </c>
    </row>
    <row r="515" spans="1:31" x14ac:dyDescent="0.35">
      <c r="A515" s="13" t="s">
        <v>1632</v>
      </c>
      <c r="B515" s="13" t="s">
        <v>1889</v>
      </c>
      <c r="C515" s="14" t="s">
        <v>1634</v>
      </c>
      <c r="D515" s="14" t="s">
        <v>1758</v>
      </c>
      <c r="E515" s="14" t="s">
        <v>1890</v>
      </c>
      <c r="F515" s="14" t="s">
        <v>1891</v>
      </c>
      <c r="G515" s="14" t="s">
        <v>1892</v>
      </c>
      <c r="H515" s="61" t="s">
        <v>1893</v>
      </c>
      <c r="I515" s="38">
        <v>0</v>
      </c>
      <c r="J515" s="39" t="s">
        <v>8123</v>
      </c>
      <c r="K515" s="40" t="s">
        <v>8123</v>
      </c>
      <c r="L515" s="14" t="s">
        <v>8123</v>
      </c>
      <c r="M515" s="41">
        <v>0</v>
      </c>
      <c r="N515" s="4" t="s">
        <v>8123</v>
      </c>
      <c r="O515" s="41">
        <v>0</v>
      </c>
      <c r="P515" s="41">
        <v>0</v>
      </c>
      <c r="Q515" s="41">
        <v>0</v>
      </c>
      <c r="R515" s="41">
        <v>0</v>
      </c>
      <c r="S515" s="41">
        <v>0</v>
      </c>
      <c r="T515" s="41">
        <v>0</v>
      </c>
      <c r="U515" s="41">
        <v>0</v>
      </c>
      <c r="V515" s="41">
        <v>0</v>
      </c>
      <c r="W515" s="41">
        <v>0</v>
      </c>
      <c r="X515" s="41">
        <v>0</v>
      </c>
      <c r="Y515" s="41">
        <v>0</v>
      </c>
      <c r="Z515" s="41">
        <v>0</v>
      </c>
      <c r="AA515" s="41">
        <v>0</v>
      </c>
      <c r="AB515" s="41">
        <v>0</v>
      </c>
      <c r="AC515" s="41">
        <v>0</v>
      </c>
      <c r="AD515" s="58">
        <f>SUM(Table446233[[#This Row],[1st
Apportionment]:[Invoices]])</f>
        <v>0</v>
      </c>
      <c r="AE515" s="58">
        <f>Table446233[[#This Row],[2018–19
Final Allocation
$98.35 
Per Pupil]]-AD515</f>
        <v>0</v>
      </c>
    </row>
    <row r="516" spans="1:31" x14ac:dyDescent="0.35">
      <c r="A516" s="13" t="s">
        <v>1632</v>
      </c>
      <c r="B516" s="13" t="s">
        <v>1894</v>
      </c>
      <c r="C516" s="14" t="s">
        <v>1634</v>
      </c>
      <c r="D516" s="14" t="s">
        <v>1758</v>
      </c>
      <c r="E516" s="14" t="s">
        <v>1895</v>
      </c>
      <c r="F516" s="14" t="s">
        <v>1896</v>
      </c>
      <c r="G516" s="14" t="s">
        <v>1897</v>
      </c>
      <c r="H516" s="61" t="s">
        <v>1898</v>
      </c>
      <c r="I516" s="38">
        <v>0</v>
      </c>
      <c r="J516" s="39" t="s">
        <v>8122</v>
      </c>
      <c r="K516" s="40" t="s">
        <v>8123</v>
      </c>
      <c r="L516" s="14" t="s">
        <v>8122</v>
      </c>
      <c r="M516" s="41">
        <v>0</v>
      </c>
      <c r="N516" s="4" t="s">
        <v>8123</v>
      </c>
      <c r="O516" s="41">
        <v>0</v>
      </c>
      <c r="P516" s="41">
        <v>0</v>
      </c>
      <c r="Q516" s="41">
        <v>0</v>
      </c>
      <c r="R516" s="41">
        <v>0</v>
      </c>
      <c r="S516" s="41">
        <v>0</v>
      </c>
      <c r="T516" s="41">
        <v>0</v>
      </c>
      <c r="U516" s="41">
        <v>0</v>
      </c>
      <c r="V516" s="41">
        <v>0</v>
      </c>
      <c r="W516" s="41">
        <v>0</v>
      </c>
      <c r="X516" s="41">
        <v>0</v>
      </c>
      <c r="Y516" s="41">
        <v>0</v>
      </c>
      <c r="Z516" s="41">
        <v>0</v>
      </c>
      <c r="AA516" s="41">
        <v>0</v>
      </c>
      <c r="AB516" s="41">
        <v>0</v>
      </c>
      <c r="AC516" s="41">
        <v>0</v>
      </c>
      <c r="AD516" s="58">
        <f>SUM(Table446233[[#This Row],[1st
Apportionment]:[Invoices]])</f>
        <v>0</v>
      </c>
      <c r="AE516" s="58">
        <f>Table446233[[#This Row],[2018–19
Final Allocation
$98.35 
Per Pupil]]-AD516</f>
        <v>0</v>
      </c>
    </row>
    <row r="517" spans="1:31" x14ac:dyDescent="0.35">
      <c r="A517" s="13" t="s">
        <v>1632</v>
      </c>
      <c r="B517" s="13" t="s">
        <v>1899</v>
      </c>
      <c r="C517" s="14" t="s">
        <v>1634</v>
      </c>
      <c r="D517" s="14" t="s">
        <v>1758</v>
      </c>
      <c r="E517" s="14" t="s">
        <v>1900</v>
      </c>
      <c r="F517" s="14" t="s">
        <v>1901</v>
      </c>
      <c r="G517" s="14" t="s">
        <v>1902</v>
      </c>
      <c r="H517" s="61" t="s">
        <v>1903</v>
      </c>
      <c r="I517" s="38">
        <v>0</v>
      </c>
      <c r="J517" s="39" t="s">
        <v>8122</v>
      </c>
      <c r="K517" s="40" t="s">
        <v>8123</v>
      </c>
      <c r="L517" s="14" t="s">
        <v>8123</v>
      </c>
      <c r="M517" s="41">
        <v>0</v>
      </c>
      <c r="N517" s="4" t="s">
        <v>8123</v>
      </c>
      <c r="O517" s="41">
        <v>0</v>
      </c>
      <c r="P517" s="41">
        <v>0</v>
      </c>
      <c r="Q517" s="41">
        <v>0</v>
      </c>
      <c r="R517" s="41">
        <v>0</v>
      </c>
      <c r="S517" s="41">
        <v>0</v>
      </c>
      <c r="T517" s="41">
        <v>0</v>
      </c>
      <c r="U517" s="41">
        <v>0</v>
      </c>
      <c r="V517" s="41">
        <v>0</v>
      </c>
      <c r="W517" s="41">
        <v>0</v>
      </c>
      <c r="X517" s="41">
        <v>0</v>
      </c>
      <c r="Y517" s="41">
        <v>0</v>
      </c>
      <c r="Z517" s="41">
        <v>0</v>
      </c>
      <c r="AA517" s="41">
        <v>0</v>
      </c>
      <c r="AB517" s="41">
        <v>0</v>
      </c>
      <c r="AC517" s="41">
        <v>0</v>
      </c>
      <c r="AD517" s="58">
        <f>SUM(Table446233[[#This Row],[1st
Apportionment]:[Invoices]])</f>
        <v>0</v>
      </c>
      <c r="AE517" s="58">
        <f>Table446233[[#This Row],[2018–19
Final Allocation
$98.35 
Per Pupil]]-AD517</f>
        <v>0</v>
      </c>
    </row>
    <row r="518" spans="1:31" x14ac:dyDescent="0.35">
      <c r="A518" s="13" t="s">
        <v>1632</v>
      </c>
      <c r="B518" s="13" t="s">
        <v>1904</v>
      </c>
      <c r="C518" s="14" t="s">
        <v>1634</v>
      </c>
      <c r="D518" s="14" t="s">
        <v>1758</v>
      </c>
      <c r="E518" s="14" t="s">
        <v>1905</v>
      </c>
      <c r="F518" s="14" t="s">
        <v>1906</v>
      </c>
      <c r="G518" s="14" t="s">
        <v>1907</v>
      </c>
      <c r="H518" s="61" t="s">
        <v>1908</v>
      </c>
      <c r="I518" s="38">
        <v>0</v>
      </c>
      <c r="J518" s="39" t="s">
        <v>8122</v>
      </c>
      <c r="K518" s="40" t="s">
        <v>8123</v>
      </c>
      <c r="L518" s="14" t="s">
        <v>8122</v>
      </c>
      <c r="M518" s="41">
        <v>0</v>
      </c>
      <c r="N518" s="4" t="s">
        <v>8123</v>
      </c>
      <c r="O518" s="41">
        <v>0</v>
      </c>
      <c r="P518" s="41">
        <v>0</v>
      </c>
      <c r="Q518" s="41">
        <v>0</v>
      </c>
      <c r="R518" s="41">
        <v>0</v>
      </c>
      <c r="S518" s="41">
        <v>0</v>
      </c>
      <c r="T518" s="41">
        <v>0</v>
      </c>
      <c r="U518" s="41">
        <v>0</v>
      </c>
      <c r="V518" s="41">
        <v>0</v>
      </c>
      <c r="W518" s="41">
        <v>0</v>
      </c>
      <c r="X518" s="41">
        <v>0</v>
      </c>
      <c r="Y518" s="41">
        <v>0</v>
      </c>
      <c r="Z518" s="41">
        <v>0</v>
      </c>
      <c r="AA518" s="41">
        <v>0</v>
      </c>
      <c r="AB518" s="41">
        <v>0</v>
      </c>
      <c r="AC518" s="41">
        <v>0</v>
      </c>
      <c r="AD518" s="58">
        <f>SUM(Table446233[[#This Row],[1st
Apportionment]:[Invoices]])</f>
        <v>0</v>
      </c>
      <c r="AE518" s="58">
        <f>Table446233[[#This Row],[2018–19
Final Allocation
$98.35 
Per Pupil]]-AD518</f>
        <v>0</v>
      </c>
    </row>
    <row r="519" spans="1:31" x14ac:dyDescent="0.35">
      <c r="A519" s="13" t="s">
        <v>1632</v>
      </c>
      <c r="B519" s="13" t="s">
        <v>1909</v>
      </c>
      <c r="C519" s="14" t="s">
        <v>1634</v>
      </c>
      <c r="D519" s="14" t="s">
        <v>1758</v>
      </c>
      <c r="E519" s="14" t="s">
        <v>1910</v>
      </c>
      <c r="F519" s="14" t="s">
        <v>1911</v>
      </c>
      <c r="G519" s="14" t="s">
        <v>1912</v>
      </c>
      <c r="H519" s="61" t="s">
        <v>1913</v>
      </c>
      <c r="I519" s="38">
        <v>0</v>
      </c>
      <c r="J519" s="39" t="s">
        <v>8122</v>
      </c>
      <c r="K519" s="40" t="s">
        <v>8123</v>
      </c>
      <c r="L519" s="14" t="s">
        <v>8123</v>
      </c>
      <c r="M519" s="41">
        <v>0</v>
      </c>
      <c r="N519" s="4" t="s">
        <v>8123</v>
      </c>
      <c r="O519" s="41">
        <v>0</v>
      </c>
      <c r="P519" s="41">
        <v>0</v>
      </c>
      <c r="Q519" s="41">
        <v>0</v>
      </c>
      <c r="R519" s="41">
        <v>0</v>
      </c>
      <c r="S519" s="41">
        <v>0</v>
      </c>
      <c r="T519" s="41">
        <v>0</v>
      </c>
      <c r="U519" s="41">
        <v>0</v>
      </c>
      <c r="V519" s="41">
        <v>0</v>
      </c>
      <c r="W519" s="41">
        <v>0</v>
      </c>
      <c r="X519" s="41">
        <v>0</v>
      </c>
      <c r="Y519" s="41">
        <v>0</v>
      </c>
      <c r="Z519" s="41">
        <v>0</v>
      </c>
      <c r="AA519" s="41">
        <v>0</v>
      </c>
      <c r="AB519" s="41">
        <v>0</v>
      </c>
      <c r="AC519" s="41">
        <v>0</v>
      </c>
      <c r="AD519" s="58">
        <f>SUM(Table446233[[#This Row],[1st
Apportionment]:[Invoices]])</f>
        <v>0</v>
      </c>
      <c r="AE519" s="58">
        <f>Table446233[[#This Row],[2018–19
Final Allocation
$98.35 
Per Pupil]]-AD519</f>
        <v>0</v>
      </c>
    </row>
    <row r="520" spans="1:31" x14ac:dyDescent="0.35">
      <c r="A520" s="13" t="s">
        <v>1632</v>
      </c>
      <c r="B520" s="13" t="s">
        <v>1914</v>
      </c>
      <c r="C520" s="14" t="s">
        <v>1634</v>
      </c>
      <c r="D520" s="14" t="s">
        <v>1860</v>
      </c>
      <c r="E520" s="14" t="s">
        <v>1915</v>
      </c>
      <c r="F520" s="14" t="s">
        <v>1916</v>
      </c>
      <c r="G520" s="14" t="s">
        <v>1917</v>
      </c>
      <c r="H520" s="61" t="s">
        <v>1918</v>
      </c>
      <c r="I520" s="38">
        <v>0</v>
      </c>
      <c r="J520" s="39" t="s">
        <v>8122</v>
      </c>
      <c r="K520" s="40" t="s">
        <v>8123</v>
      </c>
      <c r="L520" s="14" t="s">
        <v>8123</v>
      </c>
      <c r="M520" s="41">
        <v>0</v>
      </c>
      <c r="N520" s="4" t="s">
        <v>8123</v>
      </c>
      <c r="O520" s="41">
        <v>0</v>
      </c>
      <c r="P520" s="41">
        <v>0</v>
      </c>
      <c r="Q520" s="41">
        <v>0</v>
      </c>
      <c r="R520" s="41">
        <v>0</v>
      </c>
      <c r="S520" s="41">
        <v>0</v>
      </c>
      <c r="T520" s="41">
        <v>0</v>
      </c>
      <c r="U520" s="41">
        <v>0</v>
      </c>
      <c r="V520" s="41">
        <v>0</v>
      </c>
      <c r="W520" s="41">
        <v>0</v>
      </c>
      <c r="X520" s="41">
        <v>0</v>
      </c>
      <c r="Y520" s="41">
        <v>0</v>
      </c>
      <c r="Z520" s="41">
        <v>0</v>
      </c>
      <c r="AA520" s="41">
        <v>0</v>
      </c>
      <c r="AB520" s="41">
        <v>0</v>
      </c>
      <c r="AC520" s="41">
        <v>0</v>
      </c>
      <c r="AD520" s="58">
        <f>SUM(Table446233[[#This Row],[1st
Apportionment]:[Invoices]])</f>
        <v>0</v>
      </c>
      <c r="AE520" s="58">
        <f>Table446233[[#This Row],[2018–19
Final Allocation
$98.35 
Per Pupil]]-AD520</f>
        <v>0</v>
      </c>
    </row>
    <row r="521" spans="1:31" x14ac:dyDescent="0.35">
      <c r="A521" s="13" t="s">
        <v>1632</v>
      </c>
      <c r="B521" s="13" t="s">
        <v>1919</v>
      </c>
      <c r="C521" s="14" t="s">
        <v>1634</v>
      </c>
      <c r="D521" s="14" t="s">
        <v>1758</v>
      </c>
      <c r="E521" s="14" t="s">
        <v>1920</v>
      </c>
      <c r="F521" s="14" t="s">
        <v>1921</v>
      </c>
      <c r="G521" s="14" t="s">
        <v>1922</v>
      </c>
      <c r="H521" s="61" t="s">
        <v>1923</v>
      </c>
      <c r="I521" s="38">
        <v>0</v>
      </c>
      <c r="J521" s="39" t="s">
        <v>8122</v>
      </c>
      <c r="K521" s="40" t="s">
        <v>8123</v>
      </c>
      <c r="L521" s="14" t="s">
        <v>8123</v>
      </c>
      <c r="M521" s="41">
        <v>0</v>
      </c>
      <c r="N521" s="4" t="s">
        <v>8123</v>
      </c>
      <c r="O521" s="41">
        <v>0</v>
      </c>
      <c r="P521" s="41">
        <v>0</v>
      </c>
      <c r="Q521" s="41">
        <v>0</v>
      </c>
      <c r="R521" s="41">
        <v>0</v>
      </c>
      <c r="S521" s="41">
        <v>0</v>
      </c>
      <c r="T521" s="41">
        <v>0</v>
      </c>
      <c r="U521" s="41">
        <v>0</v>
      </c>
      <c r="V521" s="41">
        <v>0</v>
      </c>
      <c r="W521" s="41">
        <v>0</v>
      </c>
      <c r="X521" s="41">
        <v>0</v>
      </c>
      <c r="Y521" s="41">
        <v>0</v>
      </c>
      <c r="Z521" s="41">
        <v>0</v>
      </c>
      <c r="AA521" s="41">
        <v>0</v>
      </c>
      <c r="AB521" s="41">
        <v>0</v>
      </c>
      <c r="AC521" s="41">
        <v>0</v>
      </c>
      <c r="AD521" s="58">
        <f>SUM(Table446233[[#This Row],[1st
Apportionment]:[Invoices]])</f>
        <v>0</v>
      </c>
      <c r="AE521" s="58">
        <f>Table446233[[#This Row],[2018–19
Final Allocation
$98.35 
Per Pupil]]-AD521</f>
        <v>0</v>
      </c>
    </row>
    <row r="522" spans="1:31" x14ac:dyDescent="0.35">
      <c r="A522" s="13" t="s">
        <v>1632</v>
      </c>
      <c r="B522" s="13" t="s">
        <v>1924</v>
      </c>
      <c r="C522" s="14" t="s">
        <v>1634</v>
      </c>
      <c r="D522" s="14" t="s">
        <v>1830</v>
      </c>
      <c r="E522" s="14" t="s">
        <v>1925</v>
      </c>
      <c r="F522" s="14" t="s">
        <v>1926</v>
      </c>
      <c r="G522" s="14" t="s">
        <v>1927</v>
      </c>
      <c r="H522" s="61" t="s">
        <v>1928</v>
      </c>
      <c r="I522" s="38">
        <v>0</v>
      </c>
      <c r="J522" s="39" t="s">
        <v>8122</v>
      </c>
      <c r="K522" s="40" t="s">
        <v>8123</v>
      </c>
      <c r="L522" s="14" t="s">
        <v>8123</v>
      </c>
      <c r="M522" s="41">
        <v>0</v>
      </c>
      <c r="N522" s="4" t="s">
        <v>8123</v>
      </c>
      <c r="O522" s="41">
        <v>0</v>
      </c>
      <c r="P522" s="41">
        <v>0</v>
      </c>
      <c r="Q522" s="41">
        <v>0</v>
      </c>
      <c r="R522" s="41">
        <v>0</v>
      </c>
      <c r="S522" s="41">
        <v>0</v>
      </c>
      <c r="T522" s="41">
        <v>0</v>
      </c>
      <c r="U522" s="41">
        <v>0</v>
      </c>
      <c r="V522" s="41">
        <v>0</v>
      </c>
      <c r="W522" s="41">
        <v>0</v>
      </c>
      <c r="X522" s="41">
        <v>0</v>
      </c>
      <c r="Y522" s="41">
        <v>0</v>
      </c>
      <c r="Z522" s="41">
        <v>0</v>
      </c>
      <c r="AA522" s="41">
        <v>0</v>
      </c>
      <c r="AB522" s="41">
        <v>0</v>
      </c>
      <c r="AC522" s="41">
        <v>0</v>
      </c>
      <c r="AD522" s="58">
        <f>SUM(Table446233[[#This Row],[1st
Apportionment]:[Invoices]])</f>
        <v>0</v>
      </c>
      <c r="AE522" s="58">
        <f>Table446233[[#This Row],[2018–19
Final Allocation
$98.35 
Per Pupil]]-AD522</f>
        <v>0</v>
      </c>
    </row>
    <row r="523" spans="1:31" x14ac:dyDescent="0.35">
      <c r="A523" s="13" t="s">
        <v>1632</v>
      </c>
      <c r="B523" s="13" t="s">
        <v>1929</v>
      </c>
      <c r="C523" s="14" t="s">
        <v>1634</v>
      </c>
      <c r="D523" s="14" t="s">
        <v>1758</v>
      </c>
      <c r="E523" s="14" t="s">
        <v>1930</v>
      </c>
      <c r="F523" s="14" t="s">
        <v>1931</v>
      </c>
      <c r="G523" s="14" t="s">
        <v>1932</v>
      </c>
      <c r="H523" s="61" t="s">
        <v>1933</v>
      </c>
      <c r="I523" s="38">
        <v>0</v>
      </c>
      <c r="J523" s="39" t="s">
        <v>8122</v>
      </c>
      <c r="K523" s="40" t="s">
        <v>8123</v>
      </c>
      <c r="L523" s="14" t="s">
        <v>8123</v>
      </c>
      <c r="M523" s="41">
        <v>0</v>
      </c>
      <c r="N523" s="4" t="s">
        <v>8123</v>
      </c>
      <c r="O523" s="41">
        <v>0</v>
      </c>
      <c r="P523" s="41">
        <v>0</v>
      </c>
      <c r="Q523" s="41">
        <v>0</v>
      </c>
      <c r="R523" s="41">
        <v>0</v>
      </c>
      <c r="S523" s="41">
        <v>0</v>
      </c>
      <c r="T523" s="41">
        <v>0</v>
      </c>
      <c r="U523" s="41">
        <v>0</v>
      </c>
      <c r="V523" s="41">
        <v>0</v>
      </c>
      <c r="W523" s="41">
        <v>0</v>
      </c>
      <c r="X523" s="41">
        <v>0</v>
      </c>
      <c r="Y523" s="41">
        <v>0</v>
      </c>
      <c r="Z523" s="41">
        <v>0</v>
      </c>
      <c r="AA523" s="41">
        <v>0</v>
      </c>
      <c r="AB523" s="41">
        <v>0</v>
      </c>
      <c r="AC523" s="41">
        <v>0</v>
      </c>
      <c r="AD523" s="58">
        <f>SUM(Table446233[[#This Row],[1st
Apportionment]:[Invoices]])</f>
        <v>0</v>
      </c>
      <c r="AE523" s="58">
        <f>Table446233[[#This Row],[2018–19
Final Allocation
$98.35 
Per Pupil]]-AD523</f>
        <v>0</v>
      </c>
    </row>
    <row r="524" spans="1:31" ht="31" x14ac:dyDescent="0.35">
      <c r="A524" s="13" t="s">
        <v>1632</v>
      </c>
      <c r="B524" s="13" t="s">
        <v>1934</v>
      </c>
      <c r="C524" s="14" t="s">
        <v>1634</v>
      </c>
      <c r="D524" s="14" t="s">
        <v>1758</v>
      </c>
      <c r="E524" s="14" t="s">
        <v>1935</v>
      </c>
      <c r="F524" s="14" t="s">
        <v>1936</v>
      </c>
      <c r="G524" s="14" t="s">
        <v>1937</v>
      </c>
      <c r="H524" s="61" t="s">
        <v>1938</v>
      </c>
      <c r="I524" s="38">
        <v>0</v>
      </c>
      <c r="J524" s="39" t="s">
        <v>8122</v>
      </c>
      <c r="K524" s="40" t="s">
        <v>8123</v>
      </c>
      <c r="L524" s="14" t="s">
        <v>8123</v>
      </c>
      <c r="M524" s="41">
        <v>0</v>
      </c>
      <c r="N524" s="4" t="s">
        <v>8123</v>
      </c>
      <c r="O524" s="41">
        <v>0</v>
      </c>
      <c r="P524" s="41">
        <v>0</v>
      </c>
      <c r="Q524" s="41">
        <v>0</v>
      </c>
      <c r="R524" s="41">
        <v>0</v>
      </c>
      <c r="S524" s="41">
        <v>0</v>
      </c>
      <c r="T524" s="41">
        <v>0</v>
      </c>
      <c r="U524" s="41">
        <v>0</v>
      </c>
      <c r="V524" s="41">
        <v>0</v>
      </c>
      <c r="W524" s="41">
        <v>0</v>
      </c>
      <c r="X524" s="41">
        <v>0</v>
      </c>
      <c r="Y524" s="41">
        <v>0</v>
      </c>
      <c r="Z524" s="41">
        <v>0</v>
      </c>
      <c r="AA524" s="41">
        <v>0</v>
      </c>
      <c r="AB524" s="41">
        <v>0</v>
      </c>
      <c r="AC524" s="41">
        <v>0</v>
      </c>
      <c r="AD524" s="58">
        <f>SUM(Table446233[[#This Row],[1st
Apportionment]:[Invoices]])</f>
        <v>0</v>
      </c>
      <c r="AE524" s="58">
        <f>Table446233[[#This Row],[2018–19
Final Allocation
$98.35 
Per Pupil]]-AD524</f>
        <v>0</v>
      </c>
    </row>
    <row r="525" spans="1:31" x14ac:dyDescent="0.35">
      <c r="A525" s="13" t="s">
        <v>1632</v>
      </c>
      <c r="B525" s="13" t="s">
        <v>1939</v>
      </c>
      <c r="C525" s="14" t="s">
        <v>1634</v>
      </c>
      <c r="D525" s="14" t="s">
        <v>1842</v>
      </c>
      <c r="E525" s="14" t="s">
        <v>1940</v>
      </c>
      <c r="F525" s="14" t="s">
        <v>1941</v>
      </c>
      <c r="G525" s="14" t="s">
        <v>1942</v>
      </c>
      <c r="H525" s="61" t="s">
        <v>1943</v>
      </c>
      <c r="I525" s="38">
        <v>0</v>
      </c>
      <c r="J525" s="39" t="s">
        <v>8122</v>
      </c>
      <c r="K525" s="40" t="s">
        <v>8123</v>
      </c>
      <c r="L525" s="14" t="s">
        <v>8123</v>
      </c>
      <c r="M525" s="41">
        <v>0</v>
      </c>
      <c r="N525" s="4" t="s">
        <v>8123</v>
      </c>
      <c r="O525" s="41">
        <v>0</v>
      </c>
      <c r="P525" s="41">
        <v>0</v>
      </c>
      <c r="Q525" s="41">
        <v>0</v>
      </c>
      <c r="R525" s="41">
        <v>0</v>
      </c>
      <c r="S525" s="41">
        <v>0</v>
      </c>
      <c r="T525" s="41">
        <v>0</v>
      </c>
      <c r="U525" s="41">
        <v>0</v>
      </c>
      <c r="V525" s="41">
        <v>0</v>
      </c>
      <c r="W525" s="41">
        <v>0</v>
      </c>
      <c r="X525" s="41">
        <v>0</v>
      </c>
      <c r="Y525" s="41">
        <v>0</v>
      </c>
      <c r="Z525" s="41">
        <v>0</v>
      </c>
      <c r="AA525" s="41">
        <v>0</v>
      </c>
      <c r="AB525" s="41">
        <v>0</v>
      </c>
      <c r="AC525" s="41">
        <v>0</v>
      </c>
      <c r="AD525" s="58">
        <f>SUM(Table446233[[#This Row],[1st
Apportionment]:[Invoices]])</f>
        <v>0</v>
      </c>
      <c r="AE525" s="58">
        <f>Table446233[[#This Row],[2018–19
Final Allocation
$98.35 
Per Pupil]]-AD525</f>
        <v>0</v>
      </c>
    </row>
    <row r="526" spans="1:31" x14ac:dyDescent="0.35">
      <c r="A526" s="13" t="s">
        <v>1632</v>
      </c>
      <c r="B526" s="13" t="s">
        <v>1944</v>
      </c>
      <c r="C526" s="14" t="s">
        <v>1634</v>
      </c>
      <c r="D526" s="14" t="s">
        <v>1635</v>
      </c>
      <c r="E526" s="14" t="s">
        <v>1945</v>
      </c>
      <c r="F526" s="14" t="s">
        <v>1946</v>
      </c>
      <c r="G526" s="14" t="s">
        <v>1947</v>
      </c>
      <c r="H526" s="61" t="s">
        <v>1948</v>
      </c>
      <c r="I526" s="38">
        <v>0</v>
      </c>
      <c r="J526" s="39" t="s">
        <v>8122</v>
      </c>
      <c r="K526" s="40" t="s">
        <v>8123</v>
      </c>
      <c r="L526" s="14" t="s">
        <v>8123</v>
      </c>
      <c r="M526" s="41">
        <v>0</v>
      </c>
      <c r="N526" s="4" t="s">
        <v>8123</v>
      </c>
      <c r="O526" s="41">
        <v>0</v>
      </c>
      <c r="P526" s="41">
        <v>0</v>
      </c>
      <c r="Q526" s="41">
        <v>0</v>
      </c>
      <c r="R526" s="41">
        <v>0</v>
      </c>
      <c r="S526" s="41">
        <v>0</v>
      </c>
      <c r="T526" s="41">
        <v>0</v>
      </c>
      <c r="U526" s="41">
        <v>0</v>
      </c>
      <c r="V526" s="41">
        <v>0</v>
      </c>
      <c r="W526" s="41">
        <v>0</v>
      </c>
      <c r="X526" s="41">
        <v>0</v>
      </c>
      <c r="Y526" s="41">
        <v>0</v>
      </c>
      <c r="Z526" s="41">
        <v>0</v>
      </c>
      <c r="AA526" s="41">
        <v>0</v>
      </c>
      <c r="AB526" s="41">
        <v>0</v>
      </c>
      <c r="AC526" s="41">
        <v>0</v>
      </c>
      <c r="AD526" s="58">
        <f>SUM(Table446233[[#This Row],[1st
Apportionment]:[Invoices]])</f>
        <v>0</v>
      </c>
      <c r="AE526" s="58">
        <f>Table446233[[#This Row],[2018–19
Final Allocation
$98.35 
Per Pupil]]-AD526</f>
        <v>0</v>
      </c>
    </row>
    <row r="527" spans="1:31" x14ac:dyDescent="0.35">
      <c r="A527" s="13" t="s">
        <v>1632</v>
      </c>
      <c r="B527" s="13" t="s">
        <v>1949</v>
      </c>
      <c r="C527" s="14" t="s">
        <v>1634</v>
      </c>
      <c r="D527" s="14" t="s">
        <v>1749</v>
      </c>
      <c r="E527" s="14" t="s">
        <v>1950</v>
      </c>
      <c r="F527" s="14" t="s">
        <v>1951</v>
      </c>
      <c r="G527" s="14" t="s">
        <v>1952</v>
      </c>
      <c r="H527" s="61" t="s">
        <v>1953</v>
      </c>
      <c r="I527" s="38">
        <v>0</v>
      </c>
      <c r="J527" s="39" t="s">
        <v>8122</v>
      </c>
      <c r="K527" s="40" t="s">
        <v>8123</v>
      </c>
      <c r="L527" s="14" t="s">
        <v>8123</v>
      </c>
      <c r="M527" s="41">
        <v>0</v>
      </c>
      <c r="N527" s="4" t="s">
        <v>8123</v>
      </c>
      <c r="O527" s="41">
        <v>0</v>
      </c>
      <c r="P527" s="41">
        <v>0</v>
      </c>
      <c r="Q527" s="41">
        <v>0</v>
      </c>
      <c r="R527" s="41">
        <v>0</v>
      </c>
      <c r="S527" s="41">
        <v>0</v>
      </c>
      <c r="T527" s="41">
        <v>0</v>
      </c>
      <c r="U527" s="41">
        <v>0</v>
      </c>
      <c r="V527" s="41">
        <v>0</v>
      </c>
      <c r="W527" s="41">
        <v>0</v>
      </c>
      <c r="X527" s="41">
        <v>0</v>
      </c>
      <c r="Y527" s="41">
        <v>0</v>
      </c>
      <c r="Z527" s="41">
        <v>0</v>
      </c>
      <c r="AA527" s="41">
        <v>0</v>
      </c>
      <c r="AB527" s="41">
        <v>0</v>
      </c>
      <c r="AC527" s="41">
        <v>0</v>
      </c>
      <c r="AD527" s="58">
        <f>SUM(Table446233[[#This Row],[1st
Apportionment]:[Invoices]])</f>
        <v>0</v>
      </c>
      <c r="AE527" s="58">
        <f>Table446233[[#This Row],[2018–19
Final Allocation
$98.35 
Per Pupil]]-AD527</f>
        <v>0</v>
      </c>
    </row>
    <row r="528" spans="1:31" x14ac:dyDescent="0.35">
      <c r="A528" s="13" t="s">
        <v>1632</v>
      </c>
      <c r="B528" s="13" t="s">
        <v>1954</v>
      </c>
      <c r="C528" s="14" t="s">
        <v>1634</v>
      </c>
      <c r="D528" s="14" t="s">
        <v>1719</v>
      </c>
      <c r="E528" s="14" t="s">
        <v>1955</v>
      </c>
      <c r="F528" s="14" t="s">
        <v>1956</v>
      </c>
      <c r="G528" s="14" t="s">
        <v>1957</v>
      </c>
      <c r="H528" s="61" t="s">
        <v>1958</v>
      </c>
      <c r="I528" s="38">
        <v>0</v>
      </c>
      <c r="J528" s="39" t="s">
        <v>8123</v>
      </c>
      <c r="K528" s="40" t="s">
        <v>8123</v>
      </c>
      <c r="L528" s="14" t="s">
        <v>8122</v>
      </c>
      <c r="M528" s="41">
        <v>0</v>
      </c>
      <c r="N528" s="4" t="s">
        <v>8123</v>
      </c>
      <c r="O528" s="41">
        <v>0</v>
      </c>
      <c r="P528" s="41">
        <v>0</v>
      </c>
      <c r="Q528" s="41">
        <v>0</v>
      </c>
      <c r="R528" s="41">
        <v>0</v>
      </c>
      <c r="S528" s="41">
        <v>0</v>
      </c>
      <c r="T528" s="41">
        <v>0</v>
      </c>
      <c r="U528" s="41">
        <v>0</v>
      </c>
      <c r="V528" s="41">
        <v>0</v>
      </c>
      <c r="W528" s="41">
        <v>0</v>
      </c>
      <c r="X528" s="41">
        <v>0</v>
      </c>
      <c r="Y528" s="41">
        <v>0</v>
      </c>
      <c r="Z528" s="41">
        <v>0</v>
      </c>
      <c r="AA528" s="41">
        <v>0</v>
      </c>
      <c r="AB528" s="41">
        <v>0</v>
      </c>
      <c r="AC528" s="41">
        <v>0</v>
      </c>
      <c r="AD528" s="58">
        <f>SUM(Table446233[[#This Row],[1st
Apportionment]:[Invoices]])</f>
        <v>0</v>
      </c>
      <c r="AE528" s="58">
        <f>Table446233[[#This Row],[2018–19
Final Allocation
$98.35 
Per Pupil]]-AD528</f>
        <v>0</v>
      </c>
    </row>
    <row r="529" spans="1:31" x14ac:dyDescent="0.35">
      <c r="A529" s="13" t="s">
        <v>1632</v>
      </c>
      <c r="B529" s="13" t="s">
        <v>1959</v>
      </c>
      <c r="C529" s="14" t="s">
        <v>1634</v>
      </c>
      <c r="D529" s="14" t="s">
        <v>1758</v>
      </c>
      <c r="E529" s="14" t="s">
        <v>1960</v>
      </c>
      <c r="F529" s="14" t="s">
        <v>1961</v>
      </c>
      <c r="G529" s="14" t="s">
        <v>1962</v>
      </c>
      <c r="H529" s="61" t="s">
        <v>1963</v>
      </c>
      <c r="I529" s="38">
        <v>0</v>
      </c>
      <c r="J529" s="39" t="s">
        <v>8122</v>
      </c>
      <c r="K529" s="40" t="s">
        <v>8123</v>
      </c>
      <c r="L529" s="14" t="s">
        <v>8123</v>
      </c>
      <c r="M529" s="41">
        <v>0</v>
      </c>
      <c r="N529" s="4" t="s">
        <v>8123</v>
      </c>
      <c r="O529" s="41">
        <v>0</v>
      </c>
      <c r="P529" s="41">
        <v>0</v>
      </c>
      <c r="Q529" s="41">
        <v>0</v>
      </c>
      <c r="R529" s="41">
        <v>0</v>
      </c>
      <c r="S529" s="41">
        <v>0</v>
      </c>
      <c r="T529" s="41">
        <v>0</v>
      </c>
      <c r="U529" s="41">
        <v>0</v>
      </c>
      <c r="V529" s="41">
        <v>0</v>
      </c>
      <c r="W529" s="41">
        <v>0</v>
      </c>
      <c r="X529" s="41">
        <v>0</v>
      </c>
      <c r="Y529" s="41">
        <v>0</v>
      </c>
      <c r="Z529" s="41">
        <v>0</v>
      </c>
      <c r="AA529" s="41">
        <v>0</v>
      </c>
      <c r="AB529" s="41">
        <v>0</v>
      </c>
      <c r="AC529" s="41">
        <v>0</v>
      </c>
      <c r="AD529" s="58">
        <f>SUM(Table446233[[#This Row],[1st
Apportionment]:[Invoices]])</f>
        <v>0</v>
      </c>
      <c r="AE529" s="58">
        <f>Table446233[[#This Row],[2018–19
Final Allocation
$98.35 
Per Pupil]]-AD529</f>
        <v>0</v>
      </c>
    </row>
    <row r="530" spans="1:31" ht="31" x14ac:dyDescent="0.35">
      <c r="A530" s="13" t="s">
        <v>1632</v>
      </c>
      <c r="B530" s="13" t="s">
        <v>1964</v>
      </c>
      <c r="C530" s="14" t="s">
        <v>1634</v>
      </c>
      <c r="D530" s="14" t="s">
        <v>1758</v>
      </c>
      <c r="E530" s="14" t="s">
        <v>1965</v>
      </c>
      <c r="F530" s="14" t="s">
        <v>1966</v>
      </c>
      <c r="G530" s="14" t="s">
        <v>1967</v>
      </c>
      <c r="H530" s="61" t="s">
        <v>1968</v>
      </c>
      <c r="I530" s="38">
        <v>0</v>
      </c>
      <c r="J530" s="39" t="s">
        <v>8123</v>
      </c>
      <c r="K530" s="40" t="s">
        <v>8123</v>
      </c>
      <c r="L530" s="14" t="s">
        <v>8123</v>
      </c>
      <c r="M530" s="41">
        <v>0</v>
      </c>
      <c r="N530" s="4" t="s">
        <v>8123</v>
      </c>
      <c r="O530" s="41">
        <v>0</v>
      </c>
      <c r="P530" s="41">
        <v>0</v>
      </c>
      <c r="Q530" s="41">
        <v>0</v>
      </c>
      <c r="R530" s="41">
        <v>0</v>
      </c>
      <c r="S530" s="41">
        <v>0</v>
      </c>
      <c r="T530" s="41">
        <v>0</v>
      </c>
      <c r="U530" s="41">
        <v>0</v>
      </c>
      <c r="V530" s="41">
        <v>0</v>
      </c>
      <c r="W530" s="41">
        <v>0</v>
      </c>
      <c r="X530" s="41">
        <v>0</v>
      </c>
      <c r="Y530" s="41">
        <v>0</v>
      </c>
      <c r="Z530" s="41">
        <v>0</v>
      </c>
      <c r="AA530" s="41">
        <v>0</v>
      </c>
      <c r="AB530" s="41">
        <v>0</v>
      </c>
      <c r="AC530" s="41">
        <v>0</v>
      </c>
      <c r="AD530" s="58">
        <f>SUM(Table446233[[#This Row],[1st
Apportionment]:[Invoices]])</f>
        <v>0</v>
      </c>
      <c r="AE530" s="58">
        <f>Table446233[[#This Row],[2018–19
Final Allocation
$98.35 
Per Pupil]]-AD530</f>
        <v>0</v>
      </c>
    </row>
    <row r="531" spans="1:31" x14ac:dyDescent="0.35">
      <c r="A531" s="13" t="s">
        <v>1632</v>
      </c>
      <c r="B531" s="13" t="s">
        <v>1969</v>
      </c>
      <c r="C531" s="14" t="s">
        <v>1634</v>
      </c>
      <c r="D531" s="14" t="s">
        <v>1746</v>
      </c>
      <c r="E531" s="14" t="s">
        <v>1970</v>
      </c>
      <c r="F531" s="14" t="s">
        <v>1971</v>
      </c>
      <c r="G531" s="14" t="s">
        <v>1972</v>
      </c>
      <c r="H531" s="61" t="s">
        <v>1973</v>
      </c>
      <c r="I531" s="38">
        <v>0</v>
      </c>
      <c r="J531" s="39" t="s">
        <v>8122</v>
      </c>
      <c r="K531" s="40" t="s">
        <v>8123</v>
      </c>
      <c r="L531" s="14" t="s">
        <v>8123</v>
      </c>
      <c r="M531" s="41">
        <v>0</v>
      </c>
      <c r="N531" s="4" t="s">
        <v>8123</v>
      </c>
      <c r="O531" s="41">
        <v>0</v>
      </c>
      <c r="P531" s="41">
        <v>0</v>
      </c>
      <c r="Q531" s="41">
        <v>0</v>
      </c>
      <c r="R531" s="41">
        <v>0</v>
      </c>
      <c r="S531" s="41">
        <v>0</v>
      </c>
      <c r="T531" s="41">
        <v>0</v>
      </c>
      <c r="U531" s="41">
        <v>0</v>
      </c>
      <c r="V531" s="41">
        <v>0</v>
      </c>
      <c r="W531" s="41">
        <v>0</v>
      </c>
      <c r="X531" s="41">
        <v>0</v>
      </c>
      <c r="Y531" s="41">
        <v>0</v>
      </c>
      <c r="Z531" s="41">
        <v>0</v>
      </c>
      <c r="AA531" s="41">
        <v>0</v>
      </c>
      <c r="AB531" s="41">
        <v>0</v>
      </c>
      <c r="AC531" s="41">
        <v>0</v>
      </c>
      <c r="AD531" s="58">
        <f>SUM(Table446233[[#This Row],[1st
Apportionment]:[Invoices]])</f>
        <v>0</v>
      </c>
      <c r="AE531" s="58">
        <f>Table446233[[#This Row],[2018–19
Final Allocation
$98.35 
Per Pupil]]-AD531</f>
        <v>0</v>
      </c>
    </row>
    <row r="532" spans="1:31" x14ac:dyDescent="0.35">
      <c r="A532" s="13" t="s">
        <v>1632</v>
      </c>
      <c r="B532" s="13" t="s">
        <v>1974</v>
      </c>
      <c r="C532" s="14" t="s">
        <v>1634</v>
      </c>
      <c r="D532" s="14" t="s">
        <v>1758</v>
      </c>
      <c r="E532" s="14" t="s">
        <v>1975</v>
      </c>
      <c r="F532" s="14" t="s">
        <v>1976</v>
      </c>
      <c r="G532" s="14" t="s">
        <v>1977</v>
      </c>
      <c r="H532" s="61" t="s">
        <v>1978</v>
      </c>
      <c r="I532" s="38">
        <v>0</v>
      </c>
      <c r="J532" s="39" t="s">
        <v>8123</v>
      </c>
      <c r="K532" s="40" t="s">
        <v>8123</v>
      </c>
      <c r="L532" s="14" t="s">
        <v>8123</v>
      </c>
      <c r="M532" s="41">
        <v>0</v>
      </c>
      <c r="N532" s="4" t="s">
        <v>8123</v>
      </c>
      <c r="O532" s="41">
        <v>0</v>
      </c>
      <c r="P532" s="41">
        <v>0</v>
      </c>
      <c r="Q532" s="41">
        <v>0</v>
      </c>
      <c r="R532" s="41">
        <v>0</v>
      </c>
      <c r="S532" s="41">
        <v>0</v>
      </c>
      <c r="T532" s="41">
        <v>0</v>
      </c>
      <c r="U532" s="41">
        <v>0</v>
      </c>
      <c r="V532" s="41">
        <v>0</v>
      </c>
      <c r="W532" s="41">
        <v>0</v>
      </c>
      <c r="X532" s="41">
        <v>0</v>
      </c>
      <c r="Y532" s="41">
        <v>0</v>
      </c>
      <c r="Z532" s="41">
        <v>0</v>
      </c>
      <c r="AA532" s="41">
        <v>0</v>
      </c>
      <c r="AB532" s="41">
        <v>0</v>
      </c>
      <c r="AC532" s="41">
        <v>0</v>
      </c>
      <c r="AD532" s="58">
        <f>SUM(Table446233[[#This Row],[1st
Apportionment]:[Invoices]])</f>
        <v>0</v>
      </c>
      <c r="AE532" s="58">
        <f>Table446233[[#This Row],[2018–19
Final Allocation
$98.35 
Per Pupil]]-AD532</f>
        <v>0</v>
      </c>
    </row>
    <row r="533" spans="1:31" x14ac:dyDescent="0.35">
      <c r="A533" s="13" t="s">
        <v>1632</v>
      </c>
      <c r="B533" s="13" t="s">
        <v>1979</v>
      </c>
      <c r="C533" s="14" t="s">
        <v>1634</v>
      </c>
      <c r="D533" s="14" t="s">
        <v>1650</v>
      </c>
      <c r="E533" s="14" t="s">
        <v>1980</v>
      </c>
      <c r="F533" s="14" t="s">
        <v>1981</v>
      </c>
      <c r="G533" s="14" t="s">
        <v>1982</v>
      </c>
      <c r="H533" s="61" t="s">
        <v>1983</v>
      </c>
      <c r="I533" s="38">
        <v>0</v>
      </c>
      <c r="J533" s="39" t="s">
        <v>8122</v>
      </c>
      <c r="K533" s="40" t="s">
        <v>8123</v>
      </c>
      <c r="L533" s="14" t="s">
        <v>8123</v>
      </c>
      <c r="M533" s="41">
        <v>0</v>
      </c>
      <c r="N533" s="4" t="s">
        <v>8123</v>
      </c>
      <c r="O533" s="41">
        <v>0</v>
      </c>
      <c r="P533" s="41">
        <v>0</v>
      </c>
      <c r="Q533" s="41">
        <v>0</v>
      </c>
      <c r="R533" s="41">
        <v>0</v>
      </c>
      <c r="S533" s="41">
        <v>0</v>
      </c>
      <c r="T533" s="41">
        <v>0</v>
      </c>
      <c r="U533" s="41">
        <v>0</v>
      </c>
      <c r="V533" s="41">
        <v>0</v>
      </c>
      <c r="W533" s="41">
        <v>0</v>
      </c>
      <c r="X533" s="41">
        <v>0</v>
      </c>
      <c r="Y533" s="41">
        <v>0</v>
      </c>
      <c r="Z533" s="41">
        <v>0</v>
      </c>
      <c r="AA533" s="41">
        <v>0</v>
      </c>
      <c r="AB533" s="41">
        <v>0</v>
      </c>
      <c r="AC533" s="41">
        <v>0</v>
      </c>
      <c r="AD533" s="58">
        <f>SUM(Table446233[[#This Row],[1st
Apportionment]:[Invoices]])</f>
        <v>0</v>
      </c>
      <c r="AE533" s="58">
        <f>Table446233[[#This Row],[2018–19
Final Allocation
$98.35 
Per Pupil]]-AD533</f>
        <v>0</v>
      </c>
    </row>
    <row r="534" spans="1:31" x14ac:dyDescent="0.35">
      <c r="A534" s="13" t="s">
        <v>1632</v>
      </c>
      <c r="B534" s="13" t="s">
        <v>1984</v>
      </c>
      <c r="C534" s="14" t="s">
        <v>1634</v>
      </c>
      <c r="D534" s="14" t="s">
        <v>1641</v>
      </c>
      <c r="E534" s="14" t="s">
        <v>1985</v>
      </c>
      <c r="F534" s="14" t="s">
        <v>1986</v>
      </c>
      <c r="G534" s="14" t="s">
        <v>1987</v>
      </c>
      <c r="H534" s="61" t="s">
        <v>1988</v>
      </c>
      <c r="I534" s="38">
        <v>0</v>
      </c>
      <c r="J534" s="39" t="s">
        <v>8123</v>
      </c>
      <c r="K534" s="40" t="s">
        <v>8123</v>
      </c>
      <c r="L534" s="14" t="s">
        <v>8123</v>
      </c>
      <c r="M534" s="41">
        <v>0</v>
      </c>
      <c r="N534" s="4" t="s">
        <v>8123</v>
      </c>
      <c r="O534" s="41">
        <v>0</v>
      </c>
      <c r="P534" s="41">
        <v>0</v>
      </c>
      <c r="Q534" s="41">
        <v>0</v>
      </c>
      <c r="R534" s="41">
        <v>0</v>
      </c>
      <c r="S534" s="41">
        <v>0</v>
      </c>
      <c r="T534" s="41">
        <v>0</v>
      </c>
      <c r="U534" s="41">
        <v>0</v>
      </c>
      <c r="V534" s="41">
        <v>0</v>
      </c>
      <c r="W534" s="41">
        <v>0</v>
      </c>
      <c r="X534" s="41">
        <v>0</v>
      </c>
      <c r="Y534" s="41">
        <v>0</v>
      </c>
      <c r="Z534" s="41">
        <v>0</v>
      </c>
      <c r="AA534" s="41">
        <v>0</v>
      </c>
      <c r="AB534" s="41">
        <v>0</v>
      </c>
      <c r="AC534" s="41">
        <v>0</v>
      </c>
      <c r="AD534" s="58">
        <f>SUM(Table446233[[#This Row],[1st
Apportionment]:[Invoices]])</f>
        <v>0</v>
      </c>
      <c r="AE534" s="58">
        <f>Table446233[[#This Row],[2018–19
Final Allocation
$98.35 
Per Pupil]]-AD534</f>
        <v>0</v>
      </c>
    </row>
    <row r="535" spans="1:31" x14ac:dyDescent="0.35">
      <c r="A535" s="13" t="s">
        <v>1632</v>
      </c>
      <c r="B535" s="13" t="s">
        <v>1989</v>
      </c>
      <c r="C535" s="14" t="s">
        <v>1634</v>
      </c>
      <c r="D535" s="14" t="s">
        <v>1758</v>
      </c>
      <c r="E535" s="14" t="s">
        <v>1990</v>
      </c>
      <c r="F535" s="14" t="s">
        <v>1991</v>
      </c>
      <c r="G535" s="14" t="s">
        <v>1992</v>
      </c>
      <c r="H535" s="61" t="s">
        <v>1993</v>
      </c>
      <c r="I535" s="38">
        <v>0</v>
      </c>
      <c r="J535" s="39" t="s">
        <v>8122</v>
      </c>
      <c r="K535" s="40" t="s">
        <v>8123</v>
      </c>
      <c r="L535" s="14" t="s">
        <v>8123</v>
      </c>
      <c r="M535" s="41">
        <v>0</v>
      </c>
      <c r="N535" s="4" t="s">
        <v>8123</v>
      </c>
      <c r="O535" s="41">
        <v>0</v>
      </c>
      <c r="P535" s="41">
        <v>0</v>
      </c>
      <c r="Q535" s="41">
        <v>0</v>
      </c>
      <c r="R535" s="41">
        <v>0</v>
      </c>
      <c r="S535" s="41">
        <v>0</v>
      </c>
      <c r="T535" s="41">
        <v>0</v>
      </c>
      <c r="U535" s="41">
        <v>0</v>
      </c>
      <c r="V535" s="41">
        <v>0</v>
      </c>
      <c r="W535" s="41">
        <v>0</v>
      </c>
      <c r="X535" s="41">
        <v>0</v>
      </c>
      <c r="Y535" s="41">
        <v>0</v>
      </c>
      <c r="Z535" s="41">
        <v>0</v>
      </c>
      <c r="AA535" s="41">
        <v>0</v>
      </c>
      <c r="AB535" s="41">
        <v>0</v>
      </c>
      <c r="AC535" s="41">
        <v>0</v>
      </c>
      <c r="AD535" s="58">
        <f>SUM(Table446233[[#This Row],[1st
Apportionment]:[Invoices]])</f>
        <v>0</v>
      </c>
      <c r="AE535" s="58">
        <f>Table446233[[#This Row],[2018–19
Final Allocation
$98.35 
Per Pupil]]-AD535</f>
        <v>0</v>
      </c>
    </row>
    <row r="536" spans="1:31" x14ac:dyDescent="0.35">
      <c r="A536" s="13" t="s">
        <v>1632</v>
      </c>
      <c r="B536" s="13" t="s">
        <v>1994</v>
      </c>
      <c r="C536" s="14" t="s">
        <v>1634</v>
      </c>
      <c r="D536" s="14" t="s">
        <v>1995</v>
      </c>
      <c r="E536" s="14" t="s">
        <v>1996</v>
      </c>
      <c r="F536" s="14" t="s">
        <v>1997</v>
      </c>
      <c r="G536" s="14" t="s">
        <v>1998</v>
      </c>
      <c r="H536" s="61" t="s">
        <v>1999</v>
      </c>
      <c r="I536" s="38">
        <v>0</v>
      </c>
      <c r="J536" s="39" t="s">
        <v>8122</v>
      </c>
      <c r="K536" s="40" t="s">
        <v>8123</v>
      </c>
      <c r="L536" s="14" t="s">
        <v>8123</v>
      </c>
      <c r="M536" s="41">
        <v>0</v>
      </c>
      <c r="N536" s="4" t="s">
        <v>8123</v>
      </c>
      <c r="O536" s="41">
        <v>0</v>
      </c>
      <c r="P536" s="41">
        <v>0</v>
      </c>
      <c r="Q536" s="41">
        <v>0</v>
      </c>
      <c r="R536" s="41">
        <v>0</v>
      </c>
      <c r="S536" s="41">
        <v>0</v>
      </c>
      <c r="T536" s="41">
        <v>0</v>
      </c>
      <c r="U536" s="41">
        <v>0</v>
      </c>
      <c r="V536" s="41">
        <v>0</v>
      </c>
      <c r="W536" s="41">
        <v>0</v>
      </c>
      <c r="X536" s="41">
        <v>0</v>
      </c>
      <c r="Y536" s="41">
        <v>0</v>
      </c>
      <c r="Z536" s="41">
        <v>0</v>
      </c>
      <c r="AA536" s="41">
        <v>0</v>
      </c>
      <c r="AB536" s="41">
        <v>0</v>
      </c>
      <c r="AC536" s="41">
        <v>0</v>
      </c>
      <c r="AD536" s="58">
        <f>SUM(Table446233[[#This Row],[1st
Apportionment]:[Invoices]])</f>
        <v>0</v>
      </c>
      <c r="AE536" s="58">
        <f>Table446233[[#This Row],[2018–19
Final Allocation
$98.35 
Per Pupil]]-AD536</f>
        <v>0</v>
      </c>
    </row>
    <row r="537" spans="1:31" x14ac:dyDescent="0.35">
      <c r="A537" s="13" t="s">
        <v>1632</v>
      </c>
      <c r="B537" s="13" t="s">
        <v>2000</v>
      </c>
      <c r="C537" s="14" t="s">
        <v>1634</v>
      </c>
      <c r="D537" s="14" t="s">
        <v>1731</v>
      </c>
      <c r="E537" s="14" t="s">
        <v>2001</v>
      </c>
      <c r="F537" s="14" t="s">
        <v>2002</v>
      </c>
      <c r="G537" s="14" t="s">
        <v>2003</v>
      </c>
      <c r="H537" s="61" t="s">
        <v>2004</v>
      </c>
      <c r="I537" s="38">
        <v>0</v>
      </c>
      <c r="J537" s="39" t="s">
        <v>8122</v>
      </c>
      <c r="K537" s="40" t="s">
        <v>8123</v>
      </c>
      <c r="L537" s="14" t="s">
        <v>8123</v>
      </c>
      <c r="M537" s="41">
        <v>0</v>
      </c>
      <c r="N537" s="4" t="s">
        <v>8123</v>
      </c>
      <c r="O537" s="41">
        <v>0</v>
      </c>
      <c r="P537" s="41">
        <v>0</v>
      </c>
      <c r="Q537" s="41">
        <v>0</v>
      </c>
      <c r="R537" s="41">
        <v>0</v>
      </c>
      <c r="S537" s="41">
        <v>0</v>
      </c>
      <c r="T537" s="41">
        <v>0</v>
      </c>
      <c r="U537" s="41">
        <v>0</v>
      </c>
      <c r="V537" s="41">
        <v>0</v>
      </c>
      <c r="W537" s="41">
        <v>0</v>
      </c>
      <c r="X537" s="41">
        <v>0</v>
      </c>
      <c r="Y537" s="41">
        <v>0</v>
      </c>
      <c r="Z537" s="41">
        <v>0</v>
      </c>
      <c r="AA537" s="41">
        <v>0</v>
      </c>
      <c r="AB537" s="41">
        <v>0</v>
      </c>
      <c r="AC537" s="41">
        <v>0</v>
      </c>
      <c r="AD537" s="58">
        <f>SUM(Table446233[[#This Row],[1st
Apportionment]:[Invoices]])</f>
        <v>0</v>
      </c>
      <c r="AE537" s="58">
        <f>Table446233[[#This Row],[2018–19
Final Allocation
$98.35 
Per Pupil]]-AD537</f>
        <v>0</v>
      </c>
    </row>
    <row r="538" spans="1:31" x14ac:dyDescent="0.35">
      <c r="A538" s="13" t="s">
        <v>1632</v>
      </c>
      <c r="B538" s="13" t="s">
        <v>2005</v>
      </c>
      <c r="C538" s="14" t="s">
        <v>1634</v>
      </c>
      <c r="D538" s="14" t="s">
        <v>1635</v>
      </c>
      <c r="E538" s="14" t="s">
        <v>2006</v>
      </c>
      <c r="F538" s="14" t="s">
        <v>2007</v>
      </c>
      <c r="G538" s="14" t="s">
        <v>2008</v>
      </c>
      <c r="H538" s="61" t="s">
        <v>2009</v>
      </c>
      <c r="I538" s="38">
        <v>0</v>
      </c>
      <c r="J538" s="39" t="s">
        <v>8122</v>
      </c>
      <c r="K538" s="40" t="s">
        <v>8123</v>
      </c>
      <c r="L538" s="14" t="s">
        <v>8123</v>
      </c>
      <c r="M538" s="41">
        <v>0</v>
      </c>
      <c r="N538" s="4" t="s">
        <v>8123</v>
      </c>
      <c r="O538" s="41">
        <v>0</v>
      </c>
      <c r="P538" s="41">
        <v>0</v>
      </c>
      <c r="Q538" s="41">
        <v>0</v>
      </c>
      <c r="R538" s="41">
        <v>0</v>
      </c>
      <c r="S538" s="41">
        <v>0</v>
      </c>
      <c r="T538" s="41">
        <v>0</v>
      </c>
      <c r="U538" s="41">
        <v>0</v>
      </c>
      <c r="V538" s="41">
        <v>0</v>
      </c>
      <c r="W538" s="41">
        <v>0</v>
      </c>
      <c r="X538" s="41">
        <v>0</v>
      </c>
      <c r="Y538" s="41">
        <v>0</v>
      </c>
      <c r="Z538" s="41">
        <v>0</v>
      </c>
      <c r="AA538" s="41">
        <v>0</v>
      </c>
      <c r="AB538" s="41">
        <v>0</v>
      </c>
      <c r="AC538" s="41">
        <v>0</v>
      </c>
      <c r="AD538" s="58">
        <f>SUM(Table446233[[#This Row],[1st
Apportionment]:[Invoices]])</f>
        <v>0</v>
      </c>
      <c r="AE538" s="58">
        <f>Table446233[[#This Row],[2018–19
Final Allocation
$98.35 
Per Pupil]]-AD538</f>
        <v>0</v>
      </c>
    </row>
    <row r="539" spans="1:31" x14ac:dyDescent="0.35">
      <c r="A539" s="13" t="s">
        <v>1632</v>
      </c>
      <c r="B539" s="13" t="s">
        <v>2010</v>
      </c>
      <c r="C539" s="14" t="s">
        <v>1634</v>
      </c>
      <c r="D539" s="14" t="s">
        <v>1758</v>
      </c>
      <c r="E539" s="14" t="s">
        <v>2011</v>
      </c>
      <c r="F539" s="14" t="s">
        <v>2012</v>
      </c>
      <c r="G539" s="14" t="s">
        <v>2013</v>
      </c>
      <c r="H539" s="61" t="s">
        <v>2014</v>
      </c>
      <c r="I539" s="38">
        <v>49</v>
      </c>
      <c r="J539" s="39" t="s">
        <v>8122</v>
      </c>
      <c r="K539" s="40" t="s">
        <v>8122</v>
      </c>
      <c r="L539" s="14" t="s">
        <v>8122</v>
      </c>
      <c r="M539" s="41">
        <v>4819</v>
      </c>
      <c r="N539" s="4" t="s">
        <v>8123</v>
      </c>
      <c r="O539" s="41">
        <v>0</v>
      </c>
      <c r="P539" s="41">
        <v>0</v>
      </c>
      <c r="Q539" s="41">
        <v>1131</v>
      </c>
      <c r="R539" s="41">
        <v>1205</v>
      </c>
      <c r="S539" s="41">
        <v>2483</v>
      </c>
      <c r="T539" s="41">
        <v>0</v>
      </c>
      <c r="U539" s="41">
        <v>0</v>
      </c>
      <c r="V539" s="41">
        <v>0</v>
      </c>
      <c r="W539" s="41">
        <v>0</v>
      </c>
      <c r="X539" s="41">
        <v>0</v>
      </c>
      <c r="Y539" s="41">
        <v>0</v>
      </c>
      <c r="Z539" s="41">
        <v>0</v>
      </c>
      <c r="AA539" s="41">
        <v>0</v>
      </c>
      <c r="AB539" s="41">
        <v>0</v>
      </c>
      <c r="AC539" s="41">
        <v>0</v>
      </c>
      <c r="AD539" s="58">
        <f>SUM(Table446233[[#This Row],[1st
Apportionment]:[Invoices]])</f>
        <v>4819</v>
      </c>
      <c r="AE539" s="58">
        <f>Table446233[[#This Row],[2018–19
Final Allocation
$98.35 
Per Pupil]]-AD539</f>
        <v>0</v>
      </c>
    </row>
    <row r="540" spans="1:31" x14ac:dyDescent="0.35">
      <c r="A540" s="13" t="s">
        <v>1632</v>
      </c>
      <c r="B540" s="13" t="s">
        <v>2015</v>
      </c>
      <c r="C540" s="14" t="s">
        <v>1634</v>
      </c>
      <c r="D540" s="14" t="s">
        <v>1758</v>
      </c>
      <c r="E540" s="14" t="s">
        <v>2016</v>
      </c>
      <c r="F540" s="14" t="s">
        <v>2017</v>
      </c>
      <c r="G540" s="14" t="s">
        <v>2018</v>
      </c>
      <c r="H540" s="61" t="s">
        <v>2019</v>
      </c>
      <c r="I540" s="38">
        <v>0</v>
      </c>
      <c r="J540" s="39" t="s">
        <v>8123</v>
      </c>
      <c r="K540" s="40" t="s">
        <v>8123</v>
      </c>
      <c r="L540" s="14" t="s">
        <v>8123</v>
      </c>
      <c r="M540" s="41">
        <v>0</v>
      </c>
      <c r="N540" s="4" t="s">
        <v>8123</v>
      </c>
      <c r="O540" s="41">
        <v>0</v>
      </c>
      <c r="P540" s="41">
        <v>0</v>
      </c>
      <c r="Q540" s="41">
        <v>0</v>
      </c>
      <c r="R540" s="41">
        <v>0</v>
      </c>
      <c r="S540" s="41">
        <v>0</v>
      </c>
      <c r="T540" s="41">
        <v>0</v>
      </c>
      <c r="U540" s="41">
        <v>0</v>
      </c>
      <c r="V540" s="41">
        <v>0</v>
      </c>
      <c r="W540" s="41">
        <v>0</v>
      </c>
      <c r="X540" s="41">
        <v>0</v>
      </c>
      <c r="Y540" s="41">
        <v>0</v>
      </c>
      <c r="Z540" s="41">
        <v>0</v>
      </c>
      <c r="AA540" s="41">
        <v>0</v>
      </c>
      <c r="AB540" s="41">
        <v>0</v>
      </c>
      <c r="AC540" s="41">
        <v>0</v>
      </c>
      <c r="AD540" s="58">
        <f>SUM(Table446233[[#This Row],[1st
Apportionment]:[Invoices]])</f>
        <v>0</v>
      </c>
      <c r="AE540" s="58">
        <f>Table446233[[#This Row],[2018–19
Final Allocation
$98.35 
Per Pupil]]-AD540</f>
        <v>0</v>
      </c>
    </row>
    <row r="541" spans="1:31" x14ac:dyDescent="0.35">
      <c r="A541" s="13" t="s">
        <v>1632</v>
      </c>
      <c r="B541" s="13" t="s">
        <v>2020</v>
      </c>
      <c r="C541" s="14" t="s">
        <v>1634</v>
      </c>
      <c r="D541" s="14" t="s">
        <v>1758</v>
      </c>
      <c r="E541" s="14" t="s">
        <v>2021</v>
      </c>
      <c r="F541" s="14" t="s">
        <v>2022</v>
      </c>
      <c r="G541" s="14" t="s">
        <v>2023</v>
      </c>
      <c r="H541" s="61" t="s">
        <v>2024</v>
      </c>
      <c r="I541" s="38">
        <v>0</v>
      </c>
      <c r="J541" s="39" t="s">
        <v>8122</v>
      </c>
      <c r="K541" s="40" t="s">
        <v>8123</v>
      </c>
      <c r="L541" s="14" t="s">
        <v>8122</v>
      </c>
      <c r="M541" s="41">
        <v>0</v>
      </c>
      <c r="N541" s="4" t="s">
        <v>8123</v>
      </c>
      <c r="O541" s="41">
        <v>0</v>
      </c>
      <c r="P541" s="41">
        <v>0</v>
      </c>
      <c r="Q541" s="41">
        <v>0</v>
      </c>
      <c r="R541" s="41">
        <v>0</v>
      </c>
      <c r="S541" s="41">
        <v>0</v>
      </c>
      <c r="T541" s="41">
        <v>0</v>
      </c>
      <c r="U541" s="41">
        <v>0</v>
      </c>
      <c r="V541" s="41">
        <v>0</v>
      </c>
      <c r="W541" s="41">
        <v>0</v>
      </c>
      <c r="X541" s="41">
        <v>0</v>
      </c>
      <c r="Y541" s="41">
        <v>0</v>
      </c>
      <c r="Z541" s="41">
        <v>0</v>
      </c>
      <c r="AA541" s="41">
        <v>0</v>
      </c>
      <c r="AB541" s="41">
        <v>0</v>
      </c>
      <c r="AC541" s="41">
        <v>0</v>
      </c>
      <c r="AD541" s="58">
        <f>SUM(Table446233[[#This Row],[1st
Apportionment]:[Invoices]])</f>
        <v>0</v>
      </c>
      <c r="AE541" s="58">
        <f>Table446233[[#This Row],[2018–19
Final Allocation
$98.35 
Per Pupil]]-AD541</f>
        <v>0</v>
      </c>
    </row>
    <row r="542" spans="1:31" x14ac:dyDescent="0.35">
      <c r="A542" s="13" t="s">
        <v>1632</v>
      </c>
      <c r="B542" s="13" t="s">
        <v>2025</v>
      </c>
      <c r="C542" s="14" t="s">
        <v>1634</v>
      </c>
      <c r="D542" s="14" t="s">
        <v>1758</v>
      </c>
      <c r="E542" s="14" t="s">
        <v>2026</v>
      </c>
      <c r="F542" s="14" t="s">
        <v>2027</v>
      </c>
      <c r="G542" s="14" t="s">
        <v>2028</v>
      </c>
      <c r="H542" s="61" t="s">
        <v>2029</v>
      </c>
      <c r="I542" s="38">
        <v>0</v>
      </c>
      <c r="J542" s="39" t="s">
        <v>8123</v>
      </c>
      <c r="K542" s="40" t="s">
        <v>8123</v>
      </c>
      <c r="L542" s="14" t="s">
        <v>8123</v>
      </c>
      <c r="M542" s="41">
        <v>0</v>
      </c>
      <c r="N542" s="4" t="s">
        <v>8123</v>
      </c>
      <c r="O542" s="41">
        <v>0</v>
      </c>
      <c r="P542" s="41">
        <v>0</v>
      </c>
      <c r="Q542" s="41">
        <v>0</v>
      </c>
      <c r="R542" s="41">
        <v>0</v>
      </c>
      <c r="S542" s="41">
        <v>0</v>
      </c>
      <c r="T542" s="41">
        <v>0</v>
      </c>
      <c r="U542" s="41">
        <v>0</v>
      </c>
      <c r="V542" s="41">
        <v>0</v>
      </c>
      <c r="W542" s="41">
        <v>0</v>
      </c>
      <c r="X542" s="41">
        <v>0</v>
      </c>
      <c r="Y542" s="41">
        <v>0</v>
      </c>
      <c r="Z542" s="41">
        <v>0</v>
      </c>
      <c r="AA542" s="41">
        <v>0</v>
      </c>
      <c r="AB542" s="41">
        <v>0</v>
      </c>
      <c r="AC542" s="41">
        <v>0</v>
      </c>
      <c r="AD542" s="58">
        <f>SUM(Table446233[[#This Row],[1st
Apportionment]:[Invoices]])</f>
        <v>0</v>
      </c>
      <c r="AE542" s="58">
        <f>Table446233[[#This Row],[2018–19
Final Allocation
$98.35 
Per Pupil]]-AD542</f>
        <v>0</v>
      </c>
    </row>
    <row r="543" spans="1:31" x14ac:dyDescent="0.35">
      <c r="A543" s="13" t="s">
        <v>1632</v>
      </c>
      <c r="B543" s="13" t="s">
        <v>2030</v>
      </c>
      <c r="C543" s="14" t="s">
        <v>1634</v>
      </c>
      <c r="D543" s="14" t="s">
        <v>1758</v>
      </c>
      <c r="E543" s="14" t="s">
        <v>2031</v>
      </c>
      <c r="F543" s="14" t="s">
        <v>2032</v>
      </c>
      <c r="G543" s="14" t="s">
        <v>2033</v>
      </c>
      <c r="H543" s="61" t="s">
        <v>2034</v>
      </c>
      <c r="I543" s="38">
        <v>0</v>
      </c>
      <c r="J543" s="39" t="s">
        <v>8122</v>
      </c>
      <c r="K543" s="40" t="s">
        <v>8123</v>
      </c>
      <c r="L543" s="14" t="s">
        <v>8123</v>
      </c>
      <c r="M543" s="41">
        <v>0</v>
      </c>
      <c r="N543" s="4" t="s">
        <v>8123</v>
      </c>
      <c r="O543" s="41">
        <v>0</v>
      </c>
      <c r="P543" s="41">
        <v>0</v>
      </c>
      <c r="Q543" s="41">
        <v>0</v>
      </c>
      <c r="R543" s="41">
        <v>0</v>
      </c>
      <c r="S543" s="41">
        <v>0</v>
      </c>
      <c r="T543" s="41">
        <v>0</v>
      </c>
      <c r="U543" s="41">
        <v>0</v>
      </c>
      <c r="V543" s="41">
        <v>0</v>
      </c>
      <c r="W543" s="41">
        <v>0</v>
      </c>
      <c r="X543" s="41">
        <v>0</v>
      </c>
      <c r="Y543" s="41">
        <v>0</v>
      </c>
      <c r="Z543" s="41">
        <v>0</v>
      </c>
      <c r="AA543" s="41">
        <v>0</v>
      </c>
      <c r="AB543" s="41">
        <v>0</v>
      </c>
      <c r="AC543" s="41">
        <v>0</v>
      </c>
      <c r="AD543" s="58">
        <f>SUM(Table446233[[#This Row],[1st
Apportionment]:[Invoices]])</f>
        <v>0</v>
      </c>
      <c r="AE543" s="58">
        <f>Table446233[[#This Row],[2018–19
Final Allocation
$98.35 
Per Pupil]]-AD543</f>
        <v>0</v>
      </c>
    </row>
    <row r="544" spans="1:31" x14ac:dyDescent="0.35">
      <c r="A544" s="13" t="s">
        <v>1632</v>
      </c>
      <c r="B544" s="13" t="s">
        <v>2035</v>
      </c>
      <c r="C544" s="14" t="s">
        <v>1634</v>
      </c>
      <c r="D544" s="14" t="s">
        <v>2036</v>
      </c>
      <c r="E544" s="14" t="s">
        <v>2037</v>
      </c>
      <c r="F544" s="14" t="s">
        <v>2038</v>
      </c>
      <c r="G544" s="14" t="s">
        <v>2039</v>
      </c>
      <c r="H544" s="61" t="s">
        <v>2040</v>
      </c>
      <c r="I544" s="38">
        <v>0</v>
      </c>
      <c r="J544" s="39" t="s">
        <v>8122</v>
      </c>
      <c r="K544" s="40" t="s">
        <v>8123</v>
      </c>
      <c r="L544" s="14" t="s">
        <v>8123</v>
      </c>
      <c r="M544" s="41">
        <v>0</v>
      </c>
      <c r="N544" s="4" t="s">
        <v>8123</v>
      </c>
      <c r="O544" s="41">
        <v>0</v>
      </c>
      <c r="P544" s="41">
        <v>0</v>
      </c>
      <c r="Q544" s="41">
        <v>0</v>
      </c>
      <c r="R544" s="41">
        <v>0</v>
      </c>
      <c r="S544" s="41">
        <v>0</v>
      </c>
      <c r="T544" s="41">
        <v>0</v>
      </c>
      <c r="U544" s="41">
        <v>0</v>
      </c>
      <c r="V544" s="41">
        <v>0</v>
      </c>
      <c r="W544" s="41">
        <v>0</v>
      </c>
      <c r="X544" s="41">
        <v>0</v>
      </c>
      <c r="Y544" s="41">
        <v>0</v>
      </c>
      <c r="Z544" s="41">
        <v>0</v>
      </c>
      <c r="AA544" s="41">
        <v>0</v>
      </c>
      <c r="AB544" s="41">
        <v>0</v>
      </c>
      <c r="AC544" s="41">
        <v>0</v>
      </c>
      <c r="AD544" s="58">
        <f>SUM(Table446233[[#This Row],[1st
Apportionment]:[Invoices]])</f>
        <v>0</v>
      </c>
      <c r="AE544" s="58">
        <f>Table446233[[#This Row],[2018–19
Final Allocation
$98.35 
Per Pupil]]-AD544</f>
        <v>0</v>
      </c>
    </row>
    <row r="545" spans="1:31" x14ac:dyDescent="0.35">
      <c r="A545" s="13" t="s">
        <v>1632</v>
      </c>
      <c r="B545" s="13" t="s">
        <v>2041</v>
      </c>
      <c r="C545" s="14" t="s">
        <v>1634</v>
      </c>
      <c r="D545" s="14" t="s">
        <v>1758</v>
      </c>
      <c r="E545" s="14" t="s">
        <v>2042</v>
      </c>
      <c r="F545" s="14" t="s">
        <v>2043</v>
      </c>
      <c r="G545" s="14" t="s">
        <v>2044</v>
      </c>
      <c r="H545" s="61" t="s">
        <v>2045</v>
      </c>
      <c r="I545" s="38">
        <v>0</v>
      </c>
      <c r="J545" s="39" t="s">
        <v>8122</v>
      </c>
      <c r="K545" s="40" t="s">
        <v>8123</v>
      </c>
      <c r="L545" s="14" t="s">
        <v>8123</v>
      </c>
      <c r="M545" s="41">
        <v>0</v>
      </c>
      <c r="N545" s="4" t="s">
        <v>8123</v>
      </c>
      <c r="O545" s="41">
        <v>0</v>
      </c>
      <c r="P545" s="41">
        <v>0</v>
      </c>
      <c r="Q545" s="41">
        <v>0</v>
      </c>
      <c r="R545" s="41">
        <v>0</v>
      </c>
      <c r="S545" s="41">
        <v>0</v>
      </c>
      <c r="T545" s="41">
        <v>0</v>
      </c>
      <c r="U545" s="41">
        <v>0</v>
      </c>
      <c r="V545" s="41">
        <v>0</v>
      </c>
      <c r="W545" s="41">
        <v>0</v>
      </c>
      <c r="X545" s="41">
        <v>0</v>
      </c>
      <c r="Y545" s="41">
        <v>0</v>
      </c>
      <c r="Z545" s="41">
        <v>0</v>
      </c>
      <c r="AA545" s="41">
        <v>0</v>
      </c>
      <c r="AB545" s="41">
        <v>0</v>
      </c>
      <c r="AC545" s="41">
        <v>0</v>
      </c>
      <c r="AD545" s="58">
        <f>SUM(Table446233[[#This Row],[1st
Apportionment]:[Invoices]])</f>
        <v>0</v>
      </c>
      <c r="AE545" s="58">
        <f>Table446233[[#This Row],[2018–19
Final Allocation
$98.35 
Per Pupil]]-AD545</f>
        <v>0</v>
      </c>
    </row>
    <row r="546" spans="1:31" ht="31" x14ac:dyDescent="0.35">
      <c r="A546" s="13" t="s">
        <v>1632</v>
      </c>
      <c r="B546" s="13" t="s">
        <v>2046</v>
      </c>
      <c r="C546" s="14" t="s">
        <v>1634</v>
      </c>
      <c r="D546" s="14" t="s">
        <v>1749</v>
      </c>
      <c r="E546" s="14" t="s">
        <v>2047</v>
      </c>
      <c r="F546" s="14" t="s">
        <v>2048</v>
      </c>
      <c r="G546" s="14" t="s">
        <v>2049</v>
      </c>
      <c r="H546" s="61" t="s">
        <v>2050</v>
      </c>
      <c r="I546" s="38">
        <v>0</v>
      </c>
      <c r="J546" s="39" t="s">
        <v>8122</v>
      </c>
      <c r="K546" s="40" t="s">
        <v>8123</v>
      </c>
      <c r="L546" s="14" t="s">
        <v>8123</v>
      </c>
      <c r="M546" s="41">
        <v>0</v>
      </c>
      <c r="N546" s="4" t="s">
        <v>8123</v>
      </c>
      <c r="O546" s="41">
        <v>0</v>
      </c>
      <c r="P546" s="41">
        <v>0</v>
      </c>
      <c r="Q546" s="41">
        <v>0</v>
      </c>
      <c r="R546" s="41">
        <v>0</v>
      </c>
      <c r="S546" s="41">
        <v>0</v>
      </c>
      <c r="T546" s="41">
        <v>0</v>
      </c>
      <c r="U546" s="41">
        <v>0</v>
      </c>
      <c r="V546" s="41">
        <v>0</v>
      </c>
      <c r="W546" s="41">
        <v>0</v>
      </c>
      <c r="X546" s="41">
        <v>0</v>
      </c>
      <c r="Y546" s="41">
        <v>0</v>
      </c>
      <c r="Z546" s="41">
        <v>0</v>
      </c>
      <c r="AA546" s="41">
        <v>0</v>
      </c>
      <c r="AB546" s="41">
        <v>0</v>
      </c>
      <c r="AC546" s="41">
        <v>0</v>
      </c>
      <c r="AD546" s="58">
        <f>SUM(Table446233[[#This Row],[1st
Apportionment]:[Invoices]])</f>
        <v>0</v>
      </c>
      <c r="AE546" s="58">
        <f>Table446233[[#This Row],[2018–19
Final Allocation
$98.35 
Per Pupil]]-AD546</f>
        <v>0</v>
      </c>
    </row>
    <row r="547" spans="1:31" x14ac:dyDescent="0.35">
      <c r="A547" s="13" t="s">
        <v>1632</v>
      </c>
      <c r="B547" s="13" t="s">
        <v>2051</v>
      </c>
      <c r="C547" s="14" t="s">
        <v>1634</v>
      </c>
      <c r="D547" s="14" t="s">
        <v>1758</v>
      </c>
      <c r="E547" s="14" t="s">
        <v>2052</v>
      </c>
      <c r="F547" s="14" t="s">
        <v>2053</v>
      </c>
      <c r="G547" s="14" t="s">
        <v>2054</v>
      </c>
      <c r="H547" s="61" t="s">
        <v>2055</v>
      </c>
      <c r="I547" s="38">
        <v>0</v>
      </c>
      <c r="J547" s="39" t="s">
        <v>8122</v>
      </c>
      <c r="K547" s="40" t="s">
        <v>8123</v>
      </c>
      <c r="L547" s="14" t="s">
        <v>8123</v>
      </c>
      <c r="M547" s="41">
        <v>0</v>
      </c>
      <c r="N547" s="4" t="s">
        <v>8123</v>
      </c>
      <c r="O547" s="41">
        <v>0</v>
      </c>
      <c r="P547" s="41">
        <v>0</v>
      </c>
      <c r="Q547" s="41">
        <v>0</v>
      </c>
      <c r="R547" s="41">
        <v>0</v>
      </c>
      <c r="S547" s="41">
        <v>0</v>
      </c>
      <c r="T547" s="41">
        <v>0</v>
      </c>
      <c r="U547" s="41">
        <v>0</v>
      </c>
      <c r="V547" s="41">
        <v>0</v>
      </c>
      <c r="W547" s="41">
        <v>0</v>
      </c>
      <c r="X547" s="41">
        <v>0</v>
      </c>
      <c r="Y547" s="41">
        <v>0</v>
      </c>
      <c r="Z547" s="41">
        <v>0</v>
      </c>
      <c r="AA547" s="41">
        <v>0</v>
      </c>
      <c r="AB547" s="41">
        <v>0</v>
      </c>
      <c r="AC547" s="41">
        <v>0</v>
      </c>
      <c r="AD547" s="58">
        <f>SUM(Table446233[[#This Row],[1st
Apportionment]:[Invoices]])</f>
        <v>0</v>
      </c>
      <c r="AE547" s="58">
        <f>Table446233[[#This Row],[2018–19
Final Allocation
$98.35 
Per Pupil]]-AD547</f>
        <v>0</v>
      </c>
    </row>
    <row r="548" spans="1:31" x14ac:dyDescent="0.35">
      <c r="A548" s="13" t="s">
        <v>1632</v>
      </c>
      <c r="B548" s="13" t="s">
        <v>2056</v>
      </c>
      <c r="C548" s="14" t="s">
        <v>1634</v>
      </c>
      <c r="D548" s="14" t="s">
        <v>1758</v>
      </c>
      <c r="E548" s="14" t="s">
        <v>2057</v>
      </c>
      <c r="F548" s="14" t="s">
        <v>2058</v>
      </c>
      <c r="G548" s="14" t="s">
        <v>2059</v>
      </c>
      <c r="H548" s="61" t="s">
        <v>2060</v>
      </c>
      <c r="I548" s="38">
        <v>0</v>
      </c>
      <c r="J548" s="39" t="s">
        <v>8122</v>
      </c>
      <c r="K548" s="40" t="s">
        <v>8123</v>
      </c>
      <c r="L548" s="14" t="s">
        <v>8123</v>
      </c>
      <c r="M548" s="41">
        <v>0</v>
      </c>
      <c r="N548" s="4" t="s">
        <v>8123</v>
      </c>
      <c r="O548" s="41">
        <v>0</v>
      </c>
      <c r="P548" s="41">
        <v>0</v>
      </c>
      <c r="Q548" s="41">
        <v>0</v>
      </c>
      <c r="R548" s="41">
        <v>0</v>
      </c>
      <c r="S548" s="41">
        <v>0</v>
      </c>
      <c r="T548" s="41">
        <v>0</v>
      </c>
      <c r="U548" s="41">
        <v>0</v>
      </c>
      <c r="V548" s="41">
        <v>0</v>
      </c>
      <c r="W548" s="41">
        <v>0</v>
      </c>
      <c r="X548" s="41">
        <v>0</v>
      </c>
      <c r="Y548" s="41">
        <v>0</v>
      </c>
      <c r="Z548" s="41">
        <v>0</v>
      </c>
      <c r="AA548" s="41">
        <v>0</v>
      </c>
      <c r="AB548" s="41">
        <v>0</v>
      </c>
      <c r="AC548" s="41">
        <v>0</v>
      </c>
      <c r="AD548" s="58">
        <f>SUM(Table446233[[#This Row],[1st
Apportionment]:[Invoices]])</f>
        <v>0</v>
      </c>
      <c r="AE548" s="58">
        <f>Table446233[[#This Row],[2018–19
Final Allocation
$98.35 
Per Pupil]]-AD548</f>
        <v>0</v>
      </c>
    </row>
    <row r="549" spans="1:31" x14ac:dyDescent="0.35">
      <c r="A549" s="13" t="s">
        <v>1632</v>
      </c>
      <c r="B549" s="13" t="s">
        <v>2061</v>
      </c>
      <c r="C549" s="14" t="s">
        <v>1634</v>
      </c>
      <c r="D549" s="14" t="s">
        <v>1758</v>
      </c>
      <c r="E549" s="14" t="s">
        <v>2062</v>
      </c>
      <c r="F549" s="14" t="s">
        <v>2063</v>
      </c>
      <c r="G549" s="14" t="s">
        <v>2064</v>
      </c>
      <c r="H549" s="61" t="s">
        <v>2065</v>
      </c>
      <c r="I549" s="38">
        <v>0</v>
      </c>
      <c r="J549" s="39" t="s">
        <v>8122</v>
      </c>
      <c r="K549" s="40" t="s">
        <v>8123</v>
      </c>
      <c r="L549" s="14" t="s">
        <v>8123</v>
      </c>
      <c r="M549" s="41">
        <v>0</v>
      </c>
      <c r="N549" s="4" t="s">
        <v>8123</v>
      </c>
      <c r="O549" s="41">
        <v>0</v>
      </c>
      <c r="P549" s="41">
        <v>0</v>
      </c>
      <c r="Q549" s="41">
        <v>0</v>
      </c>
      <c r="R549" s="41">
        <v>0</v>
      </c>
      <c r="S549" s="41">
        <v>0</v>
      </c>
      <c r="T549" s="41">
        <v>0</v>
      </c>
      <c r="U549" s="41">
        <v>0</v>
      </c>
      <c r="V549" s="41">
        <v>0</v>
      </c>
      <c r="W549" s="41">
        <v>0</v>
      </c>
      <c r="X549" s="41">
        <v>0</v>
      </c>
      <c r="Y549" s="41">
        <v>0</v>
      </c>
      <c r="Z549" s="41">
        <v>0</v>
      </c>
      <c r="AA549" s="41">
        <v>0</v>
      </c>
      <c r="AB549" s="41">
        <v>0</v>
      </c>
      <c r="AC549" s="41">
        <v>0</v>
      </c>
      <c r="AD549" s="58">
        <f>SUM(Table446233[[#This Row],[1st
Apportionment]:[Invoices]])</f>
        <v>0</v>
      </c>
      <c r="AE549" s="58">
        <f>Table446233[[#This Row],[2018–19
Final Allocation
$98.35 
Per Pupil]]-AD549</f>
        <v>0</v>
      </c>
    </row>
    <row r="550" spans="1:31" x14ac:dyDescent="0.35">
      <c r="A550" s="13" t="s">
        <v>1632</v>
      </c>
      <c r="B550" s="13" t="s">
        <v>2066</v>
      </c>
      <c r="C550" s="14" t="s">
        <v>1634</v>
      </c>
      <c r="D550" s="14" t="s">
        <v>1758</v>
      </c>
      <c r="E550" s="14" t="s">
        <v>2067</v>
      </c>
      <c r="F550" s="14" t="s">
        <v>2068</v>
      </c>
      <c r="G550" s="14" t="s">
        <v>2069</v>
      </c>
      <c r="H550" s="61" t="s">
        <v>2070</v>
      </c>
      <c r="I550" s="38">
        <v>0</v>
      </c>
      <c r="J550" s="39" t="s">
        <v>8122</v>
      </c>
      <c r="K550" s="40" t="s">
        <v>8123</v>
      </c>
      <c r="L550" s="14" t="s">
        <v>8123</v>
      </c>
      <c r="M550" s="41">
        <v>0</v>
      </c>
      <c r="N550" s="4" t="s">
        <v>8123</v>
      </c>
      <c r="O550" s="41">
        <v>0</v>
      </c>
      <c r="P550" s="41">
        <v>0</v>
      </c>
      <c r="Q550" s="41">
        <v>0</v>
      </c>
      <c r="R550" s="41">
        <v>0</v>
      </c>
      <c r="S550" s="41">
        <v>0</v>
      </c>
      <c r="T550" s="41">
        <v>0</v>
      </c>
      <c r="U550" s="41">
        <v>0</v>
      </c>
      <c r="V550" s="41">
        <v>0</v>
      </c>
      <c r="W550" s="41">
        <v>0</v>
      </c>
      <c r="X550" s="41">
        <v>0</v>
      </c>
      <c r="Y550" s="41">
        <v>0</v>
      </c>
      <c r="Z550" s="41">
        <v>0</v>
      </c>
      <c r="AA550" s="41">
        <v>0</v>
      </c>
      <c r="AB550" s="41">
        <v>0</v>
      </c>
      <c r="AC550" s="41">
        <v>0</v>
      </c>
      <c r="AD550" s="58">
        <f>SUM(Table446233[[#This Row],[1st
Apportionment]:[Invoices]])</f>
        <v>0</v>
      </c>
      <c r="AE550" s="58">
        <f>Table446233[[#This Row],[2018–19
Final Allocation
$98.35 
Per Pupil]]-AD550</f>
        <v>0</v>
      </c>
    </row>
    <row r="551" spans="1:31" x14ac:dyDescent="0.35">
      <c r="A551" s="13" t="s">
        <v>1632</v>
      </c>
      <c r="B551" s="13" t="s">
        <v>2071</v>
      </c>
      <c r="C551" s="14" t="s">
        <v>1634</v>
      </c>
      <c r="D551" s="14" t="s">
        <v>1758</v>
      </c>
      <c r="E551" s="14" t="s">
        <v>2072</v>
      </c>
      <c r="F551" s="14" t="s">
        <v>2073</v>
      </c>
      <c r="G551" s="14" t="s">
        <v>2074</v>
      </c>
      <c r="H551" s="61" t="s">
        <v>2075</v>
      </c>
      <c r="I551" s="38">
        <v>0</v>
      </c>
      <c r="J551" s="39" t="s">
        <v>8123</v>
      </c>
      <c r="K551" s="40" t="s">
        <v>8123</v>
      </c>
      <c r="L551" s="14" t="s">
        <v>8123</v>
      </c>
      <c r="M551" s="41">
        <v>0</v>
      </c>
      <c r="N551" s="4" t="s">
        <v>8123</v>
      </c>
      <c r="O551" s="41">
        <v>0</v>
      </c>
      <c r="P551" s="41">
        <v>0</v>
      </c>
      <c r="Q551" s="41">
        <v>0</v>
      </c>
      <c r="R551" s="41">
        <v>0</v>
      </c>
      <c r="S551" s="41">
        <v>0</v>
      </c>
      <c r="T551" s="41">
        <v>0</v>
      </c>
      <c r="U551" s="41">
        <v>0</v>
      </c>
      <c r="V551" s="41">
        <v>0</v>
      </c>
      <c r="W551" s="41">
        <v>0</v>
      </c>
      <c r="X551" s="41">
        <v>0</v>
      </c>
      <c r="Y551" s="41">
        <v>0</v>
      </c>
      <c r="Z551" s="41">
        <v>0</v>
      </c>
      <c r="AA551" s="41">
        <v>0</v>
      </c>
      <c r="AB551" s="41">
        <v>0</v>
      </c>
      <c r="AC551" s="41">
        <v>0</v>
      </c>
      <c r="AD551" s="58">
        <f>SUM(Table446233[[#This Row],[1st
Apportionment]:[Invoices]])</f>
        <v>0</v>
      </c>
      <c r="AE551" s="58">
        <f>Table446233[[#This Row],[2018–19
Final Allocation
$98.35 
Per Pupil]]-AD551</f>
        <v>0</v>
      </c>
    </row>
    <row r="552" spans="1:31" x14ac:dyDescent="0.35">
      <c r="A552" s="13" t="s">
        <v>1632</v>
      </c>
      <c r="B552" s="13" t="s">
        <v>2076</v>
      </c>
      <c r="C552" s="14" t="s">
        <v>1634</v>
      </c>
      <c r="D552" s="14" t="s">
        <v>1758</v>
      </c>
      <c r="E552" s="14" t="s">
        <v>2077</v>
      </c>
      <c r="F552" s="14" t="s">
        <v>2078</v>
      </c>
      <c r="G552" s="14" t="s">
        <v>2079</v>
      </c>
      <c r="H552" s="61" t="s">
        <v>2080</v>
      </c>
      <c r="I552" s="38">
        <v>0</v>
      </c>
      <c r="J552" s="39" t="s">
        <v>8122</v>
      </c>
      <c r="K552" s="40" t="s">
        <v>8123</v>
      </c>
      <c r="L552" s="14" t="s">
        <v>8123</v>
      </c>
      <c r="M552" s="41">
        <v>0</v>
      </c>
      <c r="N552" s="4" t="s">
        <v>8123</v>
      </c>
      <c r="O552" s="41">
        <v>0</v>
      </c>
      <c r="P552" s="41">
        <v>0</v>
      </c>
      <c r="Q552" s="41">
        <v>0</v>
      </c>
      <c r="R552" s="41">
        <v>0</v>
      </c>
      <c r="S552" s="41">
        <v>0</v>
      </c>
      <c r="T552" s="41">
        <v>0</v>
      </c>
      <c r="U552" s="41">
        <v>0</v>
      </c>
      <c r="V552" s="41">
        <v>0</v>
      </c>
      <c r="W552" s="41">
        <v>0</v>
      </c>
      <c r="X552" s="41">
        <v>0</v>
      </c>
      <c r="Y552" s="41">
        <v>0</v>
      </c>
      <c r="Z552" s="41">
        <v>0</v>
      </c>
      <c r="AA552" s="41">
        <v>0</v>
      </c>
      <c r="AB552" s="41">
        <v>0</v>
      </c>
      <c r="AC552" s="41">
        <v>0</v>
      </c>
      <c r="AD552" s="58">
        <f>SUM(Table446233[[#This Row],[1st
Apportionment]:[Invoices]])</f>
        <v>0</v>
      </c>
      <c r="AE552" s="58">
        <f>Table446233[[#This Row],[2018–19
Final Allocation
$98.35 
Per Pupil]]-AD552</f>
        <v>0</v>
      </c>
    </row>
    <row r="553" spans="1:31" x14ac:dyDescent="0.35">
      <c r="A553" s="13" t="s">
        <v>1632</v>
      </c>
      <c r="B553" s="13" t="s">
        <v>2081</v>
      </c>
      <c r="C553" s="14" t="s">
        <v>1634</v>
      </c>
      <c r="D553" s="14" t="s">
        <v>1758</v>
      </c>
      <c r="E553" s="14" t="s">
        <v>2082</v>
      </c>
      <c r="F553" s="14" t="s">
        <v>2083</v>
      </c>
      <c r="G553" s="14" t="s">
        <v>2084</v>
      </c>
      <c r="H553" s="61" t="s">
        <v>2085</v>
      </c>
      <c r="I553" s="38">
        <v>0</v>
      </c>
      <c r="J553" s="39" t="s">
        <v>8122</v>
      </c>
      <c r="K553" s="40" t="s">
        <v>8123</v>
      </c>
      <c r="L553" s="14" t="s">
        <v>8122</v>
      </c>
      <c r="M553" s="41">
        <v>0</v>
      </c>
      <c r="N553" s="4" t="s">
        <v>8123</v>
      </c>
      <c r="O553" s="41">
        <v>0</v>
      </c>
      <c r="P553" s="41">
        <v>0</v>
      </c>
      <c r="Q553" s="41">
        <v>0</v>
      </c>
      <c r="R553" s="41">
        <v>0</v>
      </c>
      <c r="S553" s="41">
        <v>0</v>
      </c>
      <c r="T553" s="41">
        <v>0</v>
      </c>
      <c r="U553" s="41">
        <v>0</v>
      </c>
      <c r="V553" s="41">
        <v>0</v>
      </c>
      <c r="W553" s="41">
        <v>0</v>
      </c>
      <c r="X553" s="41">
        <v>0</v>
      </c>
      <c r="Y553" s="41">
        <v>0</v>
      </c>
      <c r="Z553" s="41">
        <v>0</v>
      </c>
      <c r="AA553" s="41">
        <v>0</v>
      </c>
      <c r="AB553" s="41">
        <v>0</v>
      </c>
      <c r="AC553" s="41">
        <v>0</v>
      </c>
      <c r="AD553" s="58">
        <f>SUM(Table446233[[#This Row],[1st
Apportionment]:[Invoices]])</f>
        <v>0</v>
      </c>
      <c r="AE553" s="58">
        <f>Table446233[[#This Row],[2018–19
Final Allocation
$98.35 
Per Pupil]]-AD553</f>
        <v>0</v>
      </c>
    </row>
    <row r="554" spans="1:31" x14ac:dyDescent="0.35">
      <c r="A554" s="13" t="s">
        <v>1632</v>
      </c>
      <c r="B554" s="13" t="s">
        <v>2086</v>
      </c>
      <c r="C554" s="14" t="s">
        <v>1634</v>
      </c>
      <c r="D554" s="14" t="s">
        <v>1758</v>
      </c>
      <c r="E554" s="14" t="s">
        <v>2087</v>
      </c>
      <c r="F554" s="14" t="s">
        <v>2088</v>
      </c>
      <c r="G554" s="14" t="s">
        <v>2089</v>
      </c>
      <c r="H554" s="61" t="s">
        <v>2090</v>
      </c>
      <c r="I554" s="38">
        <v>0</v>
      </c>
      <c r="J554" s="39" t="s">
        <v>8122</v>
      </c>
      <c r="K554" s="40" t="s">
        <v>8123</v>
      </c>
      <c r="L554" s="14" t="s">
        <v>8122</v>
      </c>
      <c r="M554" s="41">
        <v>0</v>
      </c>
      <c r="N554" s="4" t="s">
        <v>8123</v>
      </c>
      <c r="O554" s="41">
        <v>0</v>
      </c>
      <c r="P554" s="41">
        <v>0</v>
      </c>
      <c r="Q554" s="41">
        <v>0</v>
      </c>
      <c r="R554" s="41">
        <v>0</v>
      </c>
      <c r="S554" s="41">
        <v>0</v>
      </c>
      <c r="T554" s="41">
        <v>0</v>
      </c>
      <c r="U554" s="41">
        <v>0</v>
      </c>
      <c r="V554" s="41">
        <v>0</v>
      </c>
      <c r="W554" s="41">
        <v>0</v>
      </c>
      <c r="X554" s="41">
        <v>0</v>
      </c>
      <c r="Y554" s="41">
        <v>0</v>
      </c>
      <c r="Z554" s="41">
        <v>0</v>
      </c>
      <c r="AA554" s="41">
        <v>0</v>
      </c>
      <c r="AB554" s="41">
        <v>0</v>
      </c>
      <c r="AC554" s="41">
        <v>0</v>
      </c>
      <c r="AD554" s="58">
        <f>SUM(Table446233[[#This Row],[1st
Apportionment]:[Invoices]])</f>
        <v>0</v>
      </c>
      <c r="AE554" s="58">
        <f>Table446233[[#This Row],[2018–19
Final Allocation
$98.35 
Per Pupil]]-AD554</f>
        <v>0</v>
      </c>
    </row>
    <row r="555" spans="1:31" ht="31" x14ac:dyDescent="0.35">
      <c r="A555" s="13" t="s">
        <v>1632</v>
      </c>
      <c r="B555" s="13" t="s">
        <v>2091</v>
      </c>
      <c r="C555" s="14" t="s">
        <v>1634</v>
      </c>
      <c r="D555" s="14" t="s">
        <v>1635</v>
      </c>
      <c r="E555" s="14" t="s">
        <v>2092</v>
      </c>
      <c r="F555" s="14" t="s">
        <v>2093</v>
      </c>
      <c r="G555" s="14" t="s">
        <v>2094</v>
      </c>
      <c r="H555" s="61" t="s">
        <v>2095</v>
      </c>
      <c r="I555" s="38">
        <v>0</v>
      </c>
      <c r="J555" s="39" t="s">
        <v>8122</v>
      </c>
      <c r="K555" s="40" t="s">
        <v>8123</v>
      </c>
      <c r="L555" s="14" t="s">
        <v>8123</v>
      </c>
      <c r="M555" s="41">
        <v>0</v>
      </c>
      <c r="N555" s="4" t="s">
        <v>8123</v>
      </c>
      <c r="O555" s="41">
        <v>0</v>
      </c>
      <c r="P555" s="41">
        <v>0</v>
      </c>
      <c r="Q555" s="41">
        <v>0</v>
      </c>
      <c r="R555" s="41">
        <v>0</v>
      </c>
      <c r="S555" s="41">
        <v>0</v>
      </c>
      <c r="T555" s="41">
        <v>0</v>
      </c>
      <c r="U555" s="41">
        <v>0</v>
      </c>
      <c r="V555" s="41">
        <v>0</v>
      </c>
      <c r="W555" s="41">
        <v>0</v>
      </c>
      <c r="X555" s="41">
        <v>0</v>
      </c>
      <c r="Y555" s="41">
        <v>0</v>
      </c>
      <c r="Z555" s="41">
        <v>0</v>
      </c>
      <c r="AA555" s="41">
        <v>0</v>
      </c>
      <c r="AB555" s="41">
        <v>0</v>
      </c>
      <c r="AC555" s="41">
        <v>0</v>
      </c>
      <c r="AD555" s="58">
        <f>SUM(Table446233[[#This Row],[1st
Apportionment]:[Invoices]])</f>
        <v>0</v>
      </c>
      <c r="AE555" s="58">
        <f>Table446233[[#This Row],[2018–19
Final Allocation
$98.35 
Per Pupil]]-AD555</f>
        <v>0</v>
      </c>
    </row>
    <row r="556" spans="1:31" x14ac:dyDescent="0.35">
      <c r="A556" s="13" t="s">
        <v>1632</v>
      </c>
      <c r="B556" s="13" t="s">
        <v>2096</v>
      </c>
      <c r="C556" s="14" t="s">
        <v>1634</v>
      </c>
      <c r="D556" s="14" t="s">
        <v>1758</v>
      </c>
      <c r="E556" s="14" t="s">
        <v>2097</v>
      </c>
      <c r="F556" s="14" t="s">
        <v>2098</v>
      </c>
      <c r="G556" s="14" t="s">
        <v>2099</v>
      </c>
      <c r="H556" s="61" t="s">
        <v>2100</v>
      </c>
      <c r="I556" s="38">
        <v>0</v>
      </c>
      <c r="J556" s="39" t="s">
        <v>8123</v>
      </c>
      <c r="K556" s="40" t="s">
        <v>8123</v>
      </c>
      <c r="L556" s="14" t="s">
        <v>8123</v>
      </c>
      <c r="M556" s="41">
        <v>0</v>
      </c>
      <c r="N556" s="4" t="s">
        <v>8123</v>
      </c>
      <c r="O556" s="41">
        <v>0</v>
      </c>
      <c r="P556" s="41">
        <v>0</v>
      </c>
      <c r="Q556" s="41">
        <v>0</v>
      </c>
      <c r="R556" s="41">
        <v>0</v>
      </c>
      <c r="S556" s="41">
        <v>0</v>
      </c>
      <c r="T556" s="41">
        <v>0</v>
      </c>
      <c r="U556" s="41">
        <v>0</v>
      </c>
      <c r="V556" s="41">
        <v>0</v>
      </c>
      <c r="W556" s="41">
        <v>0</v>
      </c>
      <c r="X556" s="41">
        <v>0</v>
      </c>
      <c r="Y556" s="41">
        <v>0</v>
      </c>
      <c r="Z556" s="41">
        <v>0</v>
      </c>
      <c r="AA556" s="41">
        <v>0</v>
      </c>
      <c r="AB556" s="41">
        <v>0</v>
      </c>
      <c r="AC556" s="41">
        <v>0</v>
      </c>
      <c r="AD556" s="58">
        <f>SUM(Table446233[[#This Row],[1st
Apportionment]:[Invoices]])</f>
        <v>0</v>
      </c>
      <c r="AE556" s="58">
        <f>Table446233[[#This Row],[2018–19
Final Allocation
$98.35 
Per Pupil]]-AD556</f>
        <v>0</v>
      </c>
    </row>
    <row r="557" spans="1:31" x14ac:dyDescent="0.35">
      <c r="A557" s="13" t="s">
        <v>1632</v>
      </c>
      <c r="B557" s="13" t="s">
        <v>2101</v>
      </c>
      <c r="C557" s="14" t="s">
        <v>1634</v>
      </c>
      <c r="D557" s="14" t="s">
        <v>1758</v>
      </c>
      <c r="E557" s="14" t="s">
        <v>2102</v>
      </c>
      <c r="F557" s="14" t="s">
        <v>2103</v>
      </c>
      <c r="G557" s="14" t="s">
        <v>2104</v>
      </c>
      <c r="H557" s="61" t="s">
        <v>2105</v>
      </c>
      <c r="I557" s="38">
        <v>0</v>
      </c>
      <c r="J557" s="39" t="s">
        <v>8122</v>
      </c>
      <c r="K557" s="40" t="s">
        <v>8123</v>
      </c>
      <c r="L557" s="14" t="s">
        <v>8123</v>
      </c>
      <c r="M557" s="41">
        <v>0</v>
      </c>
      <c r="N557" s="4" t="s">
        <v>8123</v>
      </c>
      <c r="O557" s="41">
        <v>0</v>
      </c>
      <c r="P557" s="41">
        <v>0</v>
      </c>
      <c r="Q557" s="41">
        <v>0</v>
      </c>
      <c r="R557" s="41">
        <v>0</v>
      </c>
      <c r="S557" s="41">
        <v>0</v>
      </c>
      <c r="T557" s="41">
        <v>0</v>
      </c>
      <c r="U557" s="41">
        <v>0</v>
      </c>
      <c r="V557" s="41">
        <v>0</v>
      </c>
      <c r="W557" s="41">
        <v>0</v>
      </c>
      <c r="X557" s="41">
        <v>0</v>
      </c>
      <c r="Y557" s="41">
        <v>0</v>
      </c>
      <c r="Z557" s="41">
        <v>0</v>
      </c>
      <c r="AA557" s="41">
        <v>0</v>
      </c>
      <c r="AB557" s="41">
        <v>0</v>
      </c>
      <c r="AC557" s="41">
        <v>0</v>
      </c>
      <c r="AD557" s="58">
        <f>SUM(Table446233[[#This Row],[1st
Apportionment]:[Invoices]])</f>
        <v>0</v>
      </c>
      <c r="AE557" s="58">
        <f>Table446233[[#This Row],[2018–19
Final Allocation
$98.35 
Per Pupil]]-AD557</f>
        <v>0</v>
      </c>
    </row>
    <row r="558" spans="1:31" x14ac:dyDescent="0.35">
      <c r="A558" s="13" t="s">
        <v>1632</v>
      </c>
      <c r="B558" s="13" t="s">
        <v>2106</v>
      </c>
      <c r="C558" s="14" t="s">
        <v>1634</v>
      </c>
      <c r="D558" s="14" t="s">
        <v>1758</v>
      </c>
      <c r="E558" s="14" t="s">
        <v>2107</v>
      </c>
      <c r="F558" s="14" t="s">
        <v>2108</v>
      </c>
      <c r="G558" s="14" t="s">
        <v>2109</v>
      </c>
      <c r="H558" s="61" t="s">
        <v>2110</v>
      </c>
      <c r="I558" s="38">
        <v>0</v>
      </c>
      <c r="J558" s="39" t="s">
        <v>8123</v>
      </c>
      <c r="K558" s="40" t="s">
        <v>8123</v>
      </c>
      <c r="L558" s="14" t="s">
        <v>8123</v>
      </c>
      <c r="M558" s="41">
        <v>0</v>
      </c>
      <c r="N558" s="4" t="s">
        <v>8123</v>
      </c>
      <c r="O558" s="41">
        <v>0</v>
      </c>
      <c r="P558" s="41">
        <v>0</v>
      </c>
      <c r="Q558" s="41">
        <v>0</v>
      </c>
      <c r="R558" s="41">
        <v>0</v>
      </c>
      <c r="S558" s="41">
        <v>0</v>
      </c>
      <c r="T558" s="41">
        <v>0</v>
      </c>
      <c r="U558" s="41">
        <v>0</v>
      </c>
      <c r="V558" s="41">
        <v>0</v>
      </c>
      <c r="W558" s="41">
        <v>0</v>
      </c>
      <c r="X558" s="41">
        <v>0</v>
      </c>
      <c r="Y558" s="41">
        <v>0</v>
      </c>
      <c r="Z558" s="41">
        <v>0</v>
      </c>
      <c r="AA558" s="41">
        <v>0</v>
      </c>
      <c r="AB558" s="41">
        <v>0</v>
      </c>
      <c r="AC558" s="41">
        <v>0</v>
      </c>
      <c r="AD558" s="58">
        <f>SUM(Table446233[[#This Row],[1st
Apportionment]:[Invoices]])</f>
        <v>0</v>
      </c>
      <c r="AE558" s="58">
        <f>Table446233[[#This Row],[2018–19
Final Allocation
$98.35 
Per Pupil]]-AD558</f>
        <v>0</v>
      </c>
    </row>
    <row r="559" spans="1:31" x14ac:dyDescent="0.35">
      <c r="A559" s="13" t="s">
        <v>1632</v>
      </c>
      <c r="B559" s="13" t="s">
        <v>2111</v>
      </c>
      <c r="C559" s="14" t="s">
        <v>1634</v>
      </c>
      <c r="D559" s="14" t="s">
        <v>1758</v>
      </c>
      <c r="E559" s="14" t="s">
        <v>2112</v>
      </c>
      <c r="F559" s="14" t="s">
        <v>2113</v>
      </c>
      <c r="G559" s="14" t="s">
        <v>2114</v>
      </c>
      <c r="H559" s="61" t="s">
        <v>2115</v>
      </c>
      <c r="I559" s="38">
        <v>0</v>
      </c>
      <c r="J559" s="39" t="s">
        <v>8122</v>
      </c>
      <c r="K559" s="40" t="s">
        <v>8123</v>
      </c>
      <c r="L559" s="14" t="s">
        <v>8123</v>
      </c>
      <c r="M559" s="41">
        <v>0</v>
      </c>
      <c r="N559" s="4" t="s">
        <v>8123</v>
      </c>
      <c r="O559" s="41">
        <v>0</v>
      </c>
      <c r="P559" s="41">
        <v>0</v>
      </c>
      <c r="Q559" s="41">
        <v>0</v>
      </c>
      <c r="R559" s="41">
        <v>0</v>
      </c>
      <c r="S559" s="41">
        <v>0</v>
      </c>
      <c r="T559" s="41">
        <v>0</v>
      </c>
      <c r="U559" s="41">
        <v>0</v>
      </c>
      <c r="V559" s="41">
        <v>0</v>
      </c>
      <c r="W559" s="41">
        <v>0</v>
      </c>
      <c r="X559" s="41">
        <v>0</v>
      </c>
      <c r="Y559" s="41">
        <v>0</v>
      </c>
      <c r="Z559" s="41">
        <v>0</v>
      </c>
      <c r="AA559" s="41">
        <v>0</v>
      </c>
      <c r="AB559" s="41">
        <v>0</v>
      </c>
      <c r="AC559" s="41">
        <v>0</v>
      </c>
      <c r="AD559" s="58">
        <f>SUM(Table446233[[#This Row],[1st
Apportionment]:[Invoices]])</f>
        <v>0</v>
      </c>
      <c r="AE559" s="58">
        <f>Table446233[[#This Row],[2018–19
Final Allocation
$98.35 
Per Pupil]]-AD559</f>
        <v>0</v>
      </c>
    </row>
    <row r="560" spans="1:31" x14ac:dyDescent="0.35">
      <c r="A560" s="13" t="s">
        <v>1632</v>
      </c>
      <c r="B560" s="13" t="s">
        <v>2116</v>
      </c>
      <c r="C560" s="14" t="s">
        <v>1634</v>
      </c>
      <c r="D560" s="14" t="s">
        <v>1758</v>
      </c>
      <c r="E560" s="14" t="s">
        <v>2117</v>
      </c>
      <c r="F560" s="14" t="s">
        <v>2118</v>
      </c>
      <c r="G560" s="14" t="s">
        <v>2119</v>
      </c>
      <c r="H560" s="61" t="s">
        <v>2120</v>
      </c>
      <c r="I560" s="38">
        <v>0</v>
      </c>
      <c r="J560" s="39" t="s">
        <v>8122</v>
      </c>
      <c r="K560" s="40" t="s">
        <v>8123</v>
      </c>
      <c r="L560" s="14" t="s">
        <v>8123</v>
      </c>
      <c r="M560" s="41">
        <v>0</v>
      </c>
      <c r="N560" s="4" t="s">
        <v>8123</v>
      </c>
      <c r="O560" s="41">
        <v>0</v>
      </c>
      <c r="P560" s="41">
        <v>0</v>
      </c>
      <c r="Q560" s="41">
        <v>0</v>
      </c>
      <c r="R560" s="41">
        <v>0</v>
      </c>
      <c r="S560" s="41">
        <v>0</v>
      </c>
      <c r="T560" s="41">
        <v>0</v>
      </c>
      <c r="U560" s="41">
        <v>0</v>
      </c>
      <c r="V560" s="41">
        <v>0</v>
      </c>
      <c r="W560" s="41">
        <v>0</v>
      </c>
      <c r="X560" s="41">
        <v>0</v>
      </c>
      <c r="Y560" s="41">
        <v>0</v>
      </c>
      <c r="Z560" s="41">
        <v>0</v>
      </c>
      <c r="AA560" s="41">
        <v>0</v>
      </c>
      <c r="AB560" s="41">
        <v>0</v>
      </c>
      <c r="AC560" s="41">
        <v>0</v>
      </c>
      <c r="AD560" s="58">
        <f>SUM(Table446233[[#This Row],[1st
Apportionment]:[Invoices]])</f>
        <v>0</v>
      </c>
      <c r="AE560" s="58">
        <f>Table446233[[#This Row],[2018–19
Final Allocation
$98.35 
Per Pupil]]-AD560</f>
        <v>0</v>
      </c>
    </row>
    <row r="561" spans="1:31" x14ac:dyDescent="0.35">
      <c r="A561" s="13" t="s">
        <v>1632</v>
      </c>
      <c r="B561" s="13" t="s">
        <v>2121</v>
      </c>
      <c r="C561" s="14" t="s">
        <v>1634</v>
      </c>
      <c r="D561" s="14" t="s">
        <v>1758</v>
      </c>
      <c r="E561" s="14" t="s">
        <v>2122</v>
      </c>
      <c r="F561" s="14" t="s">
        <v>2123</v>
      </c>
      <c r="G561" s="14" t="s">
        <v>2124</v>
      </c>
      <c r="H561" s="61" t="s">
        <v>2125</v>
      </c>
      <c r="I561" s="38">
        <v>0</v>
      </c>
      <c r="J561" s="39" t="s">
        <v>8123</v>
      </c>
      <c r="K561" s="40" t="s">
        <v>8123</v>
      </c>
      <c r="L561" s="14" t="s">
        <v>8123</v>
      </c>
      <c r="M561" s="41">
        <v>0</v>
      </c>
      <c r="N561" s="4" t="s">
        <v>8123</v>
      </c>
      <c r="O561" s="41">
        <v>0</v>
      </c>
      <c r="P561" s="41">
        <v>0</v>
      </c>
      <c r="Q561" s="41">
        <v>0</v>
      </c>
      <c r="R561" s="41">
        <v>0</v>
      </c>
      <c r="S561" s="41">
        <v>0</v>
      </c>
      <c r="T561" s="41">
        <v>0</v>
      </c>
      <c r="U561" s="41">
        <v>0</v>
      </c>
      <c r="V561" s="41">
        <v>0</v>
      </c>
      <c r="W561" s="41">
        <v>0</v>
      </c>
      <c r="X561" s="41">
        <v>0</v>
      </c>
      <c r="Y561" s="41">
        <v>0</v>
      </c>
      <c r="Z561" s="41">
        <v>0</v>
      </c>
      <c r="AA561" s="41">
        <v>0</v>
      </c>
      <c r="AB561" s="41">
        <v>0</v>
      </c>
      <c r="AC561" s="41">
        <v>0</v>
      </c>
      <c r="AD561" s="58">
        <f>SUM(Table446233[[#This Row],[1st
Apportionment]:[Invoices]])</f>
        <v>0</v>
      </c>
      <c r="AE561" s="58">
        <f>Table446233[[#This Row],[2018–19
Final Allocation
$98.35 
Per Pupil]]-AD561</f>
        <v>0</v>
      </c>
    </row>
    <row r="562" spans="1:31" x14ac:dyDescent="0.35">
      <c r="A562" s="13" t="s">
        <v>1632</v>
      </c>
      <c r="B562" s="13" t="s">
        <v>2126</v>
      </c>
      <c r="C562" s="14" t="s">
        <v>1634</v>
      </c>
      <c r="D562" s="14" t="s">
        <v>1758</v>
      </c>
      <c r="E562" s="14" t="s">
        <v>2127</v>
      </c>
      <c r="F562" s="14" t="s">
        <v>2128</v>
      </c>
      <c r="G562" s="14" t="s">
        <v>2129</v>
      </c>
      <c r="H562" s="61" t="s">
        <v>2130</v>
      </c>
      <c r="I562" s="38">
        <v>0</v>
      </c>
      <c r="J562" s="39" t="s">
        <v>8122</v>
      </c>
      <c r="K562" s="40" t="s">
        <v>8123</v>
      </c>
      <c r="L562" s="14" t="s">
        <v>8123</v>
      </c>
      <c r="M562" s="41">
        <v>0</v>
      </c>
      <c r="N562" s="4" t="s">
        <v>8123</v>
      </c>
      <c r="O562" s="41">
        <v>0</v>
      </c>
      <c r="P562" s="41">
        <v>0</v>
      </c>
      <c r="Q562" s="41">
        <v>0</v>
      </c>
      <c r="R562" s="41">
        <v>0</v>
      </c>
      <c r="S562" s="41">
        <v>0</v>
      </c>
      <c r="T562" s="41">
        <v>0</v>
      </c>
      <c r="U562" s="41">
        <v>0</v>
      </c>
      <c r="V562" s="41">
        <v>0</v>
      </c>
      <c r="W562" s="41">
        <v>0</v>
      </c>
      <c r="X562" s="41">
        <v>0</v>
      </c>
      <c r="Y562" s="41">
        <v>0</v>
      </c>
      <c r="Z562" s="41">
        <v>0</v>
      </c>
      <c r="AA562" s="41">
        <v>0</v>
      </c>
      <c r="AB562" s="41">
        <v>0</v>
      </c>
      <c r="AC562" s="41">
        <v>0</v>
      </c>
      <c r="AD562" s="58">
        <f>SUM(Table446233[[#This Row],[1st
Apportionment]:[Invoices]])</f>
        <v>0</v>
      </c>
      <c r="AE562" s="58">
        <f>Table446233[[#This Row],[2018–19
Final Allocation
$98.35 
Per Pupil]]-AD562</f>
        <v>0</v>
      </c>
    </row>
    <row r="563" spans="1:31" x14ac:dyDescent="0.35">
      <c r="A563" s="13" t="s">
        <v>1632</v>
      </c>
      <c r="B563" s="13" t="s">
        <v>2131</v>
      </c>
      <c r="C563" s="14" t="s">
        <v>1634</v>
      </c>
      <c r="D563" s="14" t="s">
        <v>1731</v>
      </c>
      <c r="E563" s="14" t="s">
        <v>2132</v>
      </c>
      <c r="F563" s="14" t="s">
        <v>2133</v>
      </c>
      <c r="G563" s="14" t="s">
        <v>2134</v>
      </c>
      <c r="H563" s="61" t="s">
        <v>2135</v>
      </c>
      <c r="I563" s="38">
        <v>0</v>
      </c>
      <c r="J563" s="39" t="s">
        <v>8122</v>
      </c>
      <c r="K563" s="40" t="s">
        <v>8123</v>
      </c>
      <c r="L563" s="14" t="s">
        <v>8123</v>
      </c>
      <c r="M563" s="41">
        <v>0</v>
      </c>
      <c r="N563" s="4" t="s">
        <v>8123</v>
      </c>
      <c r="O563" s="41">
        <v>0</v>
      </c>
      <c r="P563" s="41">
        <v>0</v>
      </c>
      <c r="Q563" s="41">
        <v>0</v>
      </c>
      <c r="R563" s="41">
        <v>0</v>
      </c>
      <c r="S563" s="41">
        <v>0</v>
      </c>
      <c r="T563" s="41">
        <v>0</v>
      </c>
      <c r="U563" s="41">
        <v>0</v>
      </c>
      <c r="V563" s="41">
        <v>0</v>
      </c>
      <c r="W563" s="41">
        <v>0</v>
      </c>
      <c r="X563" s="41">
        <v>0</v>
      </c>
      <c r="Y563" s="41">
        <v>0</v>
      </c>
      <c r="Z563" s="41">
        <v>0</v>
      </c>
      <c r="AA563" s="41">
        <v>0</v>
      </c>
      <c r="AB563" s="41">
        <v>0</v>
      </c>
      <c r="AC563" s="41">
        <v>0</v>
      </c>
      <c r="AD563" s="58">
        <f>SUM(Table446233[[#This Row],[1st
Apportionment]:[Invoices]])</f>
        <v>0</v>
      </c>
      <c r="AE563" s="58">
        <f>Table446233[[#This Row],[2018–19
Final Allocation
$98.35 
Per Pupil]]-AD563</f>
        <v>0</v>
      </c>
    </row>
    <row r="564" spans="1:31" x14ac:dyDescent="0.35">
      <c r="A564" s="13" t="s">
        <v>1632</v>
      </c>
      <c r="B564" s="13" t="s">
        <v>2136</v>
      </c>
      <c r="C564" s="14" t="s">
        <v>1634</v>
      </c>
      <c r="D564" s="14" t="s">
        <v>1758</v>
      </c>
      <c r="E564" s="14" t="s">
        <v>2137</v>
      </c>
      <c r="F564" s="14" t="s">
        <v>2138</v>
      </c>
      <c r="G564" s="14" t="s">
        <v>2139</v>
      </c>
      <c r="H564" s="61" t="s">
        <v>2140</v>
      </c>
      <c r="I564" s="38">
        <v>0</v>
      </c>
      <c r="J564" s="39" t="s">
        <v>8122</v>
      </c>
      <c r="K564" s="40" t="s">
        <v>8123</v>
      </c>
      <c r="L564" s="14" t="s">
        <v>8123</v>
      </c>
      <c r="M564" s="41">
        <v>0</v>
      </c>
      <c r="N564" s="4" t="s">
        <v>8123</v>
      </c>
      <c r="O564" s="41">
        <v>0</v>
      </c>
      <c r="P564" s="41">
        <v>0</v>
      </c>
      <c r="Q564" s="41">
        <v>0</v>
      </c>
      <c r="R564" s="41">
        <v>0</v>
      </c>
      <c r="S564" s="41">
        <v>0</v>
      </c>
      <c r="T564" s="41">
        <v>0</v>
      </c>
      <c r="U564" s="41">
        <v>0</v>
      </c>
      <c r="V564" s="41">
        <v>0</v>
      </c>
      <c r="W564" s="41">
        <v>0</v>
      </c>
      <c r="X564" s="41">
        <v>0</v>
      </c>
      <c r="Y564" s="41">
        <v>0</v>
      </c>
      <c r="Z564" s="41">
        <v>0</v>
      </c>
      <c r="AA564" s="41">
        <v>0</v>
      </c>
      <c r="AB564" s="41">
        <v>0</v>
      </c>
      <c r="AC564" s="41">
        <v>0</v>
      </c>
      <c r="AD564" s="58">
        <f>SUM(Table446233[[#This Row],[1st
Apportionment]:[Invoices]])</f>
        <v>0</v>
      </c>
      <c r="AE564" s="58">
        <f>Table446233[[#This Row],[2018–19
Final Allocation
$98.35 
Per Pupil]]-AD564</f>
        <v>0</v>
      </c>
    </row>
    <row r="565" spans="1:31" x14ac:dyDescent="0.35">
      <c r="A565" s="13" t="s">
        <v>1632</v>
      </c>
      <c r="B565" s="13" t="s">
        <v>2141</v>
      </c>
      <c r="C565" s="14" t="s">
        <v>1634</v>
      </c>
      <c r="D565" s="14" t="s">
        <v>1758</v>
      </c>
      <c r="E565" s="14" t="s">
        <v>2142</v>
      </c>
      <c r="F565" s="14" t="s">
        <v>2143</v>
      </c>
      <c r="G565" s="14" t="s">
        <v>2144</v>
      </c>
      <c r="H565" s="61" t="s">
        <v>2145</v>
      </c>
      <c r="I565" s="38">
        <v>0</v>
      </c>
      <c r="J565" s="39" t="s">
        <v>8122</v>
      </c>
      <c r="K565" s="40" t="s">
        <v>8123</v>
      </c>
      <c r="L565" s="14" t="s">
        <v>8123</v>
      </c>
      <c r="M565" s="41">
        <v>0</v>
      </c>
      <c r="N565" s="4" t="s">
        <v>8123</v>
      </c>
      <c r="O565" s="41">
        <v>0</v>
      </c>
      <c r="P565" s="41">
        <v>0</v>
      </c>
      <c r="Q565" s="41">
        <v>0</v>
      </c>
      <c r="R565" s="41">
        <v>0</v>
      </c>
      <c r="S565" s="41">
        <v>0</v>
      </c>
      <c r="T565" s="41">
        <v>0</v>
      </c>
      <c r="U565" s="41">
        <v>0</v>
      </c>
      <c r="V565" s="41">
        <v>0</v>
      </c>
      <c r="W565" s="41">
        <v>0</v>
      </c>
      <c r="X565" s="41">
        <v>0</v>
      </c>
      <c r="Y565" s="41">
        <v>0</v>
      </c>
      <c r="Z565" s="41">
        <v>0</v>
      </c>
      <c r="AA565" s="41">
        <v>0</v>
      </c>
      <c r="AB565" s="41">
        <v>0</v>
      </c>
      <c r="AC565" s="41">
        <v>0</v>
      </c>
      <c r="AD565" s="58">
        <f>SUM(Table446233[[#This Row],[1st
Apportionment]:[Invoices]])</f>
        <v>0</v>
      </c>
      <c r="AE565" s="58">
        <f>Table446233[[#This Row],[2018–19
Final Allocation
$98.35 
Per Pupil]]-AD565</f>
        <v>0</v>
      </c>
    </row>
    <row r="566" spans="1:31" x14ac:dyDescent="0.35">
      <c r="A566" s="13" t="s">
        <v>1632</v>
      </c>
      <c r="B566" s="13" t="s">
        <v>2146</v>
      </c>
      <c r="C566" s="14" t="s">
        <v>1634</v>
      </c>
      <c r="D566" s="14" t="s">
        <v>1758</v>
      </c>
      <c r="E566" s="14" t="s">
        <v>2147</v>
      </c>
      <c r="F566" s="14" t="s">
        <v>2148</v>
      </c>
      <c r="G566" s="14" t="s">
        <v>2149</v>
      </c>
      <c r="H566" s="61" t="s">
        <v>2150</v>
      </c>
      <c r="I566" s="38">
        <v>0</v>
      </c>
      <c r="J566" s="39" t="s">
        <v>8123</v>
      </c>
      <c r="K566" s="40" t="s">
        <v>8123</v>
      </c>
      <c r="L566" s="14" t="s">
        <v>8123</v>
      </c>
      <c r="M566" s="41">
        <v>0</v>
      </c>
      <c r="N566" s="4" t="s">
        <v>8123</v>
      </c>
      <c r="O566" s="41">
        <v>0</v>
      </c>
      <c r="P566" s="41">
        <v>0</v>
      </c>
      <c r="Q566" s="41">
        <v>0</v>
      </c>
      <c r="R566" s="41">
        <v>0</v>
      </c>
      <c r="S566" s="41">
        <v>0</v>
      </c>
      <c r="T566" s="41">
        <v>0</v>
      </c>
      <c r="U566" s="41">
        <v>0</v>
      </c>
      <c r="V566" s="41">
        <v>0</v>
      </c>
      <c r="W566" s="41">
        <v>0</v>
      </c>
      <c r="X566" s="41">
        <v>0</v>
      </c>
      <c r="Y566" s="41">
        <v>0</v>
      </c>
      <c r="Z566" s="41">
        <v>0</v>
      </c>
      <c r="AA566" s="41">
        <v>0</v>
      </c>
      <c r="AB566" s="41">
        <v>0</v>
      </c>
      <c r="AC566" s="41">
        <v>0</v>
      </c>
      <c r="AD566" s="58">
        <f>SUM(Table446233[[#This Row],[1st
Apportionment]:[Invoices]])</f>
        <v>0</v>
      </c>
      <c r="AE566" s="58">
        <f>Table446233[[#This Row],[2018–19
Final Allocation
$98.35 
Per Pupil]]-AD566</f>
        <v>0</v>
      </c>
    </row>
    <row r="567" spans="1:31" x14ac:dyDescent="0.35">
      <c r="A567" s="13" t="s">
        <v>1632</v>
      </c>
      <c r="B567" s="13" t="s">
        <v>2151</v>
      </c>
      <c r="C567" s="14" t="s">
        <v>1634</v>
      </c>
      <c r="D567" s="14" t="s">
        <v>1758</v>
      </c>
      <c r="E567" s="14" t="s">
        <v>2152</v>
      </c>
      <c r="F567" s="14" t="s">
        <v>2153</v>
      </c>
      <c r="G567" s="14" t="s">
        <v>2154</v>
      </c>
      <c r="H567" s="61" t="s">
        <v>2155</v>
      </c>
      <c r="I567" s="38">
        <v>0</v>
      </c>
      <c r="J567" s="39" t="s">
        <v>8122</v>
      </c>
      <c r="K567" s="40" t="s">
        <v>8123</v>
      </c>
      <c r="L567" s="14" t="s">
        <v>8122</v>
      </c>
      <c r="M567" s="41">
        <v>0</v>
      </c>
      <c r="N567" s="4" t="s">
        <v>8123</v>
      </c>
      <c r="O567" s="41">
        <v>0</v>
      </c>
      <c r="P567" s="41">
        <v>0</v>
      </c>
      <c r="Q567" s="41">
        <v>0</v>
      </c>
      <c r="R567" s="41">
        <v>0</v>
      </c>
      <c r="S567" s="41">
        <v>0</v>
      </c>
      <c r="T567" s="41">
        <v>0</v>
      </c>
      <c r="U567" s="41">
        <v>0</v>
      </c>
      <c r="V567" s="41">
        <v>0</v>
      </c>
      <c r="W567" s="41">
        <v>0</v>
      </c>
      <c r="X567" s="41">
        <v>0</v>
      </c>
      <c r="Y567" s="41">
        <v>0</v>
      </c>
      <c r="Z567" s="41">
        <v>0</v>
      </c>
      <c r="AA567" s="41">
        <v>0</v>
      </c>
      <c r="AB567" s="41">
        <v>0</v>
      </c>
      <c r="AC567" s="41">
        <v>0</v>
      </c>
      <c r="AD567" s="58">
        <f>SUM(Table446233[[#This Row],[1st
Apportionment]:[Invoices]])</f>
        <v>0</v>
      </c>
      <c r="AE567" s="58">
        <f>Table446233[[#This Row],[2018–19
Final Allocation
$98.35 
Per Pupil]]-AD567</f>
        <v>0</v>
      </c>
    </row>
    <row r="568" spans="1:31" x14ac:dyDescent="0.35">
      <c r="A568" s="13" t="s">
        <v>1632</v>
      </c>
      <c r="B568" s="13" t="s">
        <v>2156</v>
      </c>
      <c r="C568" s="14" t="s">
        <v>1634</v>
      </c>
      <c r="D568" s="14" t="s">
        <v>1758</v>
      </c>
      <c r="E568" s="14" t="s">
        <v>2157</v>
      </c>
      <c r="F568" s="14" t="s">
        <v>2158</v>
      </c>
      <c r="G568" s="14" t="s">
        <v>2159</v>
      </c>
      <c r="H568" s="61" t="s">
        <v>2160</v>
      </c>
      <c r="I568" s="38">
        <v>0</v>
      </c>
      <c r="J568" s="39" t="s">
        <v>8122</v>
      </c>
      <c r="K568" s="40" t="s">
        <v>8123</v>
      </c>
      <c r="L568" s="14" t="s">
        <v>8123</v>
      </c>
      <c r="M568" s="41">
        <v>0</v>
      </c>
      <c r="N568" s="4" t="s">
        <v>8123</v>
      </c>
      <c r="O568" s="41">
        <v>0</v>
      </c>
      <c r="P568" s="41">
        <v>0</v>
      </c>
      <c r="Q568" s="41">
        <v>0</v>
      </c>
      <c r="R568" s="41">
        <v>0</v>
      </c>
      <c r="S568" s="41">
        <v>0</v>
      </c>
      <c r="T568" s="41">
        <v>0</v>
      </c>
      <c r="U568" s="41">
        <v>0</v>
      </c>
      <c r="V568" s="41">
        <v>0</v>
      </c>
      <c r="W568" s="41">
        <v>0</v>
      </c>
      <c r="X568" s="41">
        <v>0</v>
      </c>
      <c r="Y568" s="41">
        <v>0</v>
      </c>
      <c r="Z568" s="41">
        <v>0</v>
      </c>
      <c r="AA568" s="41">
        <v>0</v>
      </c>
      <c r="AB568" s="41">
        <v>0</v>
      </c>
      <c r="AC568" s="41">
        <v>0</v>
      </c>
      <c r="AD568" s="58">
        <f>SUM(Table446233[[#This Row],[1st
Apportionment]:[Invoices]])</f>
        <v>0</v>
      </c>
      <c r="AE568" s="58">
        <f>Table446233[[#This Row],[2018–19
Final Allocation
$98.35 
Per Pupil]]-AD568</f>
        <v>0</v>
      </c>
    </row>
    <row r="569" spans="1:31" x14ac:dyDescent="0.35">
      <c r="A569" s="13" t="s">
        <v>1632</v>
      </c>
      <c r="B569" s="13" t="s">
        <v>2161</v>
      </c>
      <c r="C569" s="14" t="s">
        <v>1634</v>
      </c>
      <c r="D569" s="14" t="s">
        <v>1758</v>
      </c>
      <c r="E569" s="14" t="s">
        <v>2162</v>
      </c>
      <c r="F569" s="14" t="s">
        <v>2163</v>
      </c>
      <c r="G569" s="14" t="s">
        <v>2164</v>
      </c>
      <c r="H569" s="61" t="s">
        <v>2165</v>
      </c>
      <c r="I569" s="38">
        <v>0</v>
      </c>
      <c r="J569" s="39" t="s">
        <v>8123</v>
      </c>
      <c r="K569" s="40" t="s">
        <v>8123</v>
      </c>
      <c r="L569" s="14" t="s">
        <v>8123</v>
      </c>
      <c r="M569" s="41">
        <v>0</v>
      </c>
      <c r="N569" s="4" t="s">
        <v>8123</v>
      </c>
      <c r="O569" s="41">
        <v>0</v>
      </c>
      <c r="P569" s="41">
        <v>0</v>
      </c>
      <c r="Q569" s="41">
        <v>0</v>
      </c>
      <c r="R569" s="41">
        <v>0</v>
      </c>
      <c r="S569" s="41">
        <v>0</v>
      </c>
      <c r="T569" s="41">
        <v>0</v>
      </c>
      <c r="U569" s="41">
        <v>0</v>
      </c>
      <c r="V569" s="41">
        <v>0</v>
      </c>
      <c r="W569" s="41">
        <v>0</v>
      </c>
      <c r="X569" s="41">
        <v>0</v>
      </c>
      <c r="Y569" s="41">
        <v>0</v>
      </c>
      <c r="Z569" s="41">
        <v>0</v>
      </c>
      <c r="AA569" s="41">
        <v>0</v>
      </c>
      <c r="AB569" s="41">
        <v>0</v>
      </c>
      <c r="AC569" s="41">
        <v>0</v>
      </c>
      <c r="AD569" s="58">
        <f>SUM(Table446233[[#This Row],[1st
Apportionment]:[Invoices]])</f>
        <v>0</v>
      </c>
      <c r="AE569" s="58">
        <f>Table446233[[#This Row],[2018–19
Final Allocation
$98.35 
Per Pupil]]-AD569</f>
        <v>0</v>
      </c>
    </row>
    <row r="570" spans="1:31" x14ac:dyDescent="0.35">
      <c r="A570" s="13" t="s">
        <v>1632</v>
      </c>
      <c r="B570" s="13" t="s">
        <v>2166</v>
      </c>
      <c r="C570" s="14" t="s">
        <v>1634</v>
      </c>
      <c r="D570" s="14" t="s">
        <v>1758</v>
      </c>
      <c r="E570" s="14" t="s">
        <v>2167</v>
      </c>
      <c r="F570" s="14" t="s">
        <v>2168</v>
      </c>
      <c r="G570" s="14" t="s">
        <v>2169</v>
      </c>
      <c r="H570" s="61" t="s">
        <v>2170</v>
      </c>
      <c r="I570" s="38">
        <v>0</v>
      </c>
      <c r="J570" s="39" t="s">
        <v>8123</v>
      </c>
      <c r="K570" s="40" t="s">
        <v>8123</v>
      </c>
      <c r="L570" s="14" t="s">
        <v>8123</v>
      </c>
      <c r="M570" s="41">
        <v>0</v>
      </c>
      <c r="N570" s="4" t="s">
        <v>8123</v>
      </c>
      <c r="O570" s="41">
        <v>0</v>
      </c>
      <c r="P570" s="41">
        <v>0</v>
      </c>
      <c r="Q570" s="41">
        <v>0</v>
      </c>
      <c r="R570" s="41">
        <v>0</v>
      </c>
      <c r="S570" s="41">
        <v>0</v>
      </c>
      <c r="T570" s="41">
        <v>0</v>
      </c>
      <c r="U570" s="41">
        <v>0</v>
      </c>
      <c r="V570" s="41">
        <v>0</v>
      </c>
      <c r="W570" s="41">
        <v>0</v>
      </c>
      <c r="X570" s="41">
        <v>0</v>
      </c>
      <c r="Y570" s="41">
        <v>0</v>
      </c>
      <c r="Z570" s="41">
        <v>0</v>
      </c>
      <c r="AA570" s="41">
        <v>0</v>
      </c>
      <c r="AB570" s="41">
        <v>0</v>
      </c>
      <c r="AC570" s="41">
        <v>0</v>
      </c>
      <c r="AD570" s="58">
        <f>SUM(Table446233[[#This Row],[1st
Apportionment]:[Invoices]])</f>
        <v>0</v>
      </c>
      <c r="AE570" s="58">
        <f>Table446233[[#This Row],[2018–19
Final Allocation
$98.35 
Per Pupil]]-AD570</f>
        <v>0</v>
      </c>
    </row>
    <row r="571" spans="1:31" x14ac:dyDescent="0.35">
      <c r="A571" s="13" t="s">
        <v>1632</v>
      </c>
      <c r="B571" s="13" t="s">
        <v>2171</v>
      </c>
      <c r="C571" s="14" t="s">
        <v>1634</v>
      </c>
      <c r="D571" s="14" t="s">
        <v>1758</v>
      </c>
      <c r="E571" s="14" t="s">
        <v>2172</v>
      </c>
      <c r="F571" s="14" t="s">
        <v>2173</v>
      </c>
      <c r="G571" s="14" t="s">
        <v>2174</v>
      </c>
      <c r="H571" s="61" t="s">
        <v>2175</v>
      </c>
      <c r="I571" s="38">
        <v>0</v>
      </c>
      <c r="J571" s="39" t="s">
        <v>8122</v>
      </c>
      <c r="K571" s="40" t="s">
        <v>8123</v>
      </c>
      <c r="L571" s="14" t="s">
        <v>8123</v>
      </c>
      <c r="M571" s="41">
        <v>0</v>
      </c>
      <c r="N571" s="4" t="s">
        <v>8123</v>
      </c>
      <c r="O571" s="41">
        <v>0</v>
      </c>
      <c r="P571" s="41">
        <v>0</v>
      </c>
      <c r="Q571" s="41">
        <v>0</v>
      </c>
      <c r="R571" s="41">
        <v>0</v>
      </c>
      <c r="S571" s="41">
        <v>0</v>
      </c>
      <c r="T571" s="41">
        <v>0</v>
      </c>
      <c r="U571" s="41">
        <v>0</v>
      </c>
      <c r="V571" s="41">
        <v>0</v>
      </c>
      <c r="W571" s="41">
        <v>0</v>
      </c>
      <c r="X571" s="41">
        <v>0</v>
      </c>
      <c r="Y571" s="41">
        <v>0</v>
      </c>
      <c r="Z571" s="41">
        <v>0</v>
      </c>
      <c r="AA571" s="41">
        <v>0</v>
      </c>
      <c r="AB571" s="41">
        <v>0</v>
      </c>
      <c r="AC571" s="41">
        <v>0</v>
      </c>
      <c r="AD571" s="58">
        <f>SUM(Table446233[[#This Row],[1st
Apportionment]:[Invoices]])</f>
        <v>0</v>
      </c>
      <c r="AE571" s="58">
        <f>Table446233[[#This Row],[2018–19
Final Allocation
$98.35 
Per Pupil]]-AD571</f>
        <v>0</v>
      </c>
    </row>
    <row r="572" spans="1:31" x14ac:dyDescent="0.35">
      <c r="A572" s="13" t="s">
        <v>1632</v>
      </c>
      <c r="B572" s="13" t="s">
        <v>2176</v>
      </c>
      <c r="C572" s="14" t="s">
        <v>1634</v>
      </c>
      <c r="D572" s="14" t="s">
        <v>1758</v>
      </c>
      <c r="E572" s="14" t="s">
        <v>2177</v>
      </c>
      <c r="F572" s="14" t="s">
        <v>2178</v>
      </c>
      <c r="G572" s="14" t="s">
        <v>2179</v>
      </c>
      <c r="H572" s="61" t="s">
        <v>2180</v>
      </c>
      <c r="I572" s="38">
        <v>0</v>
      </c>
      <c r="J572" s="39" t="s">
        <v>8122</v>
      </c>
      <c r="K572" s="40" t="s">
        <v>8123</v>
      </c>
      <c r="L572" s="14" t="s">
        <v>8123</v>
      </c>
      <c r="M572" s="41">
        <v>0</v>
      </c>
      <c r="N572" s="4" t="s">
        <v>8123</v>
      </c>
      <c r="O572" s="41">
        <v>0</v>
      </c>
      <c r="P572" s="41">
        <v>0</v>
      </c>
      <c r="Q572" s="41">
        <v>0</v>
      </c>
      <c r="R572" s="41">
        <v>0</v>
      </c>
      <c r="S572" s="41">
        <v>0</v>
      </c>
      <c r="T572" s="41">
        <v>0</v>
      </c>
      <c r="U572" s="41">
        <v>0</v>
      </c>
      <c r="V572" s="41">
        <v>0</v>
      </c>
      <c r="W572" s="41">
        <v>0</v>
      </c>
      <c r="X572" s="41">
        <v>0</v>
      </c>
      <c r="Y572" s="41">
        <v>0</v>
      </c>
      <c r="Z572" s="41">
        <v>0</v>
      </c>
      <c r="AA572" s="41">
        <v>0</v>
      </c>
      <c r="AB572" s="41">
        <v>0</v>
      </c>
      <c r="AC572" s="41">
        <v>0</v>
      </c>
      <c r="AD572" s="58">
        <f>SUM(Table446233[[#This Row],[1st
Apportionment]:[Invoices]])</f>
        <v>0</v>
      </c>
      <c r="AE572" s="58">
        <f>Table446233[[#This Row],[2018–19
Final Allocation
$98.35 
Per Pupil]]-AD572</f>
        <v>0</v>
      </c>
    </row>
    <row r="573" spans="1:31" ht="31" x14ac:dyDescent="0.35">
      <c r="A573" s="13" t="s">
        <v>1632</v>
      </c>
      <c r="B573" s="13" t="s">
        <v>2181</v>
      </c>
      <c r="C573" s="14" t="s">
        <v>1634</v>
      </c>
      <c r="D573" s="14" t="s">
        <v>1758</v>
      </c>
      <c r="E573" s="14" t="s">
        <v>2182</v>
      </c>
      <c r="F573" s="14" t="s">
        <v>2183</v>
      </c>
      <c r="G573" s="14" t="s">
        <v>2184</v>
      </c>
      <c r="H573" s="61" t="s">
        <v>2185</v>
      </c>
      <c r="I573" s="38">
        <v>0</v>
      </c>
      <c r="J573" s="39" t="s">
        <v>8122</v>
      </c>
      <c r="K573" s="40" t="s">
        <v>8123</v>
      </c>
      <c r="L573" s="14" t="s">
        <v>8123</v>
      </c>
      <c r="M573" s="41">
        <v>0</v>
      </c>
      <c r="N573" s="4" t="s">
        <v>8123</v>
      </c>
      <c r="O573" s="41">
        <v>0</v>
      </c>
      <c r="P573" s="41">
        <v>0</v>
      </c>
      <c r="Q573" s="41">
        <v>0</v>
      </c>
      <c r="R573" s="41">
        <v>0</v>
      </c>
      <c r="S573" s="41">
        <v>0</v>
      </c>
      <c r="T573" s="41">
        <v>0</v>
      </c>
      <c r="U573" s="41">
        <v>0</v>
      </c>
      <c r="V573" s="41">
        <v>0</v>
      </c>
      <c r="W573" s="41">
        <v>0</v>
      </c>
      <c r="X573" s="41">
        <v>0</v>
      </c>
      <c r="Y573" s="41">
        <v>0</v>
      </c>
      <c r="Z573" s="41">
        <v>0</v>
      </c>
      <c r="AA573" s="41">
        <v>0</v>
      </c>
      <c r="AB573" s="41">
        <v>0</v>
      </c>
      <c r="AC573" s="41">
        <v>0</v>
      </c>
      <c r="AD573" s="58">
        <f>SUM(Table446233[[#This Row],[1st
Apportionment]:[Invoices]])</f>
        <v>0</v>
      </c>
      <c r="AE573" s="58">
        <f>Table446233[[#This Row],[2018–19
Final Allocation
$98.35 
Per Pupil]]-AD573</f>
        <v>0</v>
      </c>
    </row>
    <row r="574" spans="1:31" x14ac:dyDescent="0.35">
      <c r="A574" s="13" t="s">
        <v>1632</v>
      </c>
      <c r="B574" s="13" t="s">
        <v>2186</v>
      </c>
      <c r="C574" s="14" t="s">
        <v>1634</v>
      </c>
      <c r="D574" s="14" t="s">
        <v>1758</v>
      </c>
      <c r="E574" s="14" t="s">
        <v>2187</v>
      </c>
      <c r="F574" s="14" t="s">
        <v>2188</v>
      </c>
      <c r="G574" s="14" t="s">
        <v>2189</v>
      </c>
      <c r="H574" s="61" t="s">
        <v>2190</v>
      </c>
      <c r="I574" s="38">
        <v>0</v>
      </c>
      <c r="J574" s="39" t="s">
        <v>8122</v>
      </c>
      <c r="K574" s="40" t="s">
        <v>8123</v>
      </c>
      <c r="L574" s="14" t="s">
        <v>8123</v>
      </c>
      <c r="M574" s="41">
        <v>0</v>
      </c>
      <c r="N574" s="4" t="s">
        <v>8123</v>
      </c>
      <c r="O574" s="41">
        <v>0</v>
      </c>
      <c r="P574" s="41">
        <v>0</v>
      </c>
      <c r="Q574" s="41">
        <v>0</v>
      </c>
      <c r="R574" s="41">
        <v>0</v>
      </c>
      <c r="S574" s="41">
        <v>0</v>
      </c>
      <c r="T574" s="41">
        <v>0</v>
      </c>
      <c r="U574" s="41">
        <v>0</v>
      </c>
      <c r="V574" s="41">
        <v>0</v>
      </c>
      <c r="W574" s="41">
        <v>0</v>
      </c>
      <c r="X574" s="41">
        <v>0</v>
      </c>
      <c r="Y574" s="41">
        <v>0</v>
      </c>
      <c r="Z574" s="41">
        <v>0</v>
      </c>
      <c r="AA574" s="41">
        <v>0</v>
      </c>
      <c r="AB574" s="41">
        <v>0</v>
      </c>
      <c r="AC574" s="41">
        <v>0</v>
      </c>
      <c r="AD574" s="58">
        <f>SUM(Table446233[[#This Row],[1st
Apportionment]:[Invoices]])</f>
        <v>0</v>
      </c>
      <c r="AE574" s="58">
        <f>Table446233[[#This Row],[2018–19
Final Allocation
$98.35 
Per Pupil]]-AD574</f>
        <v>0</v>
      </c>
    </row>
    <row r="575" spans="1:31" x14ac:dyDescent="0.35">
      <c r="A575" s="13" t="s">
        <v>1632</v>
      </c>
      <c r="B575" s="13" t="s">
        <v>2191</v>
      </c>
      <c r="C575" s="14" t="s">
        <v>1634</v>
      </c>
      <c r="D575" s="14" t="s">
        <v>1758</v>
      </c>
      <c r="E575" s="14" t="s">
        <v>2192</v>
      </c>
      <c r="F575" s="14" t="s">
        <v>2193</v>
      </c>
      <c r="G575" s="14" t="s">
        <v>2194</v>
      </c>
      <c r="H575" s="61" t="s">
        <v>2195</v>
      </c>
      <c r="I575" s="38">
        <v>0</v>
      </c>
      <c r="J575" s="39" t="s">
        <v>8122</v>
      </c>
      <c r="K575" s="40" t="s">
        <v>8123</v>
      </c>
      <c r="L575" s="14" t="s">
        <v>8123</v>
      </c>
      <c r="M575" s="41">
        <v>0</v>
      </c>
      <c r="N575" s="4" t="s">
        <v>8123</v>
      </c>
      <c r="O575" s="41">
        <v>0</v>
      </c>
      <c r="P575" s="41">
        <v>0</v>
      </c>
      <c r="Q575" s="41">
        <v>0</v>
      </c>
      <c r="R575" s="41">
        <v>0</v>
      </c>
      <c r="S575" s="41">
        <v>0</v>
      </c>
      <c r="T575" s="41">
        <v>0</v>
      </c>
      <c r="U575" s="41">
        <v>0</v>
      </c>
      <c r="V575" s="41">
        <v>0</v>
      </c>
      <c r="W575" s="41">
        <v>0</v>
      </c>
      <c r="X575" s="41">
        <v>0</v>
      </c>
      <c r="Y575" s="41">
        <v>0</v>
      </c>
      <c r="Z575" s="41">
        <v>0</v>
      </c>
      <c r="AA575" s="41">
        <v>0</v>
      </c>
      <c r="AB575" s="41">
        <v>0</v>
      </c>
      <c r="AC575" s="41">
        <v>0</v>
      </c>
      <c r="AD575" s="58">
        <f>SUM(Table446233[[#This Row],[1st
Apportionment]:[Invoices]])</f>
        <v>0</v>
      </c>
      <c r="AE575" s="58">
        <f>Table446233[[#This Row],[2018–19
Final Allocation
$98.35 
Per Pupil]]-AD575</f>
        <v>0</v>
      </c>
    </row>
    <row r="576" spans="1:31" x14ac:dyDescent="0.35">
      <c r="A576" s="13" t="s">
        <v>1632</v>
      </c>
      <c r="B576" s="13" t="s">
        <v>2196</v>
      </c>
      <c r="C576" s="14" t="s">
        <v>1634</v>
      </c>
      <c r="D576" s="14" t="s">
        <v>1758</v>
      </c>
      <c r="E576" s="14" t="s">
        <v>2197</v>
      </c>
      <c r="F576" s="14" t="s">
        <v>2198</v>
      </c>
      <c r="G576" s="14" t="s">
        <v>2199</v>
      </c>
      <c r="H576" s="61" t="s">
        <v>2200</v>
      </c>
      <c r="I576" s="38">
        <v>0</v>
      </c>
      <c r="J576" s="39" t="s">
        <v>8122</v>
      </c>
      <c r="K576" s="40" t="s">
        <v>8123</v>
      </c>
      <c r="L576" s="14" t="s">
        <v>8123</v>
      </c>
      <c r="M576" s="41">
        <v>0</v>
      </c>
      <c r="N576" s="4" t="s">
        <v>8123</v>
      </c>
      <c r="O576" s="41">
        <v>0</v>
      </c>
      <c r="P576" s="41">
        <v>0</v>
      </c>
      <c r="Q576" s="41">
        <v>0</v>
      </c>
      <c r="R576" s="41">
        <v>0</v>
      </c>
      <c r="S576" s="41">
        <v>0</v>
      </c>
      <c r="T576" s="41">
        <v>0</v>
      </c>
      <c r="U576" s="41">
        <v>0</v>
      </c>
      <c r="V576" s="41">
        <v>0</v>
      </c>
      <c r="W576" s="41">
        <v>0</v>
      </c>
      <c r="X576" s="41">
        <v>0</v>
      </c>
      <c r="Y576" s="41">
        <v>0</v>
      </c>
      <c r="Z576" s="41">
        <v>0</v>
      </c>
      <c r="AA576" s="41">
        <v>0</v>
      </c>
      <c r="AB576" s="41">
        <v>0</v>
      </c>
      <c r="AC576" s="41">
        <v>0</v>
      </c>
      <c r="AD576" s="58">
        <f>SUM(Table446233[[#This Row],[1st
Apportionment]:[Invoices]])</f>
        <v>0</v>
      </c>
      <c r="AE576" s="58">
        <f>Table446233[[#This Row],[2018–19
Final Allocation
$98.35 
Per Pupil]]-AD576</f>
        <v>0</v>
      </c>
    </row>
    <row r="577" spans="1:31" x14ac:dyDescent="0.35">
      <c r="A577" s="13" t="s">
        <v>1632</v>
      </c>
      <c r="B577" s="13" t="s">
        <v>2201</v>
      </c>
      <c r="C577" s="14" t="s">
        <v>1634</v>
      </c>
      <c r="D577" s="14" t="s">
        <v>1635</v>
      </c>
      <c r="E577" s="14" t="s">
        <v>2202</v>
      </c>
      <c r="F577" s="14" t="s">
        <v>2203</v>
      </c>
      <c r="G577" s="14" t="s">
        <v>2204</v>
      </c>
      <c r="H577" s="61" t="s">
        <v>2205</v>
      </c>
      <c r="I577" s="38">
        <v>0</v>
      </c>
      <c r="J577" s="39" t="s">
        <v>8122</v>
      </c>
      <c r="K577" s="40" t="s">
        <v>8123</v>
      </c>
      <c r="L577" s="14" t="s">
        <v>8123</v>
      </c>
      <c r="M577" s="41">
        <v>0</v>
      </c>
      <c r="N577" s="4" t="s">
        <v>8123</v>
      </c>
      <c r="O577" s="41">
        <v>0</v>
      </c>
      <c r="P577" s="41">
        <v>0</v>
      </c>
      <c r="Q577" s="41">
        <v>0</v>
      </c>
      <c r="R577" s="41">
        <v>0</v>
      </c>
      <c r="S577" s="41">
        <v>0</v>
      </c>
      <c r="T577" s="41">
        <v>0</v>
      </c>
      <c r="U577" s="41">
        <v>0</v>
      </c>
      <c r="V577" s="41">
        <v>0</v>
      </c>
      <c r="W577" s="41">
        <v>0</v>
      </c>
      <c r="X577" s="41">
        <v>0</v>
      </c>
      <c r="Y577" s="41">
        <v>0</v>
      </c>
      <c r="Z577" s="41">
        <v>0</v>
      </c>
      <c r="AA577" s="41">
        <v>0</v>
      </c>
      <c r="AB577" s="41">
        <v>0</v>
      </c>
      <c r="AC577" s="41">
        <v>0</v>
      </c>
      <c r="AD577" s="58">
        <f>SUM(Table446233[[#This Row],[1st
Apportionment]:[Invoices]])</f>
        <v>0</v>
      </c>
      <c r="AE577" s="58">
        <f>Table446233[[#This Row],[2018–19
Final Allocation
$98.35 
Per Pupil]]-AD577</f>
        <v>0</v>
      </c>
    </row>
    <row r="578" spans="1:31" x14ac:dyDescent="0.35">
      <c r="A578" s="13" t="s">
        <v>1632</v>
      </c>
      <c r="B578" s="13" t="s">
        <v>2206</v>
      </c>
      <c r="C578" s="14" t="s">
        <v>1634</v>
      </c>
      <c r="D578" s="14" t="s">
        <v>1749</v>
      </c>
      <c r="E578" s="14" t="s">
        <v>2207</v>
      </c>
      <c r="F578" s="14" t="s">
        <v>2208</v>
      </c>
      <c r="G578" s="14" t="s">
        <v>2209</v>
      </c>
      <c r="H578" s="61" t="s">
        <v>2210</v>
      </c>
      <c r="I578" s="38">
        <v>0</v>
      </c>
      <c r="J578" s="39" t="s">
        <v>8122</v>
      </c>
      <c r="K578" s="40" t="s">
        <v>8123</v>
      </c>
      <c r="L578" s="14" t="s">
        <v>8123</v>
      </c>
      <c r="M578" s="41">
        <v>0</v>
      </c>
      <c r="N578" s="4" t="s">
        <v>8123</v>
      </c>
      <c r="O578" s="41">
        <v>0</v>
      </c>
      <c r="P578" s="41">
        <v>0</v>
      </c>
      <c r="Q578" s="41">
        <v>0</v>
      </c>
      <c r="R578" s="41">
        <v>0</v>
      </c>
      <c r="S578" s="41">
        <v>0</v>
      </c>
      <c r="T578" s="41">
        <v>0</v>
      </c>
      <c r="U578" s="41">
        <v>0</v>
      </c>
      <c r="V578" s="41">
        <v>0</v>
      </c>
      <c r="W578" s="41">
        <v>0</v>
      </c>
      <c r="X578" s="41">
        <v>0</v>
      </c>
      <c r="Y578" s="41">
        <v>0</v>
      </c>
      <c r="Z578" s="41">
        <v>0</v>
      </c>
      <c r="AA578" s="41">
        <v>0</v>
      </c>
      <c r="AB578" s="41">
        <v>0</v>
      </c>
      <c r="AC578" s="41">
        <v>0</v>
      </c>
      <c r="AD578" s="58">
        <f>SUM(Table446233[[#This Row],[1st
Apportionment]:[Invoices]])</f>
        <v>0</v>
      </c>
      <c r="AE578" s="58">
        <f>Table446233[[#This Row],[2018–19
Final Allocation
$98.35 
Per Pupil]]-AD578</f>
        <v>0</v>
      </c>
    </row>
    <row r="579" spans="1:31" x14ac:dyDescent="0.35">
      <c r="A579" s="13" t="s">
        <v>1632</v>
      </c>
      <c r="B579" s="13" t="s">
        <v>2211</v>
      </c>
      <c r="C579" s="14" t="s">
        <v>1634</v>
      </c>
      <c r="D579" s="14" t="s">
        <v>1758</v>
      </c>
      <c r="E579" s="14" t="s">
        <v>2212</v>
      </c>
      <c r="F579" s="14" t="s">
        <v>2213</v>
      </c>
      <c r="G579" s="14" t="s">
        <v>2214</v>
      </c>
      <c r="H579" s="61" t="s">
        <v>2215</v>
      </c>
      <c r="I579" s="38">
        <v>61</v>
      </c>
      <c r="J579" s="39" t="s">
        <v>8122</v>
      </c>
      <c r="K579" s="40" t="s">
        <v>8122</v>
      </c>
      <c r="L579" s="14" t="s">
        <v>8122</v>
      </c>
      <c r="M579" s="41">
        <v>5999</v>
      </c>
      <c r="N579" s="4" t="s">
        <v>8123</v>
      </c>
      <c r="O579" s="41">
        <v>0</v>
      </c>
      <c r="P579" s="41">
        <v>0</v>
      </c>
      <c r="Q579" s="41">
        <v>0</v>
      </c>
      <c r="R579" s="41">
        <v>1500</v>
      </c>
      <c r="S579" s="41">
        <v>1500</v>
      </c>
      <c r="T579" s="41">
        <v>1500</v>
      </c>
      <c r="U579" s="41">
        <v>1499</v>
      </c>
      <c r="V579" s="41">
        <v>0</v>
      </c>
      <c r="W579" s="41">
        <v>0</v>
      </c>
      <c r="X579" s="41">
        <v>0</v>
      </c>
      <c r="Y579" s="41">
        <v>0</v>
      </c>
      <c r="Z579" s="41">
        <v>0</v>
      </c>
      <c r="AA579" s="41">
        <v>0</v>
      </c>
      <c r="AB579" s="41">
        <v>0</v>
      </c>
      <c r="AC579" s="41">
        <v>0</v>
      </c>
      <c r="AD579" s="58">
        <f>SUM(Table446233[[#This Row],[1st
Apportionment]:[Invoices]])</f>
        <v>5999</v>
      </c>
      <c r="AE579" s="58">
        <f>Table446233[[#This Row],[2018–19
Final Allocation
$98.35 
Per Pupil]]-AD579</f>
        <v>0</v>
      </c>
    </row>
    <row r="580" spans="1:31" x14ac:dyDescent="0.35">
      <c r="A580" s="13" t="s">
        <v>1632</v>
      </c>
      <c r="B580" s="13" t="s">
        <v>2216</v>
      </c>
      <c r="C580" s="14" t="s">
        <v>1634</v>
      </c>
      <c r="D580" s="14" t="s">
        <v>1635</v>
      </c>
      <c r="E580" s="14" t="s">
        <v>2217</v>
      </c>
      <c r="F580" s="14" t="s">
        <v>2218</v>
      </c>
      <c r="G580" s="14" t="s">
        <v>2219</v>
      </c>
      <c r="H580" s="61" t="s">
        <v>2220</v>
      </c>
      <c r="I580" s="38">
        <v>0</v>
      </c>
      <c r="J580" s="39" t="s">
        <v>8122</v>
      </c>
      <c r="K580" s="40" t="s">
        <v>8123</v>
      </c>
      <c r="L580" s="14" t="s">
        <v>8123</v>
      </c>
      <c r="M580" s="41">
        <v>0</v>
      </c>
      <c r="N580" s="4" t="s">
        <v>8123</v>
      </c>
      <c r="O580" s="41">
        <v>0</v>
      </c>
      <c r="P580" s="41">
        <v>0</v>
      </c>
      <c r="Q580" s="41">
        <v>0</v>
      </c>
      <c r="R580" s="41">
        <v>0</v>
      </c>
      <c r="S580" s="41">
        <v>0</v>
      </c>
      <c r="T580" s="41">
        <v>0</v>
      </c>
      <c r="U580" s="41">
        <v>0</v>
      </c>
      <c r="V580" s="41">
        <v>0</v>
      </c>
      <c r="W580" s="41">
        <v>0</v>
      </c>
      <c r="X580" s="41">
        <v>0</v>
      </c>
      <c r="Y580" s="41">
        <v>0</v>
      </c>
      <c r="Z580" s="41">
        <v>0</v>
      </c>
      <c r="AA580" s="41">
        <v>0</v>
      </c>
      <c r="AB580" s="41">
        <v>0</v>
      </c>
      <c r="AC580" s="41">
        <v>0</v>
      </c>
      <c r="AD580" s="58">
        <f>SUM(Table446233[[#This Row],[1st
Apportionment]:[Invoices]])</f>
        <v>0</v>
      </c>
      <c r="AE580" s="58">
        <f>Table446233[[#This Row],[2018–19
Final Allocation
$98.35 
Per Pupil]]-AD580</f>
        <v>0</v>
      </c>
    </row>
    <row r="581" spans="1:31" x14ac:dyDescent="0.35">
      <c r="A581" s="13" t="s">
        <v>1632</v>
      </c>
      <c r="B581" s="13" t="s">
        <v>2221</v>
      </c>
      <c r="C581" s="14" t="s">
        <v>1634</v>
      </c>
      <c r="D581" s="14" t="s">
        <v>1635</v>
      </c>
      <c r="E581" s="14" t="s">
        <v>2222</v>
      </c>
      <c r="F581" s="14" t="s">
        <v>2223</v>
      </c>
      <c r="G581" s="14" t="s">
        <v>2224</v>
      </c>
      <c r="H581" s="61" t="s">
        <v>2225</v>
      </c>
      <c r="I581" s="38">
        <v>0</v>
      </c>
      <c r="J581" s="39" t="s">
        <v>8122</v>
      </c>
      <c r="K581" s="40" t="s">
        <v>8123</v>
      </c>
      <c r="L581" s="14" t="s">
        <v>8123</v>
      </c>
      <c r="M581" s="41">
        <v>0</v>
      </c>
      <c r="N581" s="4" t="s">
        <v>8123</v>
      </c>
      <c r="O581" s="41">
        <v>0</v>
      </c>
      <c r="P581" s="41">
        <v>0</v>
      </c>
      <c r="Q581" s="41">
        <v>0</v>
      </c>
      <c r="R581" s="41">
        <v>0</v>
      </c>
      <c r="S581" s="41">
        <v>0</v>
      </c>
      <c r="T581" s="41">
        <v>0</v>
      </c>
      <c r="U581" s="41">
        <v>0</v>
      </c>
      <c r="V581" s="41">
        <v>0</v>
      </c>
      <c r="W581" s="41">
        <v>0</v>
      </c>
      <c r="X581" s="41">
        <v>0</v>
      </c>
      <c r="Y581" s="41">
        <v>0</v>
      </c>
      <c r="Z581" s="41">
        <v>0</v>
      </c>
      <c r="AA581" s="41">
        <v>0</v>
      </c>
      <c r="AB581" s="41">
        <v>0</v>
      </c>
      <c r="AC581" s="41">
        <v>0</v>
      </c>
      <c r="AD581" s="58">
        <f>SUM(Table446233[[#This Row],[1st
Apportionment]:[Invoices]])</f>
        <v>0</v>
      </c>
      <c r="AE581" s="58">
        <f>Table446233[[#This Row],[2018–19
Final Allocation
$98.35 
Per Pupil]]-AD581</f>
        <v>0</v>
      </c>
    </row>
    <row r="582" spans="1:31" ht="31" x14ac:dyDescent="0.35">
      <c r="A582" s="13" t="s">
        <v>1632</v>
      </c>
      <c r="B582" s="13" t="s">
        <v>2226</v>
      </c>
      <c r="C582" s="14" t="s">
        <v>1634</v>
      </c>
      <c r="D582" s="14" t="s">
        <v>1758</v>
      </c>
      <c r="E582" s="14" t="s">
        <v>2227</v>
      </c>
      <c r="F582" s="14" t="s">
        <v>2228</v>
      </c>
      <c r="G582" s="14" t="s">
        <v>2229</v>
      </c>
      <c r="H582" s="61" t="s">
        <v>2230</v>
      </c>
      <c r="I582" s="38">
        <v>0</v>
      </c>
      <c r="J582" s="39" t="s">
        <v>8122</v>
      </c>
      <c r="K582" s="40" t="s">
        <v>8123</v>
      </c>
      <c r="L582" s="14" t="s">
        <v>8123</v>
      </c>
      <c r="M582" s="41">
        <v>0</v>
      </c>
      <c r="N582" s="4" t="s">
        <v>8123</v>
      </c>
      <c r="O582" s="41">
        <v>0</v>
      </c>
      <c r="P582" s="41">
        <v>0</v>
      </c>
      <c r="Q582" s="41">
        <v>0</v>
      </c>
      <c r="R582" s="41">
        <v>0</v>
      </c>
      <c r="S582" s="41">
        <v>0</v>
      </c>
      <c r="T582" s="41">
        <v>0</v>
      </c>
      <c r="U582" s="41">
        <v>0</v>
      </c>
      <c r="V582" s="41">
        <v>0</v>
      </c>
      <c r="W582" s="41">
        <v>0</v>
      </c>
      <c r="X582" s="41">
        <v>0</v>
      </c>
      <c r="Y582" s="41">
        <v>0</v>
      </c>
      <c r="Z582" s="41">
        <v>0</v>
      </c>
      <c r="AA582" s="41">
        <v>0</v>
      </c>
      <c r="AB582" s="41">
        <v>0</v>
      </c>
      <c r="AC582" s="41">
        <v>0</v>
      </c>
      <c r="AD582" s="58">
        <f>SUM(Table446233[[#This Row],[1st
Apportionment]:[Invoices]])</f>
        <v>0</v>
      </c>
      <c r="AE582" s="58">
        <f>Table446233[[#This Row],[2018–19
Final Allocation
$98.35 
Per Pupil]]-AD582</f>
        <v>0</v>
      </c>
    </row>
    <row r="583" spans="1:31" x14ac:dyDescent="0.35">
      <c r="A583" s="13" t="s">
        <v>1632</v>
      </c>
      <c r="B583" s="13" t="s">
        <v>2231</v>
      </c>
      <c r="C583" s="14" t="s">
        <v>1634</v>
      </c>
      <c r="D583" s="14" t="s">
        <v>1758</v>
      </c>
      <c r="E583" s="14" t="s">
        <v>2232</v>
      </c>
      <c r="F583" s="14" t="s">
        <v>2233</v>
      </c>
      <c r="G583" s="14" t="s">
        <v>2234</v>
      </c>
      <c r="H583" s="61" t="s">
        <v>2235</v>
      </c>
      <c r="I583" s="38">
        <v>0</v>
      </c>
      <c r="J583" s="39" t="s">
        <v>8122</v>
      </c>
      <c r="K583" s="40" t="s">
        <v>8123</v>
      </c>
      <c r="L583" s="14" t="s">
        <v>8123</v>
      </c>
      <c r="M583" s="41">
        <v>0</v>
      </c>
      <c r="N583" s="4" t="s">
        <v>8123</v>
      </c>
      <c r="O583" s="41">
        <v>0</v>
      </c>
      <c r="P583" s="41">
        <v>0</v>
      </c>
      <c r="Q583" s="41">
        <v>0</v>
      </c>
      <c r="R583" s="41">
        <v>0</v>
      </c>
      <c r="S583" s="41">
        <v>0</v>
      </c>
      <c r="T583" s="41">
        <v>0</v>
      </c>
      <c r="U583" s="41">
        <v>0</v>
      </c>
      <c r="V583" s="41">
        <v>0</v>
      </c>
      <c r="W583" s="41">
        <v>0</v>
      </c>
      <c r="X583" s="41">
        <v>0</v>
      </c>
      <c r="Y583" s="41">
        <v>0</v>
      </c>
      <c r="Z583" s="41">
        <v>0</v>
      </c>
      <c r="AA583" s="41">
        <v>0</v>
      </c>
      <c r="AB583" s="41">
        <v>0</v>
      </c>
      <c r="AC583" s="41">
        <v>0</v>
      </c>
      <c r="AD583" s="58">
        <f>SUM(Table446233[[#This Row],[1st
Apportionment]:[Invoices]])</f>
        <v>0</v>
      </c>
      <c r="AE583" s="58">
        <f>Table446233[[#This Row],[2018–19
Final Allocation
$98.35 
Per Pupil]]-AD583</f>
        <v>0</v>
      </c>
    </row>
    <row r="584" spans="1:31" ht="31" x14ac:dyDescent="0.35">
      <c r="A584" s="13" t="s">
        <v>1632</v>
      </c>
      <c r="B584" s="13" t="s">
        <v>2236</v>
      </c>
      <c r="C584" s="14" t="s">
        <v>1634</v>
      </c>
      <c r="D584" s="14" t="s">
        <v>1758</v>
      </c>
      <c r="E584" s="14" t="s">
        <v>2237</v>
      </c>
      <c r="F584" s="14" t="s">
        <v>2238</v>
      </c>
      <c r="G584" s="14" t="s">
        <v>2239</v>
      </c>
      <c r="H584" s="61" t="s">
        <v>2240</v>
      </c>
      <c r="I584" s="38">
        <v>0</v>
      </c>
      <c r="J584" s="39" t="s">
        <v>8122</v>
      </c>
      <c r="K584" s="40" t="s">
        <v>8123</v>
      </c>
      <c r="L584" s="14" t="s">
        <v>8123</v>
      </c>
      <c r="M584" s="41">
        <v>0</v>
      </c>
      <c r="N584" s="4" t="s">
        <v>8123</v>
      </c>
      <c r="O584" s="41">
        <v>0</v>
      </c>
      <c r="P584" s="41">
        <v>0</v>
      </c>
      <c r="Q584" s="41">
        <v>0</v>
      </c>
      <c r="R584" s="41">
        <v>0</v>
      </c>
      <c r="S584" s="41">
        <v>0</v>
      </c>
      <c r="T584" s="41">
        <v>0</v>
      </c>
      <c r="U584" s="41">
        <v>0</v>
      </c>
      <c r="V584" s="41">
        <v>0</v>
      </c>
      <c r="W584" s="41">
        <v>0</v>
      </c>
      <c r="X584" s="41">
        <v>0</v>
      </c>
      <c r="Y584" s="41">
        <v>0</v>
      </c>
      <c r="Z584" s="41">
        <v>0</v>
      </c>
      <c r="AA584" s="41">
        <v>0</v>
      </c>
      <c r="AB584" s="41">
        <v>0</v>
      </c>
      <c r="AC584" s="41">
        <v>0</v>
      </c>
      <c r="AD584" s="58">
        <f>SUM(Table446233[[#This Row],[1st
Apportionment]:[Invoices]])</f>
        <v>0</v>
      </c>
      <c r="AE584" s="58">
        <f>Table446233[[#This Row],[2018–19
Final Allocation
$98.35 
Per Pupil]]-AD584</f>
        <v>0</v>
      </c>
    </row>
    <row r="585" spans="1:31" x14ac:dyDescent="0.35">
      <c r="A585" s="13" t="s">
        <v>1632</v>
      </c>
      <c r="B585" s="13" t="s">
        <v>2241</v>
      </c>
      <c r="C585" s="14" t="s">
        <v>1634</v>
      </c>
      <c r="D585" s="14" t="s">
        <v>1758</v>
      </c>
      <c r="E585" s="14" t="s">
        <v>2242</v>
      </c>
      <c r="F585" s="14" t="s">
        <v>2243</v>
      </c>
      <c r="G585" s="14" t="s">
        <v>2244</v>
      </c>
      <c r="H585" s="61" t="s">
        <v>2245</v>
      </c>
      <c r="I585" s="38">
        <v>0</v>
      </c>
      <c r="J585" s="39" t="s">
        <v>8123</v>
      </c>
      <c r="K585" s="40" t="s">
        <v>8123</v>
      </c>
      <c r="L585" s="14" t="s">
        <v>8122</v>
      </c>
      <c r="M585" s="41">
        <v>0</v>
      </c>
      <c r="N585" s="4" t="s">
        <v>8123</v>
      </c>
      <c r="O585" s="41">
        <v>0</v>
      </c>
      <c r="P585" s="41">
        <v>0</v>
      </c>
      <c r="Q585" s="41">
        <v>0</v>
      </c>
      <c r="R585" s="41">
        <v>0</v>
      </c>
      <c r="S585" s="41">
        <v>0</v>
      </c>
      <c r="T585" s="41">
        <v>0</v>
      </c>
      <c r="U585" s="41">
        <v>0</v>
      </c>
      <c r="V585" s="41">
        <v>0</v>
      </c>
      <c r="W585" s="41">
        <v>0</v>
      </c>
      <c r="X585" s="41">
        <v>0</v>
      </c>
      <c r="Y585" s="41">
        <v>0</v>
      </c>
      <c r="Z585" s="41">
        <v>0</v>
      </c>
      <c r="AA585" s="41">
        <v>0</v>
      </c>
      <c r="AB585" s="41">
        <v>0</v>
      </c>
      <c r="AC585" s="41">
        <v>0</v>
      </c>
      <c r="AD585" s="58">
        <f>SUM(Table446233[[#This Row],[1st
Apportionment]:[Invoices]])</f>
        <v>0</v>
      </c>
      <c r="AE585" s="58">
        <f>Table446233[[#This Row],[2018–19
Final Allocation
$98.35 
Per Pupil]]-AD585</f>
        <v>0</v>
      </c>
    </row>
    <row r="586" spans="1:31" x14ac:dyDescent="0.35">
      <c r="A586" s="13" t="s">
        <v>1632</v>
      </c>
      <c r="B586" s="13" t="s">
        <v>2246</v>
      </c>
      <c r="C586" s="14" t="s">
        <v>1634</v>
      </c>
      <c r="D586" s="14" t="s">
        <v>1758</v>
      </c>
      <c r="E586" s="14" t="s">
        <v>2247</v>
      </c>
      <c r="F586" s="14" t="s">
        <v>2248</v>
      </c>
      <c r="G586" s="14" t="s">
        <v>2249</v>
      </c>
      <c r="H586" s="61" t="s">
        <v>2250</v>
      </c>
      <c r="I586" s="38">
        <v>0</v>
      </c>
      <c r="J586" s="39" t="s">
        <v>8122</v>
      </c>
      <c r="K586" s="40" t="s">
        <v>8123</v>
      </c>
      <c r="L586" s="14" t="s">
        <v>8123</v>
      </c>
      <c r="M586" s="41">
        <v>0</v>
      </c>
      <c r="N586" s="4" t="s">
        <v>8123</v>
      </c>
      <c r="O586" s="41">
        <v>0</v>
      </c>
      <c r="P586" s="41">
        <v>0</v>
      </c>
      <c r="Q586" s="41">
        <v>0</v>
      </c>
      <c r="R586" s="41">
        <v>0</v>
      </c>
      <c r="S586" s="41">
        <v>0</v>
      </c>
      <c r="T586" s="41">
        <v>0</v>
      </c>
      <c r="U586" s="41">
        <v>0</v>
      </c>
      <c r="V586" s="41">
        <v>0</v>
      </c>
      <c r="W586" s="41">
        <v>0</v>
      </c>
      <c r="X586" s="41">
        <v>0</v>
      </c>
      <c r="Y586" s="41">
        <v>0</v>
      </c>
      <c r="Z586" s="41">
        <v>0</v>
      </c>
      <c r="AA586" s="41">
        <v>0</v>
      </c>
      <c r="AB586" s="41">
        <v>0</v>
      </c>
      <c r="AC586" s="41">
        <v>0</v>
      </c>
      <c r="AD586" s="58">
        <f>SUM(Table446233[[#This Row],[1st
Apportionment]:[Invoices]])</f>
        <v>0</v>
      </c>
      <c r="AE586" s="58">
        <f>Table446233[[#This Row],[2018–19
Final Allocation
$98.35 
Per Pupil]]-AD586</f>
        <v>0</v>
      </c>
    </row>
    <row r="587" spans="1:31" x14ac:dyDescent="0.35">
      <c r="A587" s="13" t="s">
        <v>1632</v>
      </c>
      <c r="B587" s="13" t="s">
        <v>2251</v>
      </c>
      <c r="C587" s="14" t="s">
        <v>1634</v>
      </c>
      <c r="D587" s="14" t="s">
        <v>1758</v>
      </c>
      <c r="E587" s="14" t="s">
        <v>2252</v>
      </c>
      <c r="F587" s="14" t="s">
        <v>2253</v>
      </c>
      <c r="G587" s="14" t="s">
        <v>2254</v>
      </c>
      <c r="H587" s="61" t="s">
        <v>2255</v>
      </c>
      <c r="I587" s="38">
        <v>0</v>
      </c>
      <c r="J587" s="39" t="s">
        <v>8123</v>
      </c>
      <c r="K587" s="40" t="s">
        <v>8123</v>
      </c>
      <c r="L587" s="14" t="s">
        <v>8123</v>
      </c>
      <c r="M587" s="41">
        <v>0</v>
      </c>
      <c r="N587" s="4" t="s">
        <v>8123</v>
      </c>
      <c r="O587" s="41">
        <v>0</v>
      </c>
      <c r="P587" s="41">
        <v>0</v>
      </c>
      <c r="Q587" s="41">
        <v>0</v>
      </c>
      <c r="R587" s="41">
        <v>0</v>
      </c>
      <c r="S587" s="41">
        <v>0</v>
      </c>
      <c r="T587" s="41">
        <v>0</v>
      </c>
      <c r="U587" s="41">
        <v>0</v>
      </c>
      <c r="V587" s="41">
        <v>0</v>
      </c>
      <c r="W587" s="41">
        <v>0</v>
      </c>
      <c r="X587" s="41">
        <v>0</v>
      </c>
      <c r="Y587" s="41">
        <v>0</v>
      </c>
      <c r="Z587" s="41">
        <v>0</v>
      </c>
      <c r="AA587" s="41">
        <v>0</v>
      </c>
      <c r="AB587" s="41">
        <v>0</v>
      </c>
      <c r="AC587" s="41">
        <v>0</v>
      </c>
      <c r="AD587" s="58">
        <f>SUM(Table446233[[#This Row],[1st
Apportionment]:[Invoices]])</f>
        <v>0</v>
      </c>
      <c r="AE587" s="58">
        <f>Table446233[[#This Row],[2018–19
Final Allocation
$98.35 
Per Pupil]]-AD587</f>
        <v>0</v>
      </c>
    </row>
    <row r="588" spans="1:31" x14ac:dyDescent="0.35">
      <c r="A588" s="13" t="s">
        <v>1632</v>
      </c>
      <c r="B588" s="13" t="s">
        <v>2256</v>
      </c>
      <c r="C588" s="14" t="s">
        <v>1634</v>
      </c>
      <c r="D588" s="14" t="s">
        <v>1758</v>
      </c>
      <c r="E588" s="14" t="s">
        <v>2257</v>
      </c>
      <c r="F588" s="14" t="s">
        <v>2258</v>
      </c>
      <c r="G588" s="14" t="s">
        <v>2259</v>
      </c>
      <c r="H588" s="61" t="s">
        <v>2260</v>
      </c>
      <c r="I588" s="38">
        <v>0</v>
      </c>
      <c r="J588" s="39" t="s">
        <v>8123</v>
      </c>
      <c r="K588" s="40" t="s">
        <v>8123</v>
      </c>
      <c r="L588" s="14" t="s">
        <v>8123</v>
      </c>
      <c r="M588" s="41">
        <v>0</v>
      </c>
      <c r="N588" s="4" t="s">
        <v>8123</v>
      </c>
      <c r="O588" s="41">
        <v>0</v>
      </c>
      <c r="P588" s="41">
        <v>0</v>
      </c>
      <c r="Q588" s="41">
        <v>0</v>
      </c>
      <c r="R588" s="41">
        <v>0</v>
      </c>
      <c r="S588" s="41">
        <v>0</v>
      </c>
      <c r="T588" s="41">
        <v>0</v>
      </c>
      <c r="U588" s="41">
        <v>0</v>
      </c>
      <c r="V588" s="41">
        <v>0</v>
      </c>
      <c r="W588" s="41">
        <v>0</v>
      </c>
      <c r="X588" s="41">
        <v>0</v>
      </c>
      <c r="Y588" s="41">
        <v>0</v>
      </c>
      <c r="Z588" s="41">
        <v>0</v>
      </c>
      <c r="AA588" s="41">
        <v>0</v>
      </c>
      <c r="AB588" s="41">
        <v>0</v>
      </c>
      <c r="AC588" s="41">
        <v>0</v>
      </c>
      <c r="AD588" s="58">
        <f>SUM(Table446233[[#This Row],[1st
Apportionment]:[Invoices]])</f>
        <v>0</v>
      </c>
      <c r="AE588" s="58">
        <f>Table446233[[#This Row],[2018–19
Final Allocation
$98.35 
Per Pupil]]-AD588</f>
        <v>0</v>
      </c>
    </row>
    <row r="589" spans="1:31" x14ac:dyDescent="0.35">
      <c r="A589" s="13" t="s">
        <v>1632</v>
      </c>
      <c r="B589" s="13" t="s">
        <v>2261</v>
      </c>
      <c r="C589" s="14" t="s">
        <v>1634</v>
      </c>
      <c r="D589" s="14" t="s">
        <v>2262</v>
      </c>
      <c r="E589" s="14" t="s">
        <v>2263</v>
      </c>
      <c r="F589" s="14" t="s">
        <v>2264</v>
      </c>
      <c r="G589" s="14" t="s">
        <v>2265</v>
      </c>
      <c r="H589" s="61" t="s">
        <v>2266</v>
      </c>
      <c r="I589" s="38">
        <v>0</v>
      </c>
      <c r="J589" s="39" t="s">
        <v>8123</v>
      </c>
      <c r="K589" s="40" t="s">
        <v>8123</v>
      </c>
      <c r="L589" s="14" t="s">
        <v>8123</v>
      </c>
      <c r="M589" s="41">
        <v>0</v>
      </c>
      <c r="N589" s="4" t="s">
        <v>8123</v>
      </c>
      <c r="O589" s="41">
        <v>0</v>
      </c>
      <c r="P589" s="41">
        <v>0</v>
      </c>
      <c r="Q589" s="41">
        <v>0</v>
      </c>
      <c r="R589" s="41">
        <v>0</v>
      </c>
      <c r="S589" s="41">
        <v>0</v>
      </c>
      <c r="T589" s="41">
        <v>0</v>
      </c>
      <c r="U589" s="41">
        <v>0</v>
      </c>
      <c r="V589" s="41">
        <v>0</v>
      </c>
      <c r="W589" s="41">
        <v>0</v>
      </c>
      <c r="X589" s="41">
        <v>0</v>
      </c>
      <c r="Y589" s="41">
        <v>0</v>
      </c>
      <c r="Z589" s="41">
        <v>0</v>
      </c>
      <c r="AA589" s="41">
        <v>0</v>
      </c>
      <c r="AB589" s="41">
        <v>0</v>
      </c>
      <c r="AC589" s="41">
        <v>0</v>
      </c>
      <c r="AD589" s="58">
        <f>SUM(Table446233[[#This Row],[1st
Apportionment]:[Invoices]])</f>
        <v>0</v>
      </c>
      <c r="AE589" s="58">
        <f>Table446233[[#This Row],[2018–19
Final Allocation
$98.35 
Per Pupil]]-AD589</f>
        <v>0</v>
      </c>
    </row>
    <row r="590" spans="1:31" x14ac:dyDescent="0.35">
      <c r="A590" s="13" t="s">
        <v>1632</v>
      </c>
      <c r="B590" s="13" t="s">
        <v>2267</v>
      </c>
      <c r="C590" s="14" t="s">
        <v>1634</v>
      </c>
      <c r="D590" s="14" t="s">
        <v>1758</v>
      </c>
      <c r="E590" s="14" t="s">
        <v>2268</v>
      </c>
      <c r="F590" s="14" t="s">
        <v>2269</v>
      </c>
      <c r="G590" s="14" t="s">
        <v>2270</v>
      </c>
      <c r="H590" s="61" t="s">
        <v>2271</v>
      </c>
      <c r="I590" s="38">
        <v>0</v>
      </c>
      <c r="J590" s="39" t="s">
        <v>8123</v>
      </c>
      <c r="K590" s="40" t="s">
        <v>8123</v>
      </c>
      <c r="L590" s="14" t="s">
        <v>8123</v>
      </c>
      <c r="M590" s="41">
        <v>0</v>
      </c>
      <c r="N590" s="4" t="s">
        <v>8123</v>
      </c>
      <c r="O590" s="41">
        <v>0</v>
      </c>
      <c r="P590" s="41">
        <v>0</v>
      </c>
      <c r="Q590" s="41">
        <v>0</v>
      </c>
      <c r="R590" s="41">
        <v>0</v>
      </c>
      <c r="S590" s="41">
        <v>0</v>
      </c>
      <c r="T590" s="41">
        <v>0</v>
      </c>
      <c r="U590" s="41">
        <v>0</v>
      </c>
      <c r="V590" s="41">
        <v>0</v>
      </c>
      <c r="W590" s="41">
        <v>0</v>
      </c>
      <c r="X590" s="41">
        <v>0</v>
      </c>
      <c r="Y590" s="41">
        <v>0</v>
      </c>
      <c r="Z590" s="41">
        <v>0</v>
      </c>
      <c r="AA590" s="41">
        <v>0</v>
      </c>
      <c r="AB590" s="41">
        <v>0</v>
      </c>
      <c r="AC590" s="41">
        <v>0</v>
      </c>
      <c r="AD590" s="58">
        <f>SUM(Table446233[[#This Row],[1st
Apportionment]:[Invoices]])</f>
        <v>0</v>
      </c>
      <c r="AE590" s="58">
        <f>Table446233[[#This Row],[2018–19
Final Allocation
$98.35 
Per Pupil]]-AD590</f>
        <v>0</v>
      </c>
    </row>
    <row r="591" spans="1:31" x14ac:dyDescent="0.35">
      <c r="A591" s="13" t="s">
        <v>1632</v>
      </c>
      <c r="B591" s="13" t="s">
        <v>2272</v>
      </c>
      <c r="C591" s="14" t="s">
        <v>1634</v>
      </c>
      <c r="D591" s="14" t="s">
        <v>1635</v>
      </c>
      <c r="E591" s="14" t="s">
        <v>2273</v>
      </c>
      <c r="F591" s="14" t="s">
        <v>2274</v>
      </c>
      <c r="G591" s="14" t="s">
        <v>2275</v>
      </c>
      <c r="H591" s="61" t="s">
        <v>2276</v>
      </c>
      <c r="I591" s="38">
        <v>0</v>
      </c>
      <c r="J591" s="39" t="s">
        <v>8122</v>
      </c>
      <c r="K591" s="40" t="s">
        <v>8123</v>
      </c>
      <c r="L591" s="14" t="s">
        <v>8123</v>
      </c>
      <c r="M591" s="41">
        <v>0</v>
      </c>
      <c r="N591" s="4" t="s">
        <v>8123</v>
      </c>
      <c r="O591" s="41">
        <v>0</v>
      </c>
      <c r="P591" s="41">
        <v>0</v>
      </c>
      <c r="Q591" s="41">
        <v>0</v>
      </c>
      <c r="R591" s="41">
        <v>0</v>
      </c>
      <c r="S591" s="41">
        <v>0</v>
      </c>
      <c r="T591" s="41">
        <v>0</v>
      </c>
      <c r="U591" s="41">
        <v>0</v>
      </c>
      <c r="V591" s="41">
        <v>0</v>
      </c>
      <c r="W591" s="41">
        <v>0</v>
      </c>
      <c r="X591" s="41">
        <v>0</v>
      </c>
      <c r="Y591" s="41">
        <v>0</v>
      </c>
      <c r="Z591" s="41">
        <v>0</v>
      </c>
      <c r="AA591" s="41">
        <v>0</v>
      </c>
      <c r="AB591" s="41">
        <v>0</v>
      </c>
      <c r="AC591" s="41">
        <v>0</v>
      </c>
      <c r="AD591" s="58">
        <f>SUM(Table446233[[#This Row],[1st
Apportionment]:[Invoices]])</f>
        <v>0</v>
      </c>
      <c r="AE591" s="58">
        <f>Table446233[[#This Row],[2018–19
Final Allocation
$98.35 
Per Pupil]]-AD591</f>
        <v>0</v>
      </c>
    </row>
    <row r="592" spans="1:31" x14ac:dyDescent="0.35">
      <c r="A592" s="13" t="s">
        <v>1632</v>
      </c>
      <c r="B592" s="13" t="s">
        <v>2277</v>
      </c>
      <c r="C592" s="14" t="s">
        <v>1634</v>
      </c>
      <c r="D592" s="14" t="s">
        <v>1758</v>
      </c>
      <c r="E592" s="14" t="s">
        <v>2278</v>
      </c>
      <c r="F592" s="14" t="s">
        <v>2279</v>
      </c>
      <c r="G592" s="14" t="s">
        <v>2280</v>
      </c>
      <c r="H592" s="61" t="s">
        <v>2281</v>
      </c>
      <c r="I592" s="38">
        <v>0</v>
      </c>
      <c r="J592" s="39" t="s">
        <v>8122</v>
      </c>
      <c r="K592" s="40" t="s">
        <v>8123</v>
      </c>
      <c r="L592" s="14" t="s">
        <v>8123</v>
      </c>
      <c r="M592" s="41">
        <v>0</v>
      </c>
      <c r="N592" s="4" t="s">
        <v>8123</v>
      </c>
      <c r="O592" s="41">
        <v>0</v>
      </c>
      <c r="P592" s="41">
        <v>0</v>
      </c>
      <c r="Q592" s="41">
        <v>0</v>
      </c>
      <c r="R592" s="41">
        <v>0</v>
      </c>
      <c r="S592" s="41">
        <v>0</v>
      </c>
      <c r="T592" s="41">
        <v>0</v>
      </c>
      <c r="U592" s="41">
        <v>0</v>
      </c>
      <c r="V592" s="41">
        <v>0</v>
      </c>
      <c r="W592" s="41">
        <v>0</v>
      </c>
      <c r="X592" s="41">
        <v>0</v>
      </c>
      <c r="Y592" s="41">
        <v>0</v>
      </c>
      <c r="Z592" s="41">
        <v>0</v>
      </c>
      <c r="AA592" s="41">
        <v>0</v>
      </c>
      <c r="AB592" s="41">
        <v>0</v>
      </c>
      <c r="AC592" s="41">
        <v>0</v>
      </c>
      <c r="AD592" s="58">
        <f>SUM(Table446233[[#This Row],[1st
Apportionment]:[Invoices]])</f>
        <v>0</v>
      </c>
      <c r="AE592" s="58">
        <f>Table446233[[#This Row],[2018–19
Final Allocation
$98.35 
Per Pupil]]-AD592</f>
        <v>0</v>
      </c>
    </row>
    <row r="593" spans="1:31" x14ac:dyDescent="0.35">
      <c r="A593" s="13" t="s">
        <v>1632</v>
      </c>
      <c r="B593" s="13" t="s">
        <v>2282</v>
      </c>
      <c r="C593" s="14" t="s">
        <v>1634</v>
      </c>
      <c r="D593" s="14" t="s">
        <v>1758</v>
      </c>
      <c r="E593" s="14" t="s">
        <v>2283</v>
      </c>
      <c r="F593" s="14" t="s">
        <v>2284</v>
      </c>
      <c r="G593" s="14" t="s">
        <v>2285</v>
      </c>
      <c r="H593" s="61" t="s">
        <v>2286</v>
      </c>
      <c r="I593" s="38">
        <v>0</v>
      </c>
      <c r="J593" s="39" t="s">
        <v>8122</v>
      </c>
      <c r="K593" s="40" t="s">
        <v>8123</v>
      </c>
      <c r="L593" s="14" t="s">
        <v>8123</v>
      </c>
      <c r="M593" s="41">
        <v>0</v>
      </c>
      <c r="N593" s="4" t="s">
        <v>8123</v>
      </c>
      <c r="O593" s="41">
        <v>0</v>
      </c>
      <c r="P593" s="41">
        <v>0</v>
      </c>
      <c r="Q593" s="41">
        <v>0</v>
      </c>
      <c r="R593" s="41">
        <v>0</v>
      </c>
      <c r="S593" s="41">
        <v>0</v>
      </c>
      <c r="T593" s="41">
        <v>0</v>
      </c>
      <c r="U593" s="41">
        <v>0</v>
      </c>
      <c r="V593" s="41">
        <v>0</v>
      </c>
      <c r="W593" s="41">
        <v>0</v>
      </c>
      <c r="X593" s="41">
        <v>0</v>
      </c>
      <c r="Y593" s="41">
        <v>0</v>
      </c>
      <c r="Z593" s="41">
        <v>0</v>
      </c>
      <c r="AA593" s="41">
        <v>0</v>
      </c>
      <c r="AB593" s="41">
        <v>0</v>
      </c>
      <c r="AC593" s="41">
        <v>0</v>
      </c>
      <c r="AD593" s="58">
        <f>SUM(Table446233[[#This Row],[1st
Apportionment]:[Invoices]])</f>
        <v>0</v>
      </c>
      <c r="AE593" s="58">
        <f>Table446233[[#This Row],[2018–19
Final Allocation
$98.35 
Per Pupil]]-AD593</f>
        <v>0</v>
      </c>
    </row>
    <row r="594" spans="1:31" x14ac:dyDescent="0.35">
      <c r="A594" s="13" t="s">
        <v>1632</v>
      </c>
      <c r="B594" s="13" t="s">
        <v>2287</v>
      </c>
      <c r="C594" s="14" t="s">
        <v>1634</v>
      </c>
      <c r="D594" s="14" t="s">
        <v>1758</v>
      </c>
      <c r="E594" s="14" t="s">
        <v>2288</v>
      </c>
      <c r="F594" s="14" t="s">
        <v>2289</v>
      </c>
      <c r="G594" s="14" t="s">
        <v>2290</v>
      </c>
      <c r="H594" s="61" t="s">
        <v>2291</v>
      </c>
      <c r="I594" s="38">
        <v>0</v>
      </c>
      <c r="J594" s="39" t="s">
        <v>8122</v>
      </c>
      <c r="K594" s="40" t="s">
        <v>8123</v>
      </c>
      <c r="L594" s="14" t="s">
        <v>8123</v>
      </c>
      <c r="M594" s="41">
        <v>0</v>
      </c>
      <c r="N594" s="4" t="s">
        <v>8123</v>
      </c>
      <c r="O594" s="41">
        <v>0</v>
      </c>
      <c r="P594" s="41">
        <v>0</v>
      </c>
      <c r="Q594" s="41">
        <v>0</v>
      </c>
      <c r="R594" s="41">
        <v>0</v>
      </c>
      <c r="S594" s="41">
        <v>0</v>
      </c>
      <c r="T594" s="41">
        <v>0</v>
      </c>
      <c r="U594" s="41">
        <v>0</v>
      </c>
      <c r="V594" s="41">
        <v>0</v>
      </c>
      <c r="W594" s="41">
        <v>0</v>
      </c>
      <c r="X594" s="41">
        <v>0</v>
      </c>
      <c r="Y594" s="41">
        <v>0</v>
      </c>
      <c r="Z594" s="41">
        <v>0</v>
      </c>
      <c r="AA594" s="41">
        <v>0</v>
      </c>
      <c r="AB594" s="41">
        <v>0</v>
      </c>
      <c r="AC594" s="41">
        <v>0</v>
      </c>
      <c r="AD594" s="58">
        <f>SUM(Table446233[[#This Row],[1st
Apportionment]:[Invoices]])</f>
        <v>0</v>
      </c>
      <c r="AE594" s="58">
        <f>Table446233[[#This Row],[2018–19
Final Allocation
$98.35 
Per Pupil]]-AD594</f>
        <v>0</v>
      </c>
    </row>
    <row r="595" spans="1:31" x14ac:dyDescent="0.35">
      <c r="A595" s="13" t="s">
        <v>1632</v>
      </c>
      <c r="B595" s="13" t="s">
        <v>2292</v>
      </c>
      <c r="C595" s="14" t="s">
        <v>1634</v>
      </c>
      <c r="D595" s="14" t="s">
        <v>1758</v>
      </c>
      <c r="E595" s="14" t="s">
        <v>2293</v>
      </c>
      <c r="F595" s="14" t="s">
        <v>2294</v>
      </c>
      <c r="G595" s="14" t="s">
        <v>2295</v>
      </c>
      <c r="H595" s="61" t="s">
        <v>2296</v>
      </c>
      <c r="I595" s="38">
        <v>0</v>
      </c>
      <c r="J595" s="39" t="s">
        <v>8122</v>
      </c>
      <c r="K595" s="40" t="s">
        <v>8123</v>
      </c>
      <c r="L595" s="14" t="s">
        <v>8123</v>
      </c>
      <c r="M595" s="41">
        <v>0</v>
      </c>
      <c r="N595" s="4" t="s">
        <v>8123</v>
      </c>
      <c r="O595" s="41">
        <v>0</v>
      </c>
      <c r="P595" s="41">
        <v>0</v>
      </c>
      <c r="Q595" s="41">
        <v>0</v>
      </c>
      <c r="R595" s="41">
        <v>0</v>
      </c>
      <c r="S595" s="41">
        <v>0</v>
      </c>
      <c r="T595" s="41">
        <v>0</v>
      </c>
      <c r="U595" s="41">
        <v>0</v>
      </c>
      <c r="V595" s="41">
        <v>0</v>
      </c>
      <c r="W595" s="41">
        <v>0</v>
      </c>
      <c r="X595" s="41">
        <v>0</v>
      </c>
      <c r="Y595" s="41">
        <v>0</v>
      </c>
      <c r="Z595" s="41">
        <v>0</v>
      </c>
      <c r="AA595" s="41">
        <v>0</v>
      </c>
      <c r="AB595" s="41">
        <v>0</v>
      </c>
      <c r="AC595" s="41">
        <v>0</v>
      </c>
      <c r="AD595" s="58">
        <f>SUM(Table446233[[#This Row],[1st
Apportionment]:[Invoices]])</f>
        <v>0</v>
      </c>
      <c r="AE595" s="58">
        <f>Table446233[[#This Row],[2018–19
Final Allocation
$98.35 
Per Pupil]]-AD595</f>
        <v>0</v>
      </c>
    </row>
    <row r="596" spans="1:31" x14ac:dyDescent="0.35">
      <c r="A596" s="13" t="s">
        <v>1632</v>
      </c>
      <c r="B596" s="13" t="s">
        <v>2297</v>
      </c>
      <c r="C596" s="14" t="s">
        <v>1634</v>
      </c>
      <c r="D596" s="14" t="s">
        <v>1758</v>
      </c>
      <c r="E596" s="14" t="s">
        <v>2298</v>
      </c>
      <c r="F596" s="14" t="s">
        <v>2299</v>
      </c>
      <c r="G596" s="14" t="s">
        <v>2300</v>
      </c>
      <c r="H596" s="61" t="s">
        <v>2301</v>
      </c>
      <c r="I596" s="38">
        <v>0</v>
      </c>
      <c r="J596" s="39" t="s">
        <v>8122</v>
      </c>
      <c r="K596" s="40" t="s">
        <v>8123</v>
      </c>
      <c r="L596" s="14" t="s">
        <v>8123</v>
      </c>
      <c r="M596" s="41">
        <v>0</v>
      </c>
      <c r="N596" s="4" t="s">
        <v>8123</v>
      </c>
      <c r="O596" s="41">
        <v>0</v>
      </c>
      <c r="P596" s="41">
        <v>0</v>
      </c>
      <c r="Q596" s="41">
        <v>0</v>
      </c>
      <c r="R596" s="41">
        <v>0</v>
      </c>
      <c r="S596" s="41">
        <v>0</v>
      </c>
      <c r="T596" s="41">
        <v>0</v>
      </c>
      <c r="U596" s="41">
        <v>0</v>
      </c>
      <c r="V596" s="41">
        <v>0</v>
      </c>
      <c r="W596" s="41">
        <v>0</v>
      </c>
      <c r="X596" s="41">
        <v>0</v>
      </c>
      <c r="Y596" s="41">
        <v>0</v>
      </c>
      <c r="Z596" s="41">
        <v>0</v>
      </c>
      <c r="AA596" s="41">
        <v>0</v>
      </c>
      <c r="AB596" s="41">
        <v>0</v>
      </c>
      <c r="AC596" s="41">
        <v>0</v>
      </c>
      <c r="AD596" s="58">
        <f>SUM(Table446233[[#This Row],[1st
Apportionment]:[Invoices]])</f>
        <v>0</v>
      </c>
      <c r="AE596" s="58">
        <f>Table446233[[#This Row],[2018–19
Final Allocation
$98.35 
Per Pupil]]-AD596</f>
        <v>0</v>
      </c>
    </row>
    <row r="597" spans="1:31" x14ac:dyDescent="0.35">
      <c r="A597" s="13" t="s">
        <v>1632</v>
      </c>
      <c r="B597" s="13" t="s">
        <v>2302</v>
      </c>
      <c r="C597" s="14" t="s">
        <v>1634</v>
      </c>
      <c r="D597" s="14" t="s">
        <v>1758</v>
      </c>
      <c r="E597" s="14" t="s">
        <v>2303</v>
      </c>
      <c r="F597" s="14" t="s">
        <v>2304</v>
      </c>
      <c r="G597" s="14" t="s">
        <v>2305</v>
      </c>
      <c r="H597" s="61" t="s">
        <v>2306</v>
      </c>
      <c r="I597" s="38">
        <v>0</v>
      </c>
      <c r="J597" s="39" t="s">
        <v>8122</v>
      </c>
      <c r="K597" s="40" t="s">
        <v>8123</v>
      </c>
      <c r="L597" s="14" t="s">
        <v>8123</v>
      </c>
      <c r="M597" s="41">
        <v>0</v>
      </c>
      <c r="N597" s="4" t="s">
        <v>8123</v>
      </c>
      <c r="O597" s="41">
        <v>0</v>
      </c>
      <c r="P597" s="41">
        <v>0</v>
      </c>
      <c r="Q597" s="41">
        <v>0</v>
      </c>
      <c r="R597" s="41">
        <v>0</v>
      </c>
      <c r="S597" s="41">
        <v>0</v>
      </c>
      <c r="T597" s="41">
        <v>0</v>
      </c>
      <c r="U597" s="41">
        <v>0</v>
      </c>
      <c r="V597" s="41">
        <v>0</v>
      </c>
      <c r="W597" s="41">
        <v>0</v>
      </c>
      <c r="X597" s="41">
        <v>0</v>
      </c>
      <c r="Y597" s="41">
        <v>0</v>
      </c>
      <c r="Z597" s="41">
        <v>0</v>
      </c>
      <c r="AA597" s="41">
        <v>0</v>
      </c>
      <c r="AB597" s="41">
        <v>0</v>
      </c>
      <c r="AC597" s="41">
        <v>0</v>
      </c>
      <c r="AD597" s="58">
        <f>SUM(Table446233[[#This Row],[1st
Apportionment]:[Invoices]])</f>
        <v>0</v>
      </c>
      <c r="AE597" s="58">
        <f>Table446233[[#This Row],[2018–19
Final Allocation
$98.35 
Per Pupil]]-AD597</f>
        <v>0</v>
      </c>
    </row>
    <row r="598" spans="1:31" ht="31" x14ac:dyDescent="0.35">
      <c r="A598" s="13" t="s">
        <v>1632</v>
      </c>
      <c r="B598" s="13" t="s">
        <v>2307</v>
      </c>
      <c r="C598" s="14" t="s">
        <v>1634</v>
      </c>
      <c r="D598" s="14" t="s">
        <v>1758</v>
      </c>
      <c r="E598" s="14" t="s">
        <v>2308</v>
      </c>
      <c r="F598" s="14" t="s">
        <v>2309</v>
      </c>
      <c r="G598" s="14" t="s">
        <v>2310</v>
      </c>
      <c r="H598" s="61" t="s">
        <v>2311</v>
      </c>
      <c r="I598" s="38">
        <v>0</v>
      </c>
      <c r="J598" s="39" t="s">
        <v>8123</v>
      </c>
      <c r="K598" s="40" t="s">
        <v>8123</v>
      </c>
      <c r="L598" s="14" t="s">
        <v>8123</v>
      </c>
      <c r="M598" s="41">
        <v>0</v>
      </c>
      <c r="N598" s="4" t="s">
        <v>8123</v>
      </c>
      <c r="O598" s="41">
        <v>0</v>
      </c>
      <c r="P598" s="41">
        <v>0</v>
      </c>
      <c r="Q598" s="41">
        <v>0</v>
      </c>
      <c r="R598" s="41">
        <v>0</v>
      </c>
      <c r="S598" s="41">
        <v>0</v>
      </c>
      <c r="T598" s="41">
        <v>0</v>
      </c>
      <c r="U598" s="41">
        <v>0</v>
      </c>
      <c r="V598" s="41">
        <v>0</v>
      </c>
      <c r="W598" s="41">
        <v>0</v>
      </c>
      <c r="X598" s="41">
        <v>0</v>
      </c>
      <c r="Y598" s="41">
        <v>0</v>
      </c>
      <c r="Z598" s="41">
        <v>0</v>
      </c>
      <c r="AA598" s="41">
        <v>0</v>
      </c>
      <c r="AB598" s="41">
        <v>0</v>
      </c>
      <c r="AC598" s="41">
        <v>0</v>
      </c>
      <c r="AD598" s="58">
        <f>SUM(Table446233[[#This Row],[1st
Apportionment]:[Invoices]])</f>
        <v>0</v>
      </c>
      <c r="AE598" s="58">
        <f>Table446233[[#This Row],[2018–19
Final Allocation
$98.35 
Per Pupil]]-AD598</f>
        <v>0</v>
      </c>
    </row>
    <row r="599" spans="1:31" x14ac:dyDescent="0.35">
      <c r="A599" s="13" t="s">
        <v>1632</v>
      </c>
      <c r="B599" s="13" t="s">
        <v>2312</v>
      </c>
      <c r="C599" s="14" t="s">
        <v>1634</v>
      </c>
      <c r="D599" s="14" t="s">
        <v>1758</v>
      </c>
      <c r="E599" s="14" t="s">
        <v>2313</v>
      </c>
      <c r="F599" s="14" t="s">
        <v>2314</v>
      </c>
      <c r="G599" s="14" t="s">
        <v>2315</v>
      </c>
      <c r="H599" s="61" t="s">
        <v>2316</v>
      </c>
      <c r="I599" s="38">
        <v>0</v>
      </c>
      <c r="J599" s="39" t="s">
        <v>8122</v>
      </c>
      <c r="K599" s="40" t="s">
        <v>8123</v>
      </c>
      <c r="L599" s="14" t="s">
        <v>8123</v>
      </c>
      <c r="M599" s="41">
        <v>0</v>
      </c>
      <c r="N599" s="4" t="s">
        <v>8123</v>
      </c>
      <c r="O599" s="41">
        <v>0</v>
      </c>
      <c r="P599" s="41">
        <v>0</v>
      </c>
      <c r="Q599" s="41">
        <v>0</v>
      </c>
      <c r="R599" s="41">
        <v>0</v>
      </c>
      <c r="S599" s="41">
        <v>0</v>
      </c>
      <c r="T599" s="41">
        <v>0</v>
      </c>
      <c r="U599" s="41">
        <v>0</v>
      </c>
      <c r="V599" s="41">
        <v>0</v>
      </c>
      <c r="W599" s="41">
        <v>0</v>
      </c>
      <c r="X599" s="41">
        <v>0</v>
      </c>
      <c r="Y599" s="41">
        <v>0</v>
      </c>
      <c r="Z599" s="41">
        <v>0</v>
      </c>
      <c r="AA599" s="41">
        <v>0</v>
      </c>
      <c r="AB599" s="41">
        <v>0</v>
      </c>
      <c r="AC599" s="41">
        <v>0</v>
      </c>
      <c r="AD599" s="58">
        <f>SUM(Table446233[[#This Row],[1st
Apportionment]:[Invoices]])</f>
        <v>0</v>
      </c>
      <c r="AE599" s="58">
        <f>Table446233[[#This Row],[2018–19
Final Allocation
$98.35 
Per Pupil]]-AD599</f>
        <v>0</v>
      </c>
    </row>
    <row r="600" spans="1:31" x14ac:dyDescent="0.35">
      <c r="A600" s="13" t="s">
        <v>1632</v>
      </c>
      <c r="B600" s="13" t="s">
        <v>2317</v>
      </c>
      <c r="C600" s="14" t="s">
        <v>1634</v>
      </c>
      <c r="D600" s="14" t="s">
        <v>1758</v>
      </c>
      <c r="E600" s="14" t="s">
        <v>2318</v>
      </c>
      <c r="F600" s="14" t="s">
        <v>2319</v>
      </c>
      <c r="G600" s="14" t="s">
        <v>2320</v>
      </c>
      <c r="H600" s="61" t="s">
        <v>2321</v>
      </c>
      <c r="I600" s="38">
        <v>0</v>
      </c>
      <c r="J600" s="39" t="s">
        <v>8122</v>
      </c>
      <c r="K600" s="40" t="s">
        <v>8123</v>
      </c>
      <c r="L600" s="14" t="s">
        <v>8123</v>
      </c>
      <c r="M600" s="41">
        <v>0</v>
      </c>
      <c r="N600" s="4" t="s">
        <v>8123</v>
      </c>
      <c r="O600" s="41">
        <v>0</v>
      </c>
      <c r="P600" s="41">
        <v>0</v>
      </c>
      <c r="Q600" s="41">
        <v>0</v>
      </c>
      <c r="R600" s="41">
        <v>0</v>
      </c>
      <c r="S600" s="41">
        <v>0</v>
      </c>
      <c r="T600" s="41">
        <v>0</v>
      </c>
      <c r="U600" s="41">
        <v>0</v>
      </c>
      <c r="V600" s="41">
        <v>0</v>
      </c>
      <c r="W600" s="41">
        <v>0</v>
      </c>
      <c r="X600" s="41">
        <v>0</v>
      </c>
      <c r="Y600" s="41">
        <v>0</v>
      </c>
      <c r="Z600" s="41">
        <v>0</v>
      </c>
      <c r="AA600" s="41">
        <v>0</v>
      </c>
      <c r="AB600" s="41">
        <v>0</v>
      </c>
      <c r="AC600" s="41">
        <v>0</v>
      </c>
      <c r="AD600" s="58">
        <f>SUM(Table446233[[#This Row],[1st
Apportionment]:[Invoices]])</f>
        <v>0</v>
      </c>
      <c r="AE600" s="58">
        <f>Table446233[[#This Row],[2018–19
Final Allocation
$98.35 
Per Pupil]]-AD600</f>
        <v>0</v>
      </c>
    </row>
    <row r="601" spans="1:31" x14ac:dyDescent="0.35">
      <c r="A601" s="13" t="s">
        <v>1632</v>
      </c>
      <c r="B601" s="13" t="s">
        <v>2322</v>
      </c>
      <c r="C601" s="14" t="s">
        <v>1634</v>
      </c>
      <c r="D601" s="14" t="s">
        <v>1758</v>
      </c>
      <c r="E601" s="14" t="s">
        <v>2323</v>
      </c>
      <c r="F601" s="14" t="s">
        <v>2324</v>
      </c>
      <c r="G601" s="14" t="s">
        <v>2325</v>
      </c>
      <c r="H601" s="61" t="s">
        <v>2326</v>
      </c>
      <c r="I601" s="38">
        <v>0</v>
      </c>
      <c r="J601" s="39" t="s">
        <v>8122</v>
      </c>
      <c r="K601" s="40" t="s">
        <v>8123</v>
      </c>
      <c r="L601" s="14" t="s">
        <v>8123</v>
      </c>
      <c r="M601" s="41">
        <v>0</v>
      </c>
      <c r="N601" s="4" t="s">
        <v>8123</v>
      </c>
      <c r="O601" s="41">
        <v>0</v>
      </c>
      <c r="P601" s="41">
        <v>0</v>
      </c>
      <c r="Q601" s="41">
        <v>0</v>
      </c>
      <c r="R601" s="41">
        <v>0</v>
      </c>
      <c r="S601" s="41">
        <v>0</v>
      </c>
      <c r="T601" s="41">
        <v>0</v>
      </c>
      <c r="U601" s="41">
        <v>0</v>
      </c>
      <c r="V601" s="41">
        <v>0</v>
      </c>
      <c r="W601" s="41">
        <v>0</v>
      </c>
      <c r="X601" s="41">
        <v>0</v>
      </c>
      <c r="Y601" s="41">
        <v>0</v>
      </c>
      <c r="Z601" s="41">
        <v>0</v>
      </c>
      <c r="AA601" s="41">
        <v>0</v>
      </c>
      <c r="AB601" s="41">
        <v>0</v>
      </c>
      <c r="AC601" s="41">
        <v>0</v>
      </c>
      <c r="AD601" s="58">
        <f>SUM(Table446233[[#This Row],[1st
Apportionment]:[Invoices]])</f>
        <v>0</v>
      </c>
      <c r="AE601" s="58">
        <f>Table446233[[#This Row],[2018–19
Final Allocation
$98.35 
Per Pupil]]-AD601</f>
        <v>0</v>
      </c>
    </row>
    <row r="602" spans="1:31" ht="31" x14ac:dyDescent="0.35">
      <c r="A602" s="13" t="s">
        <v>1632</v>
      </c>
      <c r="B602" s="13" t="s">
        <v>2327</v>
      </c>
      <c r="C602" s="14" t="s">
        <v>1634</v>
      </c>
      <c r="D602" s="14" t="s">
        <v>1758</v>
      </c>
      <c r="E602" s="14" t="s">
        <v>2328</v>
      </c>
      <c r="F602" s="14" t="s">
        <v>2329</v>
      </c>
      <c r="G602" s="14" t="s">
        <v>2330</v>
      </c>
      <c r="H602" s="61" t="s">
        <v>2331</v>
      </c>
      <c r="I602" s="38">
        <v>0</v>
      </c>
      <c r="J602" s="39" t="s">
        <v>8122</v>
      </c>
      <c r="K602" s="40" t="s">
        <v>8123</v>
      </c>
      <c r="L602" s="14" t="s">
        <v>8123</v>
      </c>
      <c r="M602" s="41">
        <v>0</v>
      </c>
      <c r="N602" s="4" t="s">
        <v>8123</v>
      </c>
      <c r="O602" s="41">
        <v>0</v>
      </c>
      <c r="P602" s="41">
        <v>0</v>
      </c>
      <c r="Q602" s="41">
        <v>0</v>
      </c>
      <c r="R602" s="41">
        <v>0</v>
      </c>
      <c r="S602" s="41">
        <v>0</v>
      </c>
      <c r="T602" s="41">
        <v>0</v>
      </c>
      <c r="U602" s="41">
        <v>0</v>
      </c>
      <c r="V602" s="41">
        <v>0</v>
      </c>
      <c r="W602" s="41">
        <v>0</v>
      </c>
      <c r="X602" s="41">
        <v>0</v>
      </c>
      <c r="Y602" s="41">
        <v>0</v>
      </c>
      <c r="Z602" s="41">
        <v>0</v>
      </c>
      <c r="AA602" s="41">
        <v>0</v>
      </c>
      <c r="AB602" s="41">
        <v>0</v>
      </c>
      <c r="AC602" s="41">
        <v>0</v>
      </c>
      <c r="AD602" s="58">
        <f>SUM(Table446233[[#This Row],[1st
Apportionment]:[Invoices]])</f>
        <v>0</v>
      </c>
      <c r="AE602" s="58">
        <f>Table446233[[#This Row],[2018–19
Final Allocation
$98.35 
Per Pupil]]-AD602</f>
        <v>0</v>
      </c>
    </row>
    <row r="603" spans="1:31" x14ac:dyDescent="0.35">
      <c r="A603" s="13" t="s">
        <v>1632</v>
      </c>
      <c r="B603" s="13" t="s">
        <v>2332</v>
      </c>
      <c r="C603" s="14" t="s">
        <v>1634</v>
      </c>
      <c r="D603" s="14" t="s">
        <v>1758</v>
      </c>
      <c r="E603" s="14" t="s">
        <v>2333</v>
      </c>
      <c r="F603" s="14" t="s">
        <v>2334</v>
      </c>
      <c r="G603" s="14" t="s">
        <v>2335</v>
      </c>
      <c r="H603" s="61" t="s">
        <v>2336</v>
      </c>
      <c r="I603" s="38">
        <v>0</v>
      </c>
      <c r="J603" s="39" t="s">
        <v>8122</v>
      </c>
      <c r="K603" s="40" t="s">
        <v>8123</v>
      </c>
      <c r="L603" s="14" t="s">
        <v>8123</v>
      </c>
      <c r="M603" s="41">
        <v>0</v>
      </c>
      <c r="N603" s="4" t="s">
        <v>8123</v>
      </c>
      <c r="O603" s="41">
        <v>0</v>
      </c>
      <c r="P603" s="41">
        <v>0</v>
      </c>
      <c r="Q603" s="41">
        <v>0</v>
      </c>
      <c r="R603" s="41">
        <v>0</v>
      </c>
      <c r="S603" s="41">
        <v>0</v>
      </c>
      <c r="T603" s="41">
        <v>0</v>
      </c>
      <c r="U603" s="41">
        <v>0</v>
      </c>
      <c r="V603" s="41">
        <v>0</v>
      </c>
      <c r="W603" s="41">
        <v>0</v>
      </c>
      <c r="X603" s="41">
        <v>0</v>
      </c>
      <c r="Y603" s="41">
        <v>0</v>
      </c>
      <c r="Z603" s="41">
        <v>0</v>
      </c>
      <c r="AA603" s="41">
        <v>0</v>
      </c>
      <c r="AB603" s="41">
        <v>0</v>
      </c>
      <c r="AC603" s="41">
        <v>0</v>
      </c>
      <c r="AD603" s="58">
        <f>SUM(Table446233[[#This Row],[1st
Apportionment]:[Invoices]])</f>
        <v>0</v>
      </c>
      <c r="AE603" s="58">
        <f>Table446233[[#This Row],[2018–19
Final Allocation
$98.35 
Per Pupil]]-AD603</f>
        <v>0</v>
      </c>
    </row>
    <row r="604" spans="1:31" x14ac:dyDescent="0.35">
      <c r="A604" s="13" t="s">
        <v>1632</v>
      </c>
      <c r="B604" s="13" t="s">
        <v>2337</v>
      </c>
      <c r="C604" s="14" t="s">
        <v>1634</v>
      </c>
      <c r="D604" s="14" t="s">
        <v>1749</v>
      </c>
      <c r="E604" s="14" t="s">
        <v>2338</v>
      </c>
      <c r="F604" s="44" t="s">
        <v>2339</v>
      </c>
      <c r="G604" s="14" t="s">
        <v>2340</v>
      </c>
      <c r="H604" s="61" t="s">
        <v>2341</v>
      </c>
      <c r="I604" s="38">
        <v>0</v>
      </c>
      <c r="J604" s="39" t="s">
        <v>8122</v>
      </c>
      <c r="K604" s="40" t="s">
        <v>8123</v>
      </c>
      <c r="L604" s="14" t="s">
        <v>8123</v>
      </c>
      <c r="M604" s="41">
        <v>0</v>
      </c>
      <c r="N604" s="4" t="s">
        <v>8123</v>
      </c>
      <c r="O604" s="41">
        <v>0</v>
      </c>
      <c r="P604" s="41">
        <v>0</v>
      </c>
      <c r="Q604" s="41">
        <v>0</v>
      </c>
      <c r="R604" s="41">
        <v>0</v>
      </c>
      <c r="S604" s="41">
        <v>0</v>
      </c>
      <c r="T604" s="41">
        <v>0</v>
      </c>
      <c r="U604" s="41">
        <v>0</v>
      </c>
      <c r="V604" s="41">
        <v>0</v>
      </c>
      <c r="W604" s="41">
        <v>0</v>
      </c>
      <c r="X604" s="41">
        <v>0</v>
      </c>
      <c r="Y604" s="41">
        <v>0</v>
      </c>
      <c r="Z604" s="41">
        <v>0</v>
      </c>
      <c r="AA604" s="41">
        <v>0</v>
      </c>
      <c r="AB604" s="41">
        <v>0</v>
      </c>
      <c r="AC604" s="41">
        <v>0</v>
      </c>
      <c r="AD604" s="58">
        <f>SUM(Table446233[[#This Row],[1st
Apportionment]:[Invoices]])</f>
        <v>0</v>
      </c>
      <c r="AE604" s="58">
        <f>Table446233[[#This Row],[2018–19
Final Allocation
$98.35 
Per Pupil]]-AD604</f>
        <v>0</v>
      </c>
    </row>
    <row r="605" spans="1:31" x14ac:dyDescent="0.35">
      <c r="A605" s="13" t="s">
        <v>1632</v>
      </c>
      <c r="B605" s="13" t="s">
        <v>2342</v>
      </c>
      <c r="C605" s="14" t="s">
        <v>1634</v>
      </c>
      <c r="D605" s="14" t="s">
        <v>1758</v>
      </c>
      <c r="E605" s="14" t="s">
        <v>2343</v>
      </c>
      <c r="F605" s="14" t="s">
        <v>2344</v>
      </c>
      <c r="G605" s="14" t="s">
        <v>2345</v>
      </c>
      <c r="H605" s="61" t="s">
        <v>2346</v>
      </c>
      <c r="I605" s="38">
        <v>0</v>
      </c>
      <c r="J605" s="39" t="s">
        <v>8122</v>
      </c>
      <c r="K605" s="40" t="s">
        <v>8123</v>
      </c>
      <c r="L605" s="14" t="s">
        <v>8123</v>
      </c>
      <c r="M605" s="41">
        <v>0</v>
      </c>
      <c r="N605" s="4" t="s">
        <v>8123</v>
      </c>
      <c r="O605" s="41">
        <v>0</v>
      </c>
      <c r="P605" s="41">
        <v>0</v>
      </c>
      <c r="Q605" s="41">
        <v>0</v>
      </c>
      <c r="R605" s="41">
        <v>0</v>
      </c>
      <c r="S605" s="41">
        <v>0</v>
      </c>
      <c r="T605" s="41">
        <v>0</v>
      </c>
      <c r="U605" s="41">
        <v>0</v>
      </c>
      <c r="V605" s="41">
        <v>0</v>
      </c>
      <c r="W605" s="41">
        <v>0</v>
      </c>
      <c r="X605" s="41">
        <v>0</v>
      </c>
      <c r="Y605" s="41">
        <v>0</v>
      </c>
      <c r="Z605" s="41">
        <v>0</v>
      </c>
      <c r="AA605" s="41">
        <v>0</v>
      </c>
      <c r="AB605" s="41">
        <v>0</v>
      </c>
      <c r="AC605" s="41">
        <v>0</v>
      </c>
      <c r="AD605" s="58">
        <f>SUM(Table446233[[#This Row],[1st
Apportionment]:[Invoices]])</f>
        <v>0</v>
      </c>
      <c r="AE605" s="58">
        <f>Table446233[[#This Row],[2018–19
Final Allocation
$98.35 
Per Pupil]]-AD605</f>
        <v>0</v>
      </c>
    </row>
    <row r="606" spans="1:31" x14ac:dyDescent="0.35">
      <c r="A606" s="13" t="s">
        <v>1632</v>
      </c>
      <c r="B606" s="13" t="s">
        <v>2347</v>
      </c>
      <c r="C606" s="14" t="s">
        <v>1634</v>
      </c>
      <c r="D606" s="14" t="s">
        <v>1758</v>
      </c>
      <c r="E606" s="14" t="s">
        <v>2348</v>
      </c>
      <c r="F606" s="14" t="s">
        <v>2349</v>
      </c>
      <c r="G606" s="14" t="s">
        <v>2350</v>
      </c>
      <c r="H606" s="61" t="s">
        <v>2351</v>
      </c>
      <c r="I606" s="38">
        <v>0</v>
      </c>
      <c r="J606" s="39" t="s">
        <v>8122</v>
      </c>
      <c r="K606" s="40" t="s">
        <v>8123</v>
      </c>
      <c r="L606" s="14" t="s">
        <v>8123</v>
      </c>
      <c r="M606" s="41">
        <v>0</v>
      </c>
      <c r="N606" s="4" t="s">
        <v>8123</v>
      </c>
      <c r="O606" s="41">
        <v>0</v>
      </c>
      <c r="P606" s="41">
        <v>0</v>
      </c>
      <c r="Q606" s="41">
        <v>0</v>
      </c>
      <c r="R606" s="41">
        <v>0</v>
      </c>
      <c r="S606" s="41">
        <v>0</v>
      </c>
      <c r="T606" s="41">
        <v>0</v>
      </c>
      <c r="U606" s="41">
        <v>0</v>
      </c>
      <c r="V606" s="41">
        <v>0</v>
      </c>
      <c r="W606" s="41">
        <v>0</v>
      </c>
      <c r="X606" s="41">
        <v>0</v>
      </c>
      <c r="Y606" s="41">
        <v>0</v>
      </c>
      <c r="Z606" s="41">
        <v>0</v>
      </c>
      <c r="AA606" s="41">
        <v>0</v>
      </c>
      <c r="AB606" s="41">
        <v>0</v>
      </c>
      <c r="AC606" s="41">
        <v>0</v>
      </c>
      <c r="AD606" s="58">
        <f>SUM(Table446233[[#This Row],[1st
Apportionment]:[Invoices]])</f>
        <v>0</v>
      </c>
      <c r="AE606" s="58">
        <f>Table446233[[#This Row],[2018–19
Final Allocation
$98.35 
Per Pupil]]-AD606</f>
        <v>0</v>
      </c>
    </row>
    <row r="607" spans="1:31" x14ac:dyDescent="0.35">
      <c r="A607" s="13" t="s">
        <v>1632</v>
      </c>
      <c r="B607" s="13" t="s">
        <v>2352</v>
      </c>
      <c r="C607" s="14" t="s">
        <v>1634</v>
      </c>
      <c r="D607" s="14" t="s">
        <v>1830</v>
      </c>
      <c r="E607" s="14" t="s">
        <v>2353</v>
      </c>
      <c r="F607" s="14" t="s">
        <v>2354</v>
      </c>
      <c r="G607" s="14" t="s">
        <v>2355</v>
      </c>
      <c r="H607" s="61" t="s">
        <v>2356</v>
      </c>
      <c r="I607" s="38">
        <v>0</v>
      </c>
      <c r="J607" s="39" t="s">
        <v>8122</v>
      </c>
      <c r="K607" s="40" t="s">
        <v>8123</v>
      </c>
      <c r="L607" s="14" t="s">
        <v>8123</v>
      </c>
      <c r="M607" s="41">
        <v>0</v>
      </c>
      <c r="N607" s="4" t="s">
        <v>8123</v>
      </c>
      <c r="O607" s="41">
        <v>0</v>
      </c>
      <c r="P607" s="41">
        <v>0</v>
      </c>
      <c r="Q607" s="41">
        <v>0</v>
      </c>
      <c r="R607" s="41">
        <v>0</v>
      </c>
      <c r="S607" s="41">
        <v>0</v>
      </c>
      <c r="T607" s="41">
        <v>0</v>
      </c>
      <c r="U607" s="41">
        <v>0</v>
      </c>
      <c r="V607" s="41">
        <v>0</v>
      </c>
      <c r="W607" s="41">
        <v>0</v>
      </c>
      <c r="X607" s="41">
        <v>0</v>
      </c>
      <c r="Y607" s="41">
        <v>0</v>
      </c>
      <c r="Z607" s="41">
        <v>0</v>
      </c>
      <c r="AA607" s="41">
        <v>0</v>
      </c>
      <c r="AB607" s="41">
        <v>0</v>
      </c>
      <c r="AC607" s="41">
        <v>0</v>
      </c>
      <c r="AD607" s="58">
        <f>SUM(Table446233[[#This Row],[1st
Apportionment]:[Invoices]])</f>
        <v>0</v>
      </c>
      <c r="AE607" s="58">
        <f>Table446233[[#This Row],[2018–19
Final Allocation
$98.35 
Per Pupil]]-AD607</f>
        <v>0</v>
      </c>
    </row>
    <row r="608" spans="1:31" x14ac:dyDescent="0.35">
      <c r="A608" s="13" t="s">
        <v>1632</v>
      </c>
      <c r="B608" s="13" t="s">
        <v>2357</v>
      </c>
      <c r="C608" s="14" t="s">
        <v>1634</v>
      </c>
      <c r="D608" s="14" t="s">
        <v>1785</v>
      </c>
      <c r="E608" s="14" t="s">
        <v>2358</v>
      </c>
      <c r="F608" s="14" t="s">
        <v>2359</v>
      </c>
      <c r="G608" s="14" t="s">
        <v>2360</v>
      </c>
      <c r="H608" s="61" t="s">
        <v>2361</v>
      </c>
      <c r="I608" s="38">
        <v>0</v>
      </c>
      <c r="J608" s="39" t="s">
        <v>8122</v>
      </c>
      <c r="K608" s="40" t="s">
        <v>8123</v>
      </c>
      <c r="L608" s="14" t="s">
        <v>8123</v>
      </c>
      <c r="M608" s="41">
        <v>0</v>
      </c>
      <c r="N608" s="4" t="s">
        <v>8123</v>
      </c>
      <c r="O608" s="41">
        <v>0</v>
      </c>
      <c r="P608" s="41">
        <v>0</v>
      </c>
      <c r="Q608" s="41">
        <v>0</v>
      </c>
      <c r="R608" s="41">
        <v>0</v>
      </c>
      <c r="S608" s="41">
        <v>0</v>
      </c>
      <c r="T608" s="41">
        <v>0</v>
      </c>
      <c r="U608" s="41">
        <v>0</v>
      </c>
      <c r="V608" s="41">
        <v>0</v>
      </c>
      <c r="W608" s="41">
        <v>0</v>
      </c>
      <c r="X608" s="41">
        <v>0</v>
      </c>
      <c r="Y608" s="41">
        <v>0</v>
      </c>
      <c r="Z608" s="41">
        <v>0</v>
      </c>
      <c r="AA608" s="41">
        <v>0</v>
      </c>
      <c r="AB608" s="41">
        <v>0</v>
      </c>
      <c r="AC608" s="41">
        <v>0</v>
      </c>
      <c r="AD608" s="58">
        <f>SUM(Table446233[[#This Row],[1st
Apportionment]:[Invoices]])</f>
        <v>0</v>
      </c>
      <c r="AE608" s="58">
        <f>Table446233[[#This Row],[2018–19
Final Allocation
$98.35 
Per Pupil]]-AD608</f>
        <v>0</v>
      </c>
    </row>
    <row r="609" spans="1:31" x14ac:dyDescent="0.35">
      <c r="A609" s="13" t="s">
        <v>1632</v>
      </c>
      <c r="B609" s="13" t="s">
        <v>2362</v>
      </c>
      <c r="C609" s="14" t="s">
        <v>1634</v>
      </c>
      <c r="D609" s="14" t="s">
        <v>1794</v>
      </c>
      <c r="E609" s="14" t="s">
        <v>2363</v>
      </c>
      <c r="F609" s="14" t="s">
        <v>2364</v>
      </c>
      <c r="G609" s="14" t="s">
        <v>2365</v>
      </c>
      <c r="H609" s="61" t="s">
        <v>2366</v>
      </c>
      <c r="I609" s="38">
        <v>0</v>
      </c>
      <c r="J609" s="39" t="s">
        <v>8123</v>
      </c>
      <c r="K609" s="40" t="s">
        <v>8123</v>
      </c>
      <c r="L609" s="14" t="s">
        <v>8123</v>
      </c>
      <c r="M609" s="41">
        <v>0</v>
      </c>
      <c r="N609" s="4" t="s">
        <v>8123</v>
      </c>
      <c r="O609" s="41">
        <v>0</v>
      </c>
      <c r="P609" s="41">
        <v>0</v>
      </c>
      <c r="Q609" s="41">
        <v>0</v>
      </c>
      <c r="R609" s="41">
        <v>0</v>
      </c>
      <c r="S609" s="41">
        <v>0</v>
      </c>
      <c r="T609" s="41">
        <v>0</v>
      </c>
      <c r="U609" s="41">
        <v>0</v>
      </c>
      <c r="V609" s="41">
        <v>0</v>
      </c>
      <c r="W609" s="41">
        <v>0</v>
      </c>
      <c r="X609" s="41">
        <v>0</v>
      </c>
      <c r="Y609" s="41">
        <v>0</v>
      </c>
      <c r="Z609" s="41">
        <v>0</v>
      </c>
      <c r="AA609" s="41">
        <v>0</v>
      </c>
      <c r="AB609" s="41">
        <v>0</v>
      </c>
      <c r="AC609" s="41">
        <v>0</v>
      </c>
      <c r="AD609" s="58">
        <f>SUM(Table446233[[#This Row],[1st
Apportionment]:[Invoices]])</f>
        <v>0</v>
      </c>
      <c r="AE609" s="58">
        <f>Table446233[[#This Row],[2018–19
Final Allocation
$98.35 
Per Pupil]]-AD609</f>
        <v>0</v>
      </c>
    </row>
    <row r="610" spans="1:31" x14ac:dyDescent="0.35">
      <c r="A610" s="13" t="s">
        <v>1632</v>
      </c>
      <c r="B610" s="13" t="s">
        <v>2367</v>
      </c>
      <c r="C610" s="14" t="s">
        <v>1634</v>
      </c>
      <c r="D610" s="14" t="s">
        <v>1794</v>
      </c>
      <c r="E610" s="14" t="s">
        <v>2368</v>
      </c>
      <c r="F610" s="14" t="s">
        <v>2369</v>
      </c>
      <c r="G610" s="14" t="s">
        <v>2370</v>
      </c>
      <c r="H610" s="61" t="s">
        <v>2371</v>
      </c>
      <c r="I610" s="38">
        <v>0</v>
      </c>
      <c r="J610" s="39" t="s">
        <v>8122</v>
      </c>
      <c r="K610" s="40" t="s">
        <v>8123</v>
      </c>
      <c r="L610" s="14" t="s">
        <v>8123</v>
      </c>
      <c r="M610" s="41">
        <v>0</v>
      </c>
      <c r="N610" s="4" t="s">
        <v>8123</v>
      </c>
      <c r="O610" s="41">
        <v>0</v>
      </c>
      <c r="P610" s="41">
        <v>0</v>
      </c>
      <c r="Q610" s="41">
        <v>0</v>
      </c>
      <c r="R610" s="41">
        <v>0</v>
      </c>
      <c r="S610" s="41">
        <v>0</v>
      </c>
      <c r="T610" s="41">
        <v>0</v>
      </c>
      <c r="U610" s="41">
        <v>0</v>
      </c>
      <c r="V610" s="41">
        <v>0</v>
      </c>
      <c r="W610" s="41">
        <v>0</v>
      </c>
      <c r="X610" s="41">
        <v>0</v>
      </c>
      <c r="Y610" s="41">
        <v>0</v>
      </c>
      <c r="Z610" s="41">
        <v>0</v>
      </c>
      <c r="AA610" s="41">
        <v>0</v>
      </c>
      <c r="AB610" s="41">
        <v>0</v>
      </c>
      <c r="AC610" s="41">
        <v>0</v>
      </c>
      <c r="AD610" s="58">
        <f>SUM(Table446233[[#This Row],[1st
Apportionment]:[Invoices]])</f>
        <v>0</v>
      </c>
      <c r="AE610" s="58">
        <f>Table446233[[#This Row],[2018–19
Final Allocation
$98.35 
Per Pupil]]-AD610</f>
        <v>0</v>
      </c>
    </row>
    <row r="611" spans="1:31" x14ac:dyDescent="0.35">
      <c r="A611" s="13" t="s">
        <v>1632</v>
      </c>
      <c r="B611" s="13" t="s">
        <v>2372</v>
      </c>
      <c r="C611" s="14" t="s">
        <v>1634</v>
      </c>
      <c r="D611" s="14" t="s">
        <v>1794</v>
      </c>
      <c r="E611" s="14" t="s">
        <v>2373</v>
      </c>
      <c r="F611" s="14" t="s">
        <v>2374</v>
      </c>
      <c r="G611" s="14" t="s">
        <v>2375</v>
      </c>
      <c r="H611" s="61" t="s">
        <v>2376</v>
      </c>
      <c r="I611" s="38">
        <v>0</v>
      </c>
      <c r="J611" s="39" t="s">
        <v>8122</v>
      </c>
      <c r="K611" s="40" t="s">
        <v>8123</v>
      </c>
      <c r="L611" s="14" t="s">
        <v>8123</v>
      </c>
      <c r="M611" s="41">
        <v>0</v>
      </c>
      <c r="N611" s="4" t="s">
        <v>8123</v>
      </c>
      <c r="O611" s="41">
        <v>0</v>
      </c>
      <c r="P611" s="41">
        <v>0</v>
      </c>
      <c r="Q611" s="41">
        <v>0</v>
      </c>
      <c r="R611" s="41">
        <v>0</v>
      </c>
      <c r="S611" s="41">
        <v>0</v>
      </c>
      <c r="T611" s="41">
        <v>0</v>
      </c>
      <c r="U611" s="41">
        <v>0</v>
      </c>
      <c r="V611" s="41">
        <v>0</v>
      </c>
      <c r="W611" s="41">
        <v>0</v>
      </c>
      <c r="X611" s="41">
        <v>0</v>
      </c>
      <c r="Y611" s="41">
        <v>0</v>
      </c>
      <c r="Z611" s="41">
        <v>0</v>
      </c>
      <c r="AA611" s="41">
        <v>0</v>
      </c>
      <c r="AB611" s="41">
        <v>0</v>
      </c>
      <c r="AC611" s="41">
        <v>0</v>
      </c>
      <c r="AD611" s="58">
        <f>SUM(Table446233[[#This Row],[1st
Apportionment]:[Invoices]])</f>
        <v>0</v>
      </c>
      <c r="AE611" s="58">
        <f>Table446233[[#This Row],[2018–19
Final Allocation
$98.35 
Per Pupil]]-AD611</f>
        <v>0</v>
      </c>
    </row>
    <row r="612" spans="1:31" x14ac:dyDescent="0.35">
      <c r="A612" s="13" t="s">
        <v>1632</v>
      </c>
      <c r="B612" s="13" t="s">
        <v>2377</v>
      </c>
      <c r="C612" s="14" t="s">
        <v>1634</v>
      </c>
      <c r="D612" s="14" t="s">
        <v>1842</v>
      </c>
      <c r="E612" s="14" t="s">
        <v>2378</v>
      </c>
      <c r="F612" s="14" t="s">
        <v>2379</v>
      </c>
      <c r="G612" s="14" t="s">
        <v>2380</v>
      </c>
      <c r="H612" s="61" t="s">
        <v>2381</v>
      </c>
      <c r="I612" s="38">
        <v>0</v>
      </c>
      <c r="J612" s="39" t="s">
        <v>8123</v>
      </c>
      <c r="K612" s="40" t="s">
        <v>8123</v>
      </c>
      <c r="L612" s="14" t="s">
        <v>8123</v>
      </c>
      <c r="M612" s="41">
        <v>0</v>
      </c>
      <c r="N612" s="4" t="s">
        <v>8123</v>
      </c>
      <c r="O612" s="41">
        <v>0</v>
      </c>
      <c r="P612" s="41">
        <v>0</v>
      </c>
      <c r="Q612" s="41">
        <v>0</v>
      </c>
      <c r="R612" s="41">
        <v>0</v>
      </c>
      <c r="S612" s="41">
        <v>0</v>
      </c>
      <c r="T612" s="41">
        <v>0</v>
      </c>
      <c r="U612" s="41">
        <v>0</v>
      </c>
      <c r="V612" s="41">
        <v>0</v>
      </c>
      <c r="W612" s="41">
        <v>0</v>
      </c>
      <c r="X612" s="41">
        <v>0</v>
      </c>
      <c r="Y612" s="41">
        <v>0</v>
      </c>
      <c r="Z612" s="41">
        <v>0</v>
      </c>
      <c r="AA612" s="41">
        <v>0</v>
      </c>
      <c r="AB612" s="41">
        <v>0</v>
      </c>
      <c r="AC612" s="41">
        <v>0</v>
      </c>
      <c r="AD612" s="58">
        <f>SUM(Table446233[[#This Row],[1st
Apportionment]:[Invoices]])</f>
        <v>0</v>
      </c>
      <c r="AE612" s="58">
        <f>Table446233[[#This Row],[2018–19
Final Allocation
$98.35 
Per Pupil]]-AD612</f>
        <v>0</v>
      </c>
    </row>
    <row r="613" spans="1:31" x14ac:dyDescent="0.35">
      <c r="A613" s="13" t="s">
        <v>1632</v>
      </c>
      <c r="B613" s="13" t="s">
        <v>2382</v>
      </c>
      <c r="C613" s="14" t="s">
        <v>1634</v>
      </c>
      <c r="D613" s="14" t="s">
        <v>1635</v>
      </c>
      <c r="E613" s="14" t="s">
        <v>2383</v>
      </c>
      <c r="F613" s="14" t="s">
        <v>2384</v>
      </c>
      <c r="G613" s="14" t="s">
        <v>2385</v>
      </c>
      <c r="H613" s="61" t="s">
        <v>2386</v>
      </c>
      <c r="I613" s="38">
        <v>0</v>
      </c>
      <c r="J613" s="39" t="s">
        <v>8122</v>
      </c>
      <c r="K613" s="40" t="s">
        <v>8123</v>
      </c>
      <c r="L613" s="14" t="s">
        <v>8123</v>
      </c>
      <c r="M613" s="41">
        <v>0</v>
      </c>
      <c r="N613" s="4" t="s">
        <v>8123</v>
      </c>
      <c r="O613" s="41">
        <v>0</v>
      </c>
      <c r="P613" s="41">
        <v>0</v>
      </c>
      <c r="Q613" s="41">
        <v>0</v>
      </c>
      <c r="R613" s="41">
        <v>0</v>
      </c>
      <c r="S613" s="41">
        <v>0</v>
      </c>
      <c r="T613" s="41">
        <v>0</v>
      </c>
      <c r="U613" s="41">
        <v>0</v>
      </c>
      <c r="V613" s="41">
        <v>0</v>
      </c>
      <c r="W613" s="41">
        <v>0</v>
      </c>
      <c r="X613" s="41">
        <v>0</v>
      </c>
      <c r="Y613" s="41">
        <v>0</v>
      </c>
      <c r="Z613" s="41">
        <v>0</v>
      </c>
      <c r="AA613" s="41">
        <v>0</v>
      </c>
      <c r="AB613" s="41">
        <v>0</v>
      </c>
      <c r="AC613" s="41">
        <v>0</v>
      </c>
      <c r="AD613" s="58">
        <f>SUM(Table446233[[#This Row],[1st
Apportionment]:[Invoices]])</f>
        <v>0</v>
      </c>
      <c r="AE613" s="58">
        <f>Table446233[[#This Row],[2018–19
Final Allocation
$98.35 
Per Pupil]]-AD613</f>
        <v>0</v>
      </c>
    </row>
    <row r="614" spans="1:31" x14ac:dyDescent="0.35">
      <c r="A614" s="13" t="s">
        <v>1632</v>
      </c>
      <c r="B614" s="13" t="s">
        <v>2387</v>
      </c>
      <c r="C614" s="14" t="s">
        <v>1634</v>
      </c>
      <c r="D614" s="14" t="s">
        <v>1758</v>
      </c>
      <c r="E614" s="14" t="s">
        <v>2388</v>
      </c>
      <c r="F614" s="14" t="s">
        <v>2389</v>
      </c>
      <c r="G614" s="14" t="s">
        <v>2390</v>
      </c>
      <c r="H614" s="61" t="s">
        <v>2391</v>
      </c>
      <c r="I614" s="38">
        <v>0</v>
      </c>
      <c r="J614" s="39" t="s">
        <v>8122</v>
      </c>
      <c r="K614" s="40" t="s">
        <v>8123</v>
      </c>
      <c r="L614" s="14" t="s">
        <v>8122</v>
      </c>
      <c r="M614" s="41">
        <v>0</v>
      </c>
      <c r="N614" s="4" t="s">
        <v>8123</v>
      </c>
      <c r="O614" s="41">
        <v>0</v>
      </c>
      <c r="P614" s="41">
        <v>0</v>
      </c>
      <c r="Q614" s="41">
        <v>0</v>
      </c>
      <c r="R614" s="41">
        <v>0</v>
      </c>
      <c r="S614" s="41">
        <v>0</v>
      </c>
      <c r="T614" s="41">
        <v>0</v>
      </c>
      <c r="U614" s="41">
        <v>0</v>
      </c>
      <c r="V614" s="41">
        <v>0</v>
      </c>
      <c r="W614" s="41">
        <v>0</v>
      </c>
      <c r="X614" s="41">
        <v>0</v>
      </c>
      <c r="Y614" s="41">
        <v>0</v>
      </c>
      <c r="Z614" s="41">
        <v>0</v>
      </c>
      <c r="AA614" s="41">
        <v>0</v>
      </c>
      <c r="AB614" s="41">
        <v>0</v>
      </c>
      <c r="AC614" s="41">
        <v>0</v>
      </c>
      <c r="AD614" s="58">
        <f>SUM(Table446233[[#This Row],[1st
Apportionment]:[Invoices]])</f>
        <v>0</v>
      </c>
      <c r="AE614" s="58">
        <f>Table446233[[#This Row],[2018–19
Final Allocation
$98.35 
Per Pupil]]-AD614</f>
        <v>0</v>
      </c>
    </row>
    <row r="615" spans="1:31" x14ac:dyDescent="0.35">
      <c r="A615" s="13" t="s">
        <v>1632</v>
      </c>
      <c r="B615" s="13" t="s">
        <v>2392</v>
      </c>
      <c r="C615" s="14" t="s">
        <v>1634</v>
      </c>
      <c r="D615" s="14" t="s">
        <v>1635</v>
      </c>
      <c r="E615" s="14" t="s">
        <v>2393</v>
      </c>
      <c r="F615" s="14" t="s">
        <v>2394</v>
      </c>
      <c r="G615" s="14" t="s">
        <v>2395</v>
      </c>
      <c r="H615" s="61" t="s">
        <v>2396</v>
      </c>
      <c r="I615" s="38">
        <v>0</v>
      </c>
      <c r="J615" s="39" t="s">
        <v>8122</v>
      </c>
      <c r="K615" s="40" t="s">
        <v>8123</v>
      </c>
      <c r="L615" s="14" t="s">
        <v>8123</v>
      </c>
      <c r="M615" s="41">
        <v>0</v>
      </c>
      <c r="N615" s="4" t="s">
        <v>8123</v>
      </c>
      <c r="O615" s="41">
        <v>0</v>
      </c>
      <c r="P615" s="41">
        <v>0</v>
      </c>
      <c r="Q615" s="41">
        <v>0</v>
      </c>
      <c r="R615" s="41">
        <v>0</v>
      </c>
      <c r="S615" s="41">
        <v>0</v>
      </c>
      <c r="T615" s="41">
        <v>0</v>
      </c>
      <c r="U615" s="41">
        <v>0</v>
      </c>
      <c r="V615" s="41">
        <v>0</v>
      </c>
      <c r="W615" s="41">
        <v>0</v>
      </c>
      <c r="X615" s="41">
        <v>0</v>
      </c>
      <c r="Y615" s="41">
        <v>0</v>
      </c>
      <c r="Z615" s="41">
        <v>0</v>
      </c>
      <c r="AA615" s="41">
        <v>0</v>
      </c>
      <c r="AB615" s="41">
        <v>0</v>
      </c>
      <c r="AC615" s="41">
        <v>0</v>
      </c>
      <c r="AD615" s="58">
        <f>SUM(Table446233[[#This Row],[1st
Apportionment]:[Invoices]])</f>
        <v>0</v>
      </c>
      <c r="AE615" s="58">
        <f>Table446233[[#This Row],[2018–19
Final Allocation
$98.35 
Per Pupil]]-AD615</f>
        <v>0</v>
      </c>
    </row>
    <row r="616" spans="1:31" ht="31" x14ac:dyDescent="0.35">
      <c r="A616" s="13" t="s">
        <v>1632</v>
      </c>
      <c r="B616" s="13" t="s">
        <v>2397</v>
      </c>
      <c r="C616" s="14" t="s">
        <v>1634</v>
      </c>
      <c r="D616" s="14" t="s">
        <v>1758</v>
      </c>
      <c r="E616" s="14" t="s">
        <v>2398</v>
      </c>
      <c r="F616" s="14" t="s">
        <v>2399</v>
      </c>
      <c r="G616" s="14" t="s">
        <v>2400</v>
      </c>
      <c r="H616" s="61" t="s">
        <v>2401</v>
      </c>
      <c r="I616" s="38">
        <v>0</v>
      </c>
      <c r="J616" s="39" t="s">
        <v>8122</v>
      </c>
      <c r="K616" s="40" t="s">
        <v>8123</v>
      </c>
      <c r="L616" s="14" t="s">
        <v>8123</v>
      </c>
      <c r="M616" s="41">
        <v>0</v>
      </c>
      <c r="N616" s="4" t="s">
        <v>8123</v>
      </c>
      <c r="O616" s="41">
        <v>0</v>
      </c>
      <c r="P616" s="41">
        <v>0</v>
      </c>
      <c r="Q616" s="41">
        <v>0</v>
      </c>
      <c r="R616" s="41">
        <v>0</v>
      </c>
      <c r="S616" s="41">
        <v>0</v>
      </c>
      <c r="T616" s="41">
        <v>0</v>
      </c>
      <c r="U616" s="41">
        <v>0</v>
      </c>
      <c r="V616" s="41">
        <v>0</v>
      </c>
      <c r="W616" s="41">
        <v>0</v>
      </c>
      <c r="X616" s="41">
        <v>0</v>
      </c>
      <c r="Y616" s="41">
        <v>0</v>
      </c>
      <c r="Z616" s="41">
        <v>0</v>
      </c>
      <c r="AA616" s="41">
        <v>0</v>
      </c>
      <c r="AB616" s="41">
        <v>0</v>
      </c>
      <c r="AC616" s="41">
        <v>0</v>
      </c>
      <c r="AD616" s="58">
        <f>SUM(Table446233[[#This Row],[1st
Apportionment]:[Invoices]])</f>
        <v>0</v>
      </c>
      <c r="AE616" s="58">
        <f>Table446233[[#This Row],[2018–19
Final Allocation
$98.35 
Per Pupil]]-AD616</f>
        <v>0</v>
      </c>
    </row>
    <row r="617" spans="1:31" x14ac:dyDescent="0.35">
      <c r="A617" s="13" t="s">
        <v>1632</v>
      </c>
      <c r="B617" s="13" t="s">
        <v>2402</v>
      </c>
      <c r="C617" s="14" t="s">
        <v>1634</v>
      </c>
      <c r="D617" s="14" t="s">
        <v>1758</v>
      </c>
      <c r="E617" s="14" t="s">
        <v>2403</v>
      </c>
      <c r="F617" s="14" t="s">
        <v>2404</v>
      </c>
      <c r="G617" s="14" t="s">
        <v>2405</v>
      </c>
      <c r="H617" s="61" t="s">
        <v>2406</v>
      </c>
      <c r="I617" s="38">
        <v>0</v>
      </c>
      <c r="J617" s="39" t="s">
        <v>8122</v>
      </c>
      <c r="K617" s="40" t="s">
        <v>8123</v>
      </c>
      <c r="L617" s="14" t="s">
        <v>8123</v>
      </c>
      <c r="M617" s="41">
        <v>0</v>
      </c>
      <c r="N617" s="4" t="s">
        <v>8123</v>
      </c>
      <c r="O617" s="41">
        <v>0</v>
      </c>
      <c r="P617" s="41">
        <v>0</v>
      </c>
      <c r="Q617" s="41">
        <v>0</v>
      </c>
      <c r="R617" s="41">
        <v>0</v>
      </c>
      <c r="S617" s="41">
        <v>0</v>
      </c>
      <c r="T617" s="41">
        <v>0</v>
      </c>
      <c r="U617" s="41">
        <v>0</v>
      </c>
      <c r="V617" s="41">
        <v>0</v>
      </c>
      <c r="W617" s="41">
        <v>0</v>
      </c>
      <c r="X617" s="41">
        <v>0</v>
      </c>
      <c r="Y617" s="41">
        <v>0</v>
      </c>
      <c r="Z617" s="41">
        <v>0</v>
      </c>
      <c r="AA617" s="41">
        <v>0</v>
      </c>
      <c r="AB617" s="41">
        <v>0</v>
      </c>
      <c r="AC617" s="41">
        <v>0</v>
      </c>
      <c r="AD617" s="58">
        <f>SUM(Table446233[[#This Row],[1st
Apportionment]:[Invoices]])</f>
        <v>0</v>
      </c>
      <c r="AE617" s="58">
        <f>Table446233[[#This Row],[2018–19
Final Allocation
$98.35 
Per Pupil]]-AD617</f>
        <v>0</v>
      </c>
    </row>
    <row r="618" spans="1:31" ht="31" x14ac:dyDescent="0.35">
      <c r="A618" s="13" t="s">
        <v>1632</v>
      </c>
      <c r="B618" s="13" t="s">
        <v>2407</v>
      </c>
      <c r="C618" s="14" t="s">
        <v>1634</v>
      </c>
      <c r="D618" s="14" t="s">
        <v>1758</v>
      </c>
      <c r="E618" s="14" t="s">
        <v>2408</v>
      </c>
      <c r="F618" s="14" t="s">
        <v>2409</v>
      </c>
      <c r="G618" s="14" t="s">
        <v>2410</v>
      </c>
      <c r="H618" s="61" t="s">
        <v>2411</v>
      </c>
      <c r="I618" s="38">
        <v>0</v>
      </c>
      <c r="J618" s="39" t="s">
        <v>8122</v>
      </c>
      <c r="K618" s="40" t="s">
        <v>8123</v>
      </c>
      <c r="L618" s="14" t="s">
        <v>8123</v>
      </c>
      <c r="M618" s="41">
        <v>0</v>
      </c>
      <c r="N618" s="4" t="s">
        <v>8123</v>
      </c>
      <c r="O618" s="41">
        <v>0</v>
      </c>
      <c r="P618" s="41">
        <v>0</v>
      </c>
      <c r="Q618" s="41">
        <v>0</v>
      </c>
      <c r="R618" s="41">
        <v>0</v>
      </c>
      <c r="S618" s="41">
        <v>0</v>
      </c>
      <c r="T618" s="41">
        <v>0</v>
      </c>
      <c r="U618" s="41">
        <v>0</v>
      </c>
      <c r="V618" s="41">
        <v>0</v>
      </c>
      <c r="W618" s="41">
        <v>0</v>
      </c>
      <c r="X618" s="41">
        <v>0</v>
      </c>
      <c r="Y618" s="41">
        <v>0</v>
      </c>
      <c r="Z618" s="41">
        <v>0</v>
      </c>
      <c r="AA618" s="41">
        <v>0</v>
      </c>
      <c r="AB618" s="41">
        <v>0</v>
      </c>
      <c r="AC618" s="41">
        <v>0</v>
      </c>
      <c r="AD618" s="58">
        <f>SUM(Table446233[[#This Row],[1st
Apportionment]:[Invoices]])</f>
        <v>0</v>
      </c>
      <c r="AE618" s="58">
        <f>Table446233[[#This Row],[2018–19
Final Allocation
$98.35 
Per Pupil]]-AD618</f>
        <v>0</v>
      </c>
    </row>
    <row r="619" spans="1:31" x14ac:dyDescent="0.35">
      <c r="A619" s="13" t="s">
        <v>1632</v>
      </c>
      <c r="B619" s="13" t="s">
        <v>2412</v>
      </c>
      <c r="C619" s="14" t="s">
        <v>1634</v>
      </c>
      <c r="D619" s="14" t="s">
        <v>1758</v>
      </c>
      <c r="E619" s="14" t="s">
        <v>2413</v>
      </c>
      <c r="F619" s="14" t="s">
        <v>2414</v>
      </c>
      <c r="G619" s="14" t="s">
        <v>2415</v>
      </c>
      <c r="H619" s="61" t="s">
        <v>2416</v>
      </c>
      <c r="I619" s="38">
        <v>0</v>
      </c>
      <c r="J619" s="39" t="s">
        <v>8122</v>
      </c>
      <c r="K619" s="40" t="s">
        <v>8123</v>
      </c>
      <c r="L619" s="14" t="s">
        <v>8123</v>
      </c>
      <c r="M619" s="41">
        <v>0</v>
      </c>
      <c r="N619" s="4" t="s">
        <v>8123</v>
      </c>
      <c r="O619" s="41">
        <v>0</v>
      </c>
      <c r="P619" s="41">
        <v>0</v>
      </c>
      <c r="Q619" s="41">
        <v>0</v>
      </c>
      <c r="R619" s="41">
        <v>0</v>
      </c>
      <c r="S619" s="41">
        <v>0</v>
      </c>
      <c r="T619" s="41">
        <v>0</v>
      </c>
      <c r="U619" s="41">
        <v>0</v>
      </c>
      <c r="V619" s="41">
        <v>0</v>
      </c>
      <c r="W619" s="41">
        <v>0</v>
      </c>
      <c r="X619" s="41">
        <v>0</v>
      </c>
      <c r="Y619" s="41">
        <v>0</v>
      </c>
      <c r="Z619" s="41">
        <v>0</v>
      </c>
      <c r="AA619" s="41">
        <v>0</v>
      </c>
      <c r="AB619" s="41">
        <v>0</v>
      </c>
      <c r="AC619" s="41">
        <v>0</v>
      </c>
      <c r="AD619" s="58">
        <f>SUM(Table446233[[#This Row],[1st
Apportionment]:[Invoices]])</f>
        <v>0</v>
      </c>
      <c r="AE619" s="58">
        <f>Table446233[[#This Row],[2018–19
Final Allocation
$98.35 
Per Pupil]]-AD619</f>
        <v>0</v>
      </c>
    </row>
    <row r="620" spans="1:31" x14ac:dyDescent="0.35">
      <c r="A620" s="13" t="s">
        <v>1632</v>
      </c>
      <c r="B620" s="13" t="s">
        <v>2417</v>
      </c>
      <c r="C620" s="14" t="s">
        <v>1634</v>
      </c>
      <c r="D620" s="14" t="s">
        <v>1758</v>
      </c>
      <c r="E620" s="14" t="s">
        <v>2418</v>
      </c>
      <c r="F620" s="14" t="s">
        <v>2419</v>
      </c>
      <c r="G620" s="14" t="s">
        <v>2420</v>
      </c>
      <c r="H620" s="61" t="s">
        <v>2421</v>
      </c>
      <c r="I620" s="38">
        <v>0</v>
      </c>
      <c r="J620" s="39" t="s">
        <v>8123</v>
      </c>
      <c r="K620" s="40" t="s">
        <v>8123</v>
      </c>
      <c r="L620" s="14" t="s">
        <v>8123</v>
      </c>
      <c r="M620" s="41">
        <v>0</v>
      </c>
      <c r="N620" s="4" t="s">
        <v>8123</v>
      </c>
      <c r="O620" s="41">
        <v>0</v>
      </c>
      <c r="P620" s="41">
        <v>0</v>
      </c>
      <c r="Q620" s="41">
        <v>0</v>
      </c>
      <c r="R620" s="41">
        <v>0</v>
      </c>
      <c r="S620" s="41">
        <v>0</v>
      </c>
      <c r="T620" s="41">
        <v>0</v>
      </c>
      <c r="U620" s="41">
        <v>0</v>
      </c>
      <c r="V620" s="41">
        <v>0</v>
      </c>
      <c r="W620" s="41">
        <v>0</v>
      </c>
      <c r="X620" s="41">
        <v>0</v>
      </c>
      <c r="Y620" s="41">
        <v>0</v>
      </c>
      <c r="Z620" s="41">
        <v>0</v>
      </c>
      <c r="AA620" s="41">
        <v>0</v>
      </c>
      <c r="AB620" s="41">
        <v>0</v>
      </c>
      <c r="AC620" s="41">
        <v>0</v>
      </c>
      <c r="AD620" s="58">
        <f>SUM(Table446233[[#This Row],[1st
Apportionment]:[Invoices]])</f>
        <v>0</v>
      </c>
      <c r="AE620" s="58">
        <f>Table446233[[#This Row],[2018–19
Final Allocation
$98.35 
Per Pupil]]-AD620</f>
        <v>0</v>
      </c>
    </row>
    <row r="621" spans="1:31" ht="31" x14ac:dyDescent="0.35">
      <c r="A621" s="13" t="s">
        <v>1632</v>
      </c>
      <c r="B621" s="13" t="s">
        <v>2422</v>
      </c>
      <c r="C621" s="14" t="s">
        <v>1634</v>
      </c>
      <c r="D621" s="14" t="s">
        <v>1758</v>
      </c>
      <c r="E621" s="14" t="s">
        <v>2423</v>
      </c>
      <c r="F621" s="14" t="s">
        <v>2424</v>
      </c>
      <c r="G621" s="14" t="s">
        <v>2425</v>
      </c>
      <c r="H621" s="61" t="s">
        <v>2426</v>
      </c>
      <c r="I621" s="38">
        <v>0</v>
      </c>
      <c r="J621" s="39" t="s">
        <v>8122</v>
      </c>
      <c r="K621" s="40" t="s">
        <v>8123</v>
      </c>
      <c r="L621" s="14" t="s">
        <v>8123</v>
      </c>
      <c r="M621" s="41">
        <v>0</v>
      </c>
      <c r="N621" s="4" t="s">
        <v>8123</v>
      </c>
      <c r="O621" s="41">
        <v>0</v>
      </c>
      <c r="P621" s="41">
        <v>0</v>
      </c>
      <c r="Q621" s="41">
        <v>0</v>
      </c>
      <c r="R621" s="41">
        <v>0</v>
      </c>
      <c r="S621" s="41">
        <v>0</v>
      </c>
      <c r="T621" s="41">
        <v>0</v>
      </c>
      <c r="U621" s="41">
        <v>0</v>
      </c>
      <c r="V621" s="41">
        <v>0</v>
      </c>
      <c r="W621" s="41">
        <v>0</v>
      </c>
      <c r="X621" s="41">
        <v>0</v>
      </c>
      <c r="Y621" s="41">
        <v>0</v>
      </c>
      <c r="Z621" s="41">
        <v>0</v>
      </c>
      <c r="AA621" s="41">
        <v>0</v>
      </c>
      <c r="AB621" s="41">
        <v>0</v>
      </c>
      <c r="AC621" s="41">
        <v>0</v>
      </c>
      <c r="AD621" s="58">
        <f>SUM(Table446233[[#This Row],[1st
Apportionment]:[Invoices]])</f>
        <v>0</v>
      </c>
      <c r="AE621" s="58">
        <f>Table446233[[#This Row],[2018–19
Final Allocation
$98.35 
Per Pupil]]-AD621</f>
        <v>0</v>
      </c>
    </row>
    <row r="622" spans="1:31" x14ac:dyDescent="0.35">
      <c r="A622" s="13" t="s">
        <v>1632</v>
      </c>
      <c r="B622" s="13" t="s">
        <v>2427</v>
      </c>
      <c r="C622" s="14" t="s">
        <v>1634</v>
      </c>
      <c r="D622" s="14" t="s">
        <v>1758</v>
      </c>
      <c r="E622" s="14" t="s">
        <v>2428</v>
      </c>
      <c r="F622" s="14" t="s">
        <v>2429</v>
      </c>
      <c r="G622" s="14" t="s">
        <v>2430</v>
      </c>
      <c r="H622" s="61" t="s">
        <v>2431</v>
      </c>
      <c r="I622" s="38">
        <v>0</v>
      </c>
      <c r="J622" s="39" t="s">
        <v>8122</v>
      </c>
      <c r="K622" s="40" t="s">
        <v>8123</v>
      </c>
      <c r="L622" s="14" t="s">
        <v>8122</v>
      </c>
      <c r="M622" s="41">
        <v>0</v>
      </c>
      <c r="N622" s="4" t="s">
        <v>8123</v>
      </c>
      <c r="O622" s="41">
        <v>0</v>
      </c>
      <c r="P622" s="41">
        <v>0</v>
      </c>
      <c r="Q622" s="41">
        <v>0</v>
      </c>
      <c r="R622" s="41">
        <v>0</v>
      </c>
      <c r="S622" s="41">
        <v>0</v>
      </c>
      <c r="T622" s="41">
        <v>0</v>
      </c>
      <c r="U622" s="41">
        <v>0</v>
      </c>
      <c r="V622" s="41">
        <v>0</v>
      </c>
      <c r="W622" s="41">
        <v>0</v>
      </c>
      <c r="X622" s="41">
        <v>0</v>
      </c>
      <c r="Y622" s="41">
        <v>0</v>
      </c>
      <c r="Z622" s="41">
        <v>0</v>
      </c>
      <c r="AA622" s="41">
        <v>0</v>
      </c>
      <c r="AB622" s="41">
        <v>0</v>
      </c>
      <c r="AC622" s="41">
        <v>0</v>
      </c>
      <c r="AD622" s="58">
        <f>SUM(Table446233[[#This Row],[1st
Apportionment]:[Invoices]])</f>
        <v>0</v>
      </c>
      <c r="AE622" s="58">
        <f>Table446233[[#This Row],[2018–19
Final Allocation
$98.35 
Per Pupil]]-AD622</f>
        <v>0</v>
      </c>
    </row>
    <row r="623" spans="1:31" x14ac:dyDescent="0.35">
      <c r="A623" s="13" t="s">
        <v>1632</v>
      </c>
      <c r="B623" s="13" t="s">
        <v>2432</v>
      </c>
      <c r="C623" s="14" t="s">
        <v>1634</v>
      </c>
      <c r="D623" s="14" t="s">
        <v>1758</v>
      </c>
      <c r="E623" s="14" t="s">
        <v>2433</v>
      </c>
      <c r="F623" s="14" t="s">
        <v>2434</v>
      </c>
      <c r="G623" s="14" t="s">
        <v>2435</v>
      </c>
      <c r="H623" s="61" t="s">
        <v>2436</v>
      </c>
      <c r="I623" s="38">
        <v>0</v>
      </c>
      <c r="J623" s="39" t="s">
        <v>8122</v>
      </c>
      <c r="K623" s="40" t="s">
        <v>8123</v>
      </c>
      <c r="L623" s="14" t="s">
        <v>8123</v>
      </c>
      <c r="M623" s="41">
        <v>0</v>
      </c>
      <c r="N623" s="4" t="s">
        <v>8123</v>
      </c>
      <c r="O623" s="41">
        <v>0</v>
      </c>
      <c r="P623" s="41">
        <v>0</v>
      </c>
      <c r="Q623" s="41">
        <v>0</v>
      </c>
      <c r="R623" s="41">
        <v>0</v>
      </c>
      <c r="S623" s="41">
        <v>0</v>
      </c>
      <c r="T623" s="41">
        <v>0</v>
      </c>
      <c r="U623" s="41">
        <v>0</v>
      </c>
      <c r="V623" s="41">
        <v>0</v>
      </c>
      <c r="W623" s="41">
        <v>0</v>
      </c>
      <c r="X623" s="41">
        <v>0</v>
      </c>
      <c r="Y623" s="41">
        <v>0</v>
      </c>
      <c r="Z623" s="41">
        <v>0</v>
      </c>
      <c r="AA623" s="41">
        <v>0</v>
      </c>
      <c r="AB623" s="41">
        <v>0</v>
      </c>
      <c r="AC623" s="41">
        <v>0</v>
      </c>
      <c r="AD623" s="58">
        <f>SUM(Table446233[[#This Row],[1st
Apportionment]:[Invoices]])</f>
        <v>0</v>
      </c>
      <c r="AE623" s="58">
        <f>Table446233[[#This Row],[2018–19
Final Allocation
$98.35 
Per Pupil]]-AD623</f>
        <v>0</v>
      </c>
    </row>
    <row r="624" spans="1:31" x14ac:dyDescent="0.35">
      <c r="A624" s="13" t="s">
        <v>1632</v>
      </c>
      <c r="B624" s="13" t="s">
        <v>2437</v>
      </c>
      <c r="C624" s="14" t="s">
        <v>1634</v>
      </c>
      <c r="D624" s="14" t="s">
        <v>1758</v>
      </c>
      <c r="E624" s="14" t="s">
        <v>2438</v>
      </c>
      <c r="F624" s="14" t="s">
        <v>2439</v>
      </c>
      <c r="G624" s="14" t="s">
        <v>2440</v>
      </c>
      <c r="H624" s="61" t="s">
        <v>2441</v>
      </c>
      <c r="I624" s="38">
        <v>0</v>
      </c>
      <c r="J624" s="39" t="s">
        <v>8123</v>
      </c>
      <c r="K624" s="40" t="s">
        <v>8123</v>
      </c>
      <c r="L624" s="14" t="s">
        <v>8122</v>
      </c>
      <c r="M624" s="41">
        <v>0</v>
      </c>
      <c r="N624" s="4" t="s">
        <v>8123</v>
      </c>
      <c r="O624" s="41">
        <v>0</v>
      </c>
      <c r="P624" s="41">
        <v>0</v>
      </c>
      <c r="Q624" s="41">
        <v>0</v>
      </c>
      <c r="R624" s="41">
        <v>0</v>
      </c>
      <c r="S624" s="41">
        <v>0</v>
      </c>
      <c r="T624" s="41">
        <v>0</v>
      </c>
      <c r="U624" s="41">
        <v>0</v>
      </c>
      <c r="V624" s="41">
        <v>0</v>
      </c>
      <c r="W624" s="41">
        <v>0</v>
      </c>
      <c r="X624" s="41">
        <v>0</v>
      </c>
      <c r="Y624" s="41">
        <v>0</v>
      </c>
      <c r="Z624" s="41">
        <v>0</v>
      </c>
      <c r="AA624" s="41">
        <v>0</v>
      </c>
      <c r="AB624" s="41">
        <v>0</v>
      </c>
      <c r="AC624" s="41">
        <v>0</v>
      </c>
      <c r="AD624" s="58">
        <f>SUM(Table446233[[#This Row],[1st
Apportionment]:[Invoices]])</f>
        <v>0</v>
      </c>
      <c r="AE624" s="58">
        <f>Table446233[[#This Row],[2018–19
Final Allocation
$98.35 
Per Pupil]]-AD624</f>
        <v>0</v>
      </c>
    </row>
    <row r="625" spans="1:31" x14ac:dyDescent="0.35">
      <c r="A625" s="13" t="s">
        <v>1632</v>
      </c>
      <c r="B625" s="13" t="s">
        <v>2442</v>
      </c>
      <c r="C625" s="14" t="s">
        <v>1634</v>
      </c>
      <c r="D625" s="14" t="s">
        <v>1848</v>
      </c>
      <c r="E625" s="14" t="s">
        <v>2443</v>
      </c>
      <c r="F625" s="14" t="s">
        <v>2444</v>
      </c>
      <c r="G625" s="14" t="s">
        <v>2445</v>
      </c>
      <c r="H625" s="61" t="s">
        <v>2446</v>
      </c>
      <c r="I625" s="38">
        <v>0</v>
      </c>
      <c r="J625" s="39" t="s">
        <v>8122</v>
      </c>
      <c r="K625" s="40" t="s">
        <v>8123</v>
      </c>
      <c r="L625" s="14" t="s">
        <v>8122</v>
      </c>
      <c r="M625" s="41">
        <v>0</v>
      </c>
      <c r="N625" s="4" t="s">
        <v>8122</v>
      </c>
      <c r="O625" s="41">
        <v>0</v>
      </c>
      <c r="P625" s="41">
        <v>0</v>
      </c>
      <c r="Q625" s="41">
        <v>0</v>
      </c>
      <c r="R625" s="41">
        <v>0</v>
      </c>
      <c r="S625" s="41">
        <v>0</v>
      </c>
      <c r="T625" s="41">
        <v>0</v>
      </c>
      <c r="U625" s="41">
        <v>0</v>
      </c>
      <c r="V625" s="41">
        <v>0</v>
      </c>
      <c r="W625" s="41">
        <v>0</v>
      </c>
      <c r="X625" s="41">
        <v>0</v>
      </c>
      <c r="Y625" s="41">
        <v>0</v>
      </c>
      <c r="Z625" s="41">
        <v>0</v>
      </c>
      <c r="AA625" s="41">
        <v>0</v>
      </c>
      <c r="AB625" s="41">
        <v>0</v>
      </c>
      <c r="AC625" s="41">
        <v>0</v>
      </c>
      <c r="AD625" s="58">
        <f>SUM(Table446233[[#This Row],[1st
Apportionment]:[Invoices]])</f>
        <v>0</v>
      </c>
      <c r="AE625" s="58">
        <f>Table446233[[#This Row],[2018–19
Final Allocation
$98.35 
Per Pupil]]-AD625</f>
        <v>0</v>
      </c>
    </row>
    <row r="626" spans="1:31" x14ac:dyDescent="0.35">
      <c r="A626" s="13" t="s">
        <v>1632</v>
      </c>
      <c r="B626" s="13" t="s">
        <v>2447</v>
      </c>
      <c r="C626" s="14" t="s">
        <v>1634</v>
      </c>
      <c r="D626" s="14" t="s">
        <v>1731</v>
      </c>
      <c r="E626" s="14" t="s">
        <v>2448</v>
      </c>
      <c r="F626" s="14" t="s">
        <v>2449</v>
      </c>
      <c r="G626" s="14" t="s">
        <v>2450</v>
      </c>
      <c r="H626" s="61" t="s">
        <v>2451</v>
      </c>
      <c r="I626" s="38">
        <v>0</v>
      </c>
      <c r="J626" s="39" t="s">
        <v>8123</v>
      </c>
      <c r="K626" s="40" t="s">
        <v>8123</v>
      </c>
      <c r="L626" s="14" t="s">
        <v>8123</v>
      </c>
      <c r="M626" s="41">
        <v>0</v>
      </c>
      <c r="N626" s="4" t="s">
        <v>8123</v>
      </c>
      <c r="O626" s="41">
        <v>0</v>
      </c>
      <c r="P626" s="41">
        <v>0</v>
      </c>
      <c r="Q626" s="41">
        <v>0</v>
      </c>
      <c r="R626" s="41">
        <v>0</v>
      </c>
      <c r="S626" s="41">
        <v>0</v>
      </c>
      <c r="T626" s="41">
        <v>0</v>
      </c>
      <c r="U626" s="41">
        <v>0</v>
      </c>
      <c r="V626" s="41">
        <v>0</v>
      </c>
      <c r="W626" s="41">
        <v>0</v>
      </c>
      <c r="X626" s="41">
        <v>0</v>
      </c>
      <c r="Y626" s="41">
        <v>0</v>
      </c>
      <c r="Z626" s="41">
        <v>0</v>
      </c>
      <c r="AA626" s="41">
        <v>0</v>
      </c>
      <c r="AB626" s="41">
        <v>0</v>
      </c>
      <c r="AC626" s="41">
        <v>0</v>
      </c>
      <c r="AD626" s="58">
        <f>SUM(Table446233[[#This Row],[1st
Apportionment]:[Invoices]])</f>
        <v>0</v>
      </c>
      <c r="AE626" s="58">
        <f>Table446233[[#This Row],[2018–19
Final Allocation
$98.35 
Per Pupil]]-AD626</f>
        <v>0</v>
      </c>
    </row>
    <row r="627" spans="1:31" x14ac:dyDescent="0.35">
      <c r="A627" s="13" t="s">
        <v>1632</v>
      </c>
      <c r="B627" s="13" t="s">
        <v>2452</v>
      </c>
      <c r="C627" s="14" t="s">
        <v>1634</v>
      </c>
      <c r="D627" s="14" t="s">
        <v>1842</v>
      </c>
      <c r="E627" s="14" t="s">
        <v>2453</v>
      </c>
      <c r="F627" s="14" t="s">
        <v>2454</v>
      </c>
      <c r="G627" s="14" t="s">
        <v>2455</v>
      </c>
      <c r="H627" s="61" t="s">
        <v>2456</v>
      </c>
      <c r="I627" s="38">
        <v>0</v>
      </c>
      <c r="J627" s="39" t="s">
        <v>8122</v>
      </c>
      <c r="K627" s="40" t="s">
        <v>8123</v>
      </c>
      <c r="L627" s="14" t="s">
        <v>8123</v>
      </c>
      <c r="M627" s="41">
        <v>0</v>
      </c>
      <c r="N627" s="4" t="s">
        <v>8123</v>
      </c>
      <c r="O627" s="41">
        <v>0</v>
      </c>
      <c r="P627" s="41">
        <v>0</v>
      </c>
      <c r="Q627" s="41">
        <v>0</v>
      </c>
      <c r="R627" s="41">
        <v>0</v>
      </c>
      <c r="S627" s="41">
        <v>0</v>
      </c>
      <c r="T627" s="41">
        <v>0</v>
      </c>
      <c r="U627" s="41">
        <v>0</v>
      </c>
      <c r="V627" s="41">
        <v>0</v>
      </c>
      <c r="W627" s="41">
        <v>0</v>
      </c>
      <c r="X627" s="41">
        <v>0</v>
      </c>
      <c r="Y627" s="41">
        <v>0</v>
      </c>
      <c r="Z627" s="41">
        <v>0</v>
      </c>
      <c r="AA627" s="41">
        <v>0</v>
      </c>
      <c r="AB627" s="41">
        <v>0</v>
      </c>
      <c r="AC627" s="41">
        <v>0</v>
      </c>
      <c r="AD627" s="58">
        <f>SUM(Table446233[[#This Row],[1st
Apportionment]:[Invoices]])</f>
        <v>0</v>
      </c>
      <c r="AE627" s="58">
        <f>Table446233[[#This Row],[2018–19
Final Allocation
$98.35 
Per Pupil]]-AD627</f>
        <v>0</v>
      </c>
    </row>
    <row r="628" spans="1:31" x14ac:dyDescent="0.35">
      <c r="A628" s="13" t="s">
        <v>1632</v>
      </c>
      <c r="B628" s="13" t="s">
        <v>2457</v>
      </c>
      <c r="C628" s="14" t="s">
        <v>1634</v>
      </c>
      <c r="D628" s="14" t="s">
        <v>1758</v>
      </c>
      <c r="E628" s="14" t="s">
        <v>2458</v>
      </c>
      <c r="F628" s="14" t="s">
        <v>2459</v>
      </c>
      <c r="G628" s="14" t="s">
        <v>2460</v>
      </c>
      <c r="H628" s="61" t="s">
        <v>2461</v>
      </c>
      <c r="I628" s="38">
        <v>0</v>
      </c>
      <c r="J628" s="39" t="s">
        <v>8122</v>
      </c>
      <c r="K628" s="40" t="s">
        <v>8123</v>
      </c>
      <c r="L628" s="14" t="s">
        <v>8123</v>
      </c>
      <c r="M628" s="41">
        <v>0</v>
      </c>
      <c r="N628" s="4" t="s">
        <v>8123</v>
      </c>
      <c r="O628" s="41">
        <v>0</v>
      </c>
      <c r="P628" s="41">
        <v>0</v>
      </c>
      <c r="Q628" s="41">
        <v>0</v>
      </c>
      <c r="R628" s="41">
        <v>0</v>
      </c>
      <c r="S628" s="41">
        <v>0</v>
      </c>
      <c r="T628" s="41">
        <v>0</v>
      </c>
      <c r="U628" s="41">
        <v>0</v>
      </c>
      <c r="V628" s="41">
        <v>0</v>
      </c>
      <c r="W628" s="41">
        <v>0</v>
      </c>
      <c r="X628" s="41">
        <v>0</v>
      </c>
      <c r="Y628" s="41">
        <v>0</v>
      </c>
      <c r="Z628" s="41">
        <v>0</v>
      </c>
      <c r="AA628" s="41">
        <v>0</v>
      </c>
      <c r="AB628" s="41">
        <v>0</v>
      </c>
      <c r="AC628" s="41">
        <v>0</v>
      </c>
      <c r="AD628" s="58">
        <f>SUM(Table446233[[#This Row],[1st
Apportionment]:[Invoices]])</f>
        <v>0</v>
      </c>
      <c r="AE628" s="58">
        <f>Table446233[[#This Row],[2018–19
Final Allocation
$98.35 
Per Pupil]]-AD628</f>
        <v>0</v>
      </c>
    </row>
    <row r="629" spans="1:31" x14ac:dyDescent="0.35">
      <c r="A629" s="13" t="s">
        <v>1632</v>
      </c>
      <c r="B629" s="13" t="s">
        <v>2462</v>
      </c>
      <c r="C629" s="14" t="s">
        <v>1634</v>
      </c>
      <c r="D629" s="14" t="s">
        <v>1635</v>
      </c>
      <c r="E629" s="14" t="s">
        <v>2463</v>
      </c>
      <c r="F629" s="14" t="s">
        <v>2464</v>
      </c>
      <c r="G629" s="14" t="s">
        <v>2465</v>
      </c>
      <c r="H629" s="61" t="s">
        <v>2466</v>
      </c>
      <c r="I629" s="38">
        <v>0</v>
      </c>
      <c r="J629" s="39" t="s">
        <v>8122</v>
      </c>
      <c r="K629" s="40" t="s">
        <v>8123</v>
      </c>
      <c r="L629" s="14" t="s">
        <v>8123</v>
      </c>
      <c r="M629" s="41">
        <v>0</v>
      </c>
      <c r="N629" s="4" t="s">
        <v>8123</v>
      </c>
      <c r="O629" s="41">
        <v>0</v>
      </c>
      <c r="P629" s="41">
        <v>0</v>
      </c>
      <c r="Q629" s="41">
        <v>0</v>
      </c>
      <c r="R629" s="41">
        <v>0</v>
      </c>
      <c r="S629" s="41">
        <v>0</v>
      </c>
      <c r="T629" s="41">
        <v>0</v>
      </c>
      <c r="U629" s="41">
        <v>0</v>
      </c>
      <c r="V629" s="41">
        <v>0</v>
      </c>
      <c r="W629" s="41">
        <v>0</v>
      </c>
      <c r="X629" s="41">
        <v>0</v>
      </c>
      <c r="Y629" s="41">
        <v>0</v>
      </c>
      <c r="Z629" s="41">
        <v>0</v>
      </c>
      <c r="AA629" s="41">
        <v>0</v>
      </c>
      <c r="AB629" s="41">
        <v>0</v>
      </c>
      <c r="AC629" s="41">
        <v>0</v>
      </c>
      <c r="AD629" s="58">
        <f>SUM(Table446233[[#This Row],[1st
Apportionment]:[Invoices]])</f>
        <v>0</v>
      </c>
      <c r="AE629" s="58">
        <f>Table446233[[#This Row],[2018–19
Final Allocation
$98.35 
Per Pupil]]-AD629</f>
        <v>0</v>
      </c>
    </row>
    <row r="630" spans="1:31" x14ac:dyDescent="0.35">
      <c r="A630" s="13" t="s">
        <v>1632</v>
      </c>
      <c r="B630" s="13" t="s">
        <v>2467</v>
      </c>
      <c r="C630" s="14" t="s">
        <v>1634</v>
      </c>
      <c r="D630" s="14" t="s">
        <v>1758</v>
      </c>
      <c r="E630" s="14" t="s">
        <v>2468</v>
      </c>
      <c r="F630" s="14" t="s">
        <v>2469</v>
      </c>
      <c r="G630" s="14" t="s">
        <v>2470</v>
      </c>
      <c r="H630" s="61" t="s">
        <v>2471</v>
      </c>
      <c r="I630" s="38">
        <v>0</v>
      </c>
      <c r="J630" s="39" t="s">
        <v>8123</v>
      </c>
      <c r="K630" s="40" t="s">
        <v>8123</v>
      </c>
      <c r="L630" s="14" t="s">
        <v>8123</v>
      </c>
      <c r="M630" s="41">
        <v>0</v>
      </c>
      <c r="N630" s="4" t="s">
        <v>8123</v>
      </c>
      <c r="O630" s="41">
        <v>0</v>
      </c>
      <c r="P630" s="41">
        <v>0</v>
      </c>
      <c r="Q630" s="41">
        <v>0</v>
      </c>
      <c r="R630" s="41">
        <v>0</v>
      </c>
      <c r="S630" s="41">
        <v>0</v>
      </c>
      <c r="T630" s="41">
        <v>0</v>
      </c>
      <c r="U630" s="41">
        <v>0</v>
      </c>
      <c r="V630" s="41">
        <v>0</v>
      </c>
      <c r="W630" s="41">
        <v>0</v>
      </c>
      <c r="X630" s="41">
        <v>0</v>
      </c>
      <c r="Y630" s="41">
        <v>0</v>
      </c>
      <c r="Z630" s="41">
        <v>0</v>
      </c>
      <c r="AA630" s="41">
        <v>0</v>
      </c>
      <c r="AB630" s="41">
        <v>0</v>
      </c>
      <c r="AC630" s="41">
        <v>0</v>
      </c>
      <c r="AD630" s="58">
        <f>SUM(Table446233[[#This Row],[1st
Apportionment]:[Invoices]])</f>
        <v>0</v>
      </c>
      <c r="AE630" s="58">
        <f>Table446233[[#This Row],[2018–19
Final Allocation
$98.35 
Per Pupil]]-AD630</f>
        <v>0</v>
      </c>
    </row>
    <row r="631" spans="1:31" x14ac:dyDescent="0.35">
      <c r="A631" s="13" t="s">
        <v>1632</v>
      </c>
      <c r="B631" s="13" t="s">
        <v>2472</v>
      </c>
      <c r="C631" s="14" t="s">
        <v>1634</v>
      </c>
      <c r="D631" s="14" t="s">
        <v>1758</v>
      </c>
      <c r="E631" s="14" t="s">
        <v>2473</v>
      </c>
      <c r="F631" s="14" t="s">
        <v>2474</v>
      </c>
      <c r="G631" s="14" t="s">
        <v>2475</v>
      </c>
      <c r="H631" s="61" t="s">
        <v>2476</v>
      </c>
      <c r="I631" s="38">
        <v>0</v>
      </c>
      <c r="J631" s="39" t="s">
        <v>8122</v>
      </c>
      <c r="K631" s="40" t="s">
        <v>8123</v>
      </c>
      <c r="L631" s="14" t="s">
        <v>8123</v>
      </c>
      <c r="M631" s="41">
        <v>0</v>
      </c>
      <c r="N631" s="4" t="s">
        <v>8123</v>
      </c>
      <c r="O631" s="41">
        <v>0</v>
      </c>
      <c r="P631" s="41">
        <v>0</v>
      </c>
      <c r="Q631" s="41">
        <v>0</v>
      </c>
      <c r="R631" s="41">
        <v>0</v>
      </c>
      <c r="S631" s="41">
        <v>0</v>
      </c>
      <c r="T631" s="41">
        <v>0</v>
      </c>
      <c r="U631" s="41">
        <v>0</v>
      </c>
      <c r="V631" s="41">
        <v>0</v>
      </c>
      <c r="W631" s="41">
        <v>0</v>
      </c>
      <c r="X631" s="41">
        <v>0</v>
      </c>
      <c r="Y631" s="41">
        <v>0</v>
      </c>
      <c r="Z631" s="41">
        <v>0</v>
      </c>
      <c r="AA631" s="41">
        <v>0</v>
      </c>
      <c r="AB631" s="41">
        <v>0</v>
      </c>
      <c r="AC631" s="41">
        <v>0</v>
      </c>
      <c r="AD631" s="58">
        <f>SUM(Table446233[[#This Row],[1st
Apportionment]:[Invoices]])</f>
        <v>0</v>
      </c>
      <c r="AE631" s="58">
        <f>Table446233[[#This Row],[2018–19
Final Allocation
$98.35 
Per Pupil]]-AD631</f>
        <v>0</v>
      </c>
    </row>
    <row r="632" spans="1:31" x14ac:dyDescent="0.35">
      <c r="A632" s="13" t="s">
        <v>1632</v>
      </c>
      <c r="B632" s="13" t="s">
        <v>2477</v>
      </c>
      <c r="C632" s="14" t="s">
        <v>1634</v>
      </c>
      <c r="D632" s="14" t="s">
        <v>1758</v>
      </c>
      <c r="E632" s="14" t="s">
        <v>2478</v>
      </c>
      <c r="F632" s="14" t="s">
        <v>2479</v>
      </c>
      <c r="G632" s="14" t="s">
        <v>2480</v>
      </c>
      <c r="H632" s="61" t="s">
        <v>2481</v>
      </c>
      <c r="I632" s="38">
        <v>0</v>
      </c>
      <c r="J632" s="39" t="s">
        <v>8122</v>
      </c>
      <c r="K632" s="40" t="s">
        <v>8123</v>
      </c>
      <c r="L632" s="14" t="s">
        <v>8123</v>
      </c>
      <c r="M632" s="41">
        <v>0</v>
      </c>
      <c r="N632" s="4" t="s">
        <v>8123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  <c r="Z632" s="41">
        <v>0</v>
      </c>
      <c r="AA632" s="41">
        <v>0</v>
      </c>
      <c r="AB632" s="41">
        <v>0</v>
      </c>
      <c r="AC632" s="41">
        <v>0</v>
      </c>
      <c r="AD632" s="58">
        <f>SUM(Table446233[[#This Row],[1st
Apportionment]:[Invoices]])</f>
        <v>0</v>
      </c>
      <c r="AE632" s="58">
        <f>Table446233[[#This Row],[2018–19
Final Allocation
$98.35 
Per Pupil]]-AD632</f>
        <v>0</v>
      </c>
    </row>
    <row r="633" spans="1:31" x14ac:dyDescent="0.35">
      <c r="A633" s="13" t="s">
        <v>1632</v>
      </c>
      <c r="B633" s="13" t="s">
        <v>2482</v>
      </c>
      <c r="C633" s="14" t="s">
        <v>1634</v>
      </c>
      <c r="D633" s="14" t="s">
        <v>1758</v>
      </c>
      <c r="E633" s="14" t="s">
        <v>2483</v>
      </c>
      <c r="F633" s="14" t="s">
        <v>2484</v>
      </c>
      <c r="G633" s="14" t="s">
        <v>2485</v>
      </c>
      <c r="H633" s="61" t="s">
        <v>2486</v>
      </c>
      <c r="I633" s="38">
        <v>0</v>
      </c>
      <c r="J633" s="39" t="s">
        <v>8123</v>
      </c>
      <c r="K633" s="40" t="s">
        <v>8123</v>
      </c>
      <c r="L633" s="14" t="s">
        <v>8123</v>
      </c>
      <c r="M633" s="41">
        <v>0</v>
      </c>
      <c r="N633" s="4" t="s">
        <v>8123</v>
      </c>
      <c r="O633" s="41">
        <v>0</v>
      </c>
      <c r="P633" s="41">
        <v>0</v>
      </c>
      <c r="Q633" s="41">
        <v>0</v>
      </c>
      <c r="R633" s="41">
        <v>0</v>
      </c>
      <c r="S633" s="41">
        <v>0</v>
      </c>
      <c r="T633" s="41">
        <v>0</v>
      </c>
      <c r="U633" s="41">
        <v>0</v>
      </c>
      <c r="V633" s="41">
        <v>0</v>
      </c>
      <c r="W633" s="41">
        <v>0</v>
      </c>
      <c r="X633" s="41">
        <v>0</v>
      </c>
      <c r="Y633" s="41">
        <v>0</v>
      </c>
      <c r="Z633" s="41">
        <v>0</v>
      </c>
      <c r="AA633" s="41">
        <v>0</v>
      </c>
      <c r="AB633" s="41">
        <v>0</v>
      </c>
      <c r="AC633" s="41">
        <v>0</v>
      </c>
      <c r="AD633" s="58">
        <f>SUM(Table446233[[#This Row],[1st
Apportionment]:[Invoices]])</f>
        <v>0</v>
      </c>
      <c r="AE633" s="58">
        <f>Table446233[[#This Row],[2018–19
Final Allocation
$98.35 
Per Pupil]]-AD633</f>
        <v>0</v>
      </c>
    </row>
    <row r="634" spans="1:31" x14ac:dyDescent="0.35">
      <c r="A634" s="13" t="s">
        <v>1632</v>
      </c>
      <c r="B634" s="13" t="s">
        <v>2487</v>
      </c>
      <c r="C634" s="14" t="s">
        <v>1634</v>
      </c>
      <c r="D634" s="14" t="s">
        <v>1758</v>
      </c>
      <c r="E634" s="14" t="s">
        <v>2488</v>
      </c>
      <c r="F634" s="14" t="s">
        <v>2489</v>
      </c>
      <c r="G634" s="14" t="s">
        <v>2490</v>
      </c>
      <c r="H634" s="61" t="s">
        <v>2491</v>
      </c>
      <c r="I634" s="38">
        <v>0</v>
      </c>
      <c r="J634" s="39" t="s">
        <v>8122</v>
      </c>
      <c r="K634" s="40" t="s">
        <v>8123</v>
      </c>
      <c r="L634" s="14" t="s">
        <v>8123</v>
      </c>
      <c r="M634" s="41">
        <v>0</v>
      </c>
      <c r="N634" s="4" t="s">
        <v>8123</v>
      </c>
      <c r="O634" s="41">
        <v>0</v>
      </c>
      <c r="P634" s="41">
        <v>0</v>
      </c>
      <c r="Q634" s="41">
        <v>0</v>
      </c>
      <c r="R634" s="41">
        <v>0</v>
      </c>
      <c r="S634" s="41">
        <v>0</v>
      </c>
      <c r="T634" s="41">
        <v>0</v>
      </c>
      <c r="U634" s="41">
        <v>0</v>
      </c>
      <c r="V634" s="41">
        <v>0</v>
      </c>
      <c r="W634" s="41">
        <v>0</v>
      </c>
      <c r="X634" s="41">
        <v>0</v>
      </c>
      <c r="Y634" s="41">
        <v>0</v>
      </c>
      <c r="Z634" s="41">
        <v>0</v>
      </c>
      <c r="AA634" s="41">
        <v>0</v>
      </c>
      <c r="AB634" s="41">
        <v>0</v>
      </c>
      <c r="AC634" s="41">
        <v>0</v>
      </c>
      <c r="AD634" s="58">
        <f>SUM(Table446233[[#This Row],[1st
Apportionment]:[Invoices]])</f>
        <v>0</v>
      </c>
      <c r="AE634" s="58">
        <f>Table446233[[#This Row],[2018–19
Final Allocation
$98.35 
Per Pupil]]-AD634</f>
        <v>0</v>
      </c>
    </row>
    <row r="635" spans="1:31" x14ac:dyDescent="0.35">
      <c r="A635" s="13" t="s">
        <v>1632</v>
      </c>
      <c r="B635" s="13" t="s">
        <v>2492</v>
      </c>
      <c r="C635" s="14" t="s">
        <v>1634</v>
      </c>
      <c r="D635" s="14" t="s">
        <v>1758</v>
      </c>
      <c r="E635" s="14" t="s">
        <v>2493</v>
      </c>
      <c r="F635" s="14" t="s">
        <v>2494</v>
      </c>
      <c r="G635" s="14" t="s">
        <v>2495</v>
      </c>
      <c r="H635" s="61" t="s">
        <v>2496</v>
      </c>
      <c r="I635" s="38">
        <v>0</v>
      </c>
      <c r="J635" s="39" t="s">
        <v>8122</v>
      </c>
      <c r="K635" s="40" t="s">
        <v>8123</v>
      </c>
      <c r="L635" s="14" t="s">
        <v>8123</v>
      </c>
      <c r="M635" s="41">
        <v>0</v>
      </c>
      <c r="N635" s="4" t="s">
        <v>8123</v>
      </c>
      <c r="O635" s="41">
        <v>0</v>
      </c>
      <c r="P635" s="41">
        <v>0</v>
      </c>
      <c r="Q635" s="41">
        <v>0</v>
      </c>
      <c r="R635" s="41">
        <v>0</v>
      </c>
      <c r="S635" s="41">
        <v>0</v>
      </c>
      <c r="T635" s="41">
        <v>0</v>
      </c>
      <c r="U635" s="41">
        <v>0</v>
      </c>
      <c r="V635" s="41">
        <v>0</v>
      </c>
      <c r="W635" s="41">
        <v>0</v>
      </c>
      <c r="X635" s="41">
        <v>0</v>
      </c>
      <c r="Y635" s="41">
        <v>0</v>
      </c>
      <c r="Z635" s="41">
        <v>0</v>
      </c>
      <c r="AA635" s="41">
        <v>0</v>
      </c>
      <c r="AB635" s="41">
        <v>0</v>
      </c>
      <c r="AC635" s="41">
        <v>0</v>
      </c>
      <c r="AD635" s="58">
        <f>SUM(Table446233[[#This Row],[1st
Apportionment]:[Invoices]])</f>
        <v>0</v>
      </c>
      <c r="AE635" s="58">
        <f>Table446233[[#This Row],[2018–19
Final Allocation
$98.35 
Per Pupil]]-AD635</f>
        <v>0</v>
      </c>
    </row>
    <row r="636" spans="1:31" x14ac:dyDescent="0.35">
      <c r="A636" s="13" t="s">
        <v>1632</v>
      </c>
      <c r="B636" s="13" t="s">
        <v>2497</v>
      </c>
      <c r="C636" s="14" t="s">
        <v>1634</v>
      </c>
      <c r="D636" s="14" t="s">
        <v>1758</v>
      </c>
      <c r="E636" s="14" t="s">
        <v>2498</v>
      </c>
      <c r="F636" s="14" t="s">
        <v>2499</v>
      </c>
      <c r="G636" s="14" t="s">
        <v>2500</v>
      </c>
      <c r="H636" s="61" t="s">
        <v>2501</v>
      </c>
      <c r="I636" s="38">
        <v>0</v>
      </c>
      <c r="J636" s="39" t="s">
        <v>8123</v>
      </c>
      <c r="K636" s="40" t="s">
        <v>8123</v>
      </c>
      <c r="L636" s="14" t="s">
        <v>8123</v>
      </c>
      <c r="M636" s="41">
        <v>0</v>
      </c>
      <c r="N636" s="4" t="s">
        <v>8123</v>
      </c>
      <c r="O636" s="41">
        <v>0</v>
      </c>
      <c r="P636" s="41">
        <v>0</v>
      </c>
      <c r="Q636" s="41">
        <v>0</v>
      </c>
      <c r="R636" s="41">
        <v>0</v>
      </c>
      <c r="S636" s="41">
        <v>0</v>
      </c>
      <c r="T636" s="41">
        <v>0</v>
      </c>
      <c r="U636" s="41">
        <v>0</v>
      </c>
      <c r="V636" s="41">
        <v>0</v>
      </c>
      <c r="W636" s="41">
        <v>0</v>
      </c>
      <c r="X636" s="41">
        <v>0</v>
      </c>
      <c r="Y636" s="41">
        <v>0</v>
      </c>
      <c r="Z636" s="41">
        <v>0</v>
      </c>
      <c r="AA636" s="41">
        <v>0</v>
      </c>
      <c r="AB636" s="41">
        <v>0</v>
      </c>
      <c r="AC636" s="41">
        <v>0</v>
      </c>
      <c r="AD636" s="58">
        <f>SUM(Table446233[[#This Row],[1st
Apportionment]:[Invoices]])</f>
        <v>0</v>
      </c>
      <c r="AE636" s="58">
        <f>Table446233[[#This Row],[2018–19
Final Allocation
$98.35 
Per Pupil]]-AD636</f>
        <v>0</v>
      </c>
    </row>
    <row r="637" spans="1:31" x14ac:dyDescent="0.35">
      <c r="A637" s="13" t="s">
        <v>1632</v>
      </c>
      <c r="B637" s="13" t="s">
        <v>2502</v>
      </c>
      <c r="C637" s="14" t="s">
        <v>1634</v>
      </c>
      <c r="D637" s="14" t="s">
        <v>1794</v>
      </c>
      <c r="E637" s="14" t="s">
        <v>2503</v>
      </c>
      <c r="F637" s="14" t="s">
        <v>2504</v>
      </c>
      <c r="G637" s="14" t="s">
        <v>2505</v>
      </c>
      <c r="H637" s="61" t="s">
        <v>2506</v>
      </c>
      <c r="I637" s="38">
        <v>0</v>
      </c>
      <c r="J637" s="39" t="s">
        <v>8122</v>
      </c>
      <c r="K637" s="40" t="s">
        <v>8123</v>
      </c>
      <c r="L637" s="14" t="s">
        <v>8123</v>
      </c>
      <c r="M637" s="41">
        <v>0</v>
      </c>
      <c r="N637" s="4" t="s">
        <v>8123</v>
      </c>
      <c r="O637" s="41">
        <v>0</v>
      </c>
      <c r="P637" s="41">
        <v>0</v>
      </c>
      <c r="Q637" s="41">
        <v>0</v>
      </c>
      <c r="R637" s="41">
        <v>0</v>
      </c>
      <c r="S637" s="41">
        <v>0</v>
      </c>
      <c r="T637" s="41">
        <v>0</v>
      </c>
      <c r="U637" s="41">
        <v>0</v>
      </c>
      <c r="V637" s="41">
        <v>0</v>
      </c>
      <c r="W637" s="41">
        <v>0</v>
      </c>
      <c r="X637" s="41">
        <v>0</v>
      </c>
      <c r="Y637" s="41">
        <v>0</v>
      </c>
      <c r="Z637" s="41">
        <v>0</v>
      </c>
      <c r="AA637" s="41">
        <v>0</v>
      </c>
      <c r="AB637" s="41">
        <v>0</v>
      </c>
      <c r="AC637" s="41">
        <v>0</v>
      </c>
      <c r="AD637" s="58">
        <f>SUM(Table446233[[#This Row],[1st
Apportionment]:[Invoices]])</f>
        <v>0</v>
      </c>
      <c r="AE637" s="58">
        <f>Table446233[[#This Row],[2018–19
Final Allocation
$98.35 
Per Pupil]]-AD637</f>
        <v>0</v>
      </c>
    </row>
    <row r="638" spans="1:31" x14ac:dyDescent="0.35">
      <c r="A638" s="13" t="s">
        <v>1632</v>
      </c>
      <c r="B638" s="13" t="s">
        <v>2507</v>
      </c>
      <c r="C638" s="14" t="s">
        <v>1634</v>
      </c>
      <c r="D638" s="14" t="s">
        <v>1758</v>
      </c>
      <c r="E638" s="14" t="s">
        <v>2508</v>
      </c>
      <c r="F638" s="14" t="s">
        <v>2509</v>
      </c>
      <c r="G638" s="14" t="s">
        <v>2510</v>
      </c>
      <c r="H638" s="61" t="s">
        <v>2511</v>
      </c>
      <c r="I638" s="38">
        <v>0</v>
      </c>
      <c r="J638" s="39" t="s">
        <v>8123</v>
      </c>
      <c r="K638" s="40" t="s">
        <v>8123</v>
      </c>
      <c r="L638" s="14" t="s">
        <v>8123</v>
      </c>
      <c r="M638" s="41">
        <v>0</v>
      </c>
      <c r="N638" s="4" t="s">
        <v>8123</v>
      </c>
      <c r="O638" s="41">
        <v>0</v>
      </c>
      <c r="P638" s="41">
        <v>0</v>
      </c>
      <c r="Q638" s="41">
        <v>0</v>
      </c>
      <c r="R638" s="41">
        <v>0</v>
      </c>
      <c r="S638" s="41">
        <v>0</v>
      </c>
      <c r="T638" s="41">
        <v>0</v>
      </c>
      <c r="U638" s="41">
        <v>0</v>
      </c>
      <c r="V638" s="41">
        <v>0</v>
      </c>
      <c r="W638" s="41">
        <v>0</v>
      </c>
      <c r="X638" s="41">
        <v>0</v>
      </c>
      <c r="Y638" s="41">
        <v>0</v>
      </c>
      <c r="Z638" s="41">
        <v>0</v>
      </c>
      <c r="AA638" s="41">
        <v>0</v>
      </c>
      <c r="AB638" s="41">
        <v>0</v>
      </c>
      <c r="AC638" s="41">
        <v>0</v>
      </c>
      <c r="AD638" s="58">
        <f>SUM(Table446233[[#This Row],[1st
Apportionment]:[Invoices]])</f>
        <v>0</v>
      </c>
      <c r="AE638" s="58">
        <f>Table446233[[#This Row],[2018–19
Final Allocation
$98.35 
Per Pupil]]-AD638</f>
        <v>0</v>
      </c>
    </row>
    <row r="639" spans="1:31" x14ac:dyDescent="0.35">
      <c r="A639" s="13" t="s">
        <v>1632</v>
      </c>
      <c r="B639" s="13" t="s">
        <v>2512</v>
      </c>
      <c r="C639" s="14" t="s">
        <v>1634</v>
      </c>
      <c r="D639" s="14" t="s">
        <v>1758</v>
      </c>
      <c r="E639" s="14" t="s">
        <v>2513</v>
      </c>
      <c r="F639" s="14" t="s">
        <v>2514</v>
      </c>
      <c r="G639" s="14" t="s">
        <v>2515</v>
      </c>
      <c r="H639" s="61" t="s">
        <v>2516</v>
      </c>
      <c r="I639" s="38">
        <v>0</v>
      </c>
      <c r="J639" s="39" t="s">
        <v>8122</v>
      </c>
      <c r="K639" s="40" t="s">
        <v>8123</v>
      </c>
      <c r="L639" s="14" t="s">
        <v>8123</v>
      </c>
      <c r="M639" s="41">
        <v>0</v>
      </c>
      <c r="N639" s="4" t="s">
        <v>8123</v>
      </c>
      <c r="O639" s="41">
        <v>0</v>
      </c>
      <c r="P639" s="41">
        <v>0</v>
      </c>
      <c r="Q639" s="41">
        <v>0</v>
      </c>
      <c r="R639" s="41">
        <v>0</v>
      </c>
      <c r="S639" s="41">
        <v>0</v>
      </c>
      <c r="T639" s="41">
        <v>0</v>
      </c>
      <c r="U639" s="41">
        <v>0</v>
      </c>
      <c r="V639" s="41">
        <v>0</v>
      </c>
      <c r="W639" s="41">
        <v>0</v>
      </c>
      <c r="X639" s="41">
        <v>0</v>
      </c>
      <c r="Y639" s="41">
        <v>0</v>
      </c>
      <c r="Z639" s="41">
        <v>0</v>
      </c>
      <c r="AA639" s="41">
        <v>0</v>
      </c>
      <c r="AB639" s="41">
        <v>0</v>
      </c>
      <c r="AC639" s="41">
        <v>0</v>
      </c>
      <c r="AD639" s="58">
        <f>SUM(Table446233[[#This Row],[1st
Apportionment]:[Invoices]])</f>
        <v>0</v>
      </c>
      <c r="AE639" s="58">
        <f>Table446233[[#This Row],[2018–19
Final Allocation
$98.35 
Per Pupil]]-AD639</f>
        <v>0</v>
      </c>
    </row>
    <row r="640" spans="1:31" x14ac:dyDescent="0.35">
      <c r="A640" s="13" t="s">
        <v>1632</v>
      </c>
      <c r="B640" s="13" t="s">
        <v>2517</v>
      </c>
      <c r="C640" s="14" t="s">
        <v>1634</v>
      </c>
      <c r="D640" s="14" t="s">
        <v>1758</v>
      </c>
      <c r="E640" s="14" t="s">
        <v>2518</v>
      </c>
      <c r="F640" s="14" t="s">
        <v>2519</v>
      </c>
      <c r="G640" s="14" t="s">
        <v>2520</v>
      </c>
      <c r="H640" s="61" t="s">
        <v>2521</v>
      </c>
      <c r="I640" s="38">
        <v>0</v>
      </c>
      <c r="J640" s="39" t="s">
        <v>8122</v>
      </c>
      <c r="K640" s="40" t="s">
        <v>8123</v>
      </c>
      <c r="L640" s="14" t="s">
        <v>8122</v>
      </c>
      <c r="M640" s="41">
        <v>0</v>
      </c>
      <c r="N640" s="4" t="s">
        <v>8123</v>
      </c>
      <c r="O640" s="41">
        <v>0</v>
      </c>
      <c r="P640" s="41">
        <v>0</v>
      </c>
      <c r="Q640" s="41">
        <v>0</v>
      </c>
      <c r="R640" s="41">
        <v>0</v>
      </c>
      <c r="S640" s="41">
        <v>0</v>
      </c>
      <c r="T640" s="41">
        <v>0</v>
      </c>
      <c r="U640" s="41">
        <v>0</v>
      </c>
      <c r="V640" s="41">
        <v>0</v>
      </c>
      <c r="W640" s="41">
        <v>0</v>
      </c>
      <c r="X640" s="41">
        <v>0</v>
      </c>
      <c r="Y640" s="41">
        <v>0</v>
      </c>
      <c r="Z640" s="41">
        <v>0</v>
      </c>
      <c r="AA640" s="41">
        <v>0</v>
      </c>
      <c r="AB640" s="41">
        <v>0</v>
      </c>
      <c r="AC640" s="41">
        <v>0</v>
      </c>
      <c r="AD640" s="58">
        <f>SUM(Table446233[[#This Row],[1st
Apportionment]:[Invoices]])</f>
        <v>0</v>
      </c>
      <c r="AE640" s="58">
        <f>Table446233[[#This Row],[2018–19
Final Allocation
$98.35 
Per Pupil]]-AD640</f>
        <v>0</v>
      </c>
    </row>
    <row r="641" spans="1:31" ht="31" x14ac:dyDescent="0.35">
      <c r="A641" s="13" t="s">
        <v>1632</v>
      </c>
      <c r="B641" s="13" t="s">
        <v>2522</v>
      </c>
      <c r="C641" s="14" t="s">
        <v>1634</v>
      </c>
      <c r="D641" s="14" t="s">
        <v>1758</v>
      </c>
      <c r="E641" s="14" t="s">
        <v>2523</v>
      </c>
      <c r="F641" s="14" t="s">
        <v>2524</v>
      </c>
      <c r="G641" s="14" t="s">
        <v>2525</v>
      </c>
      <c r="H641" s="61" t="s">
        <v>2526</v>
      </c>
      <c r="I641" s="38">
        <v>0</v>
      </c>
      <c r="J641" s="39" t="s">
        <v>8122</v>
      </c>
      <c r="K641" s="40" t="s">
        <v>8123</v>
      </c>
      <c r="L641" s="14" t="s">
        <v>8123</v>
      </c>
      <c r="M641" s="41">
        <v>0</v>
      </c>
      <c r="N641" s="4" t="s">
        <v>8123</v>
      </c>
      <c r="O641" s="41">
        <v>0</v>
      </c>
      <c r="P641" s="41">
        <v>0</v>
      </c>
      <c r="Q641" s="41">
        <v>0</v>
      </c>
      <c r="R641" s="41">
        <v>0</v>
      </c>
      <c r="S641" s="41">
        <v>0</v>
      </c>
      <c r="T641" s="41">
        <v>0</v>
      </c>
      <c r="U641" s="41">
        <v>0</v>
      </c>
      <c r="V641" s="41">
        <v>0</v>
      </c>
      <c r="W641" s="41">
        <v>0</v>
      </c>
      <c r="X641" s="41">
        <v>0</v>
      </c>
      <c r="Y641" s="41">
        <v>0</v>
      </c>
      <c r="Z641" s="41">
        <v>0</v>
      </c>
      <c r="AA641" s="41">
        <v>0</v>
      </c>
      <c r="AB641" s="41">
        <v>0</v>
      </c>
      <c r="AC641" s="41">
        <v>0</v>
      </c>
      <c r="AD641" s="58">
        <f>SUM(Table446233[[#This Row],[1st
Apportionment]:[Invoices]])</f>
        <v>0</v>
      </c>
      <c r="AE641" s="58">
        <f>Table446233[[#This Row],[2018–19
Final Allocation
$98.35 
Per Pupil]]-AD641</f>
        <v>0</v>
      </c>
    </row>
    <row r="642" spans="1:31" x14ac:dyDescent="0.35">
      <c r="A642" s="13" t="s">
        <v>1632</v>
      </c>
      <c r="B642" s="13" t="s">
        <v>2527</v>
      </c>
      <c r="C642" s="14" t="s">
        <v>1634</v>
      </c>
      <c r="D642" s="14" t="s">
        <v>1875</v>
      </c>
      <c r="E642" s="14" t="s">
        <v>2528</v>
      </c>
      <c r="F642" s="14" t="s">
        <v>2529</v>
      </c>
      <c r="G642" s="14" t="s">
        <v>2530</v>
      </c>
      <c r="H642" s="61" t="s">
        <v>2531</v>
      </c>
      <c r="I642" s="38">
        <v>0</v>
      </c>
      <c r="J642" s="39" t="s">
        <v>8123</v>
      </c>
      <c r="K642" s="40" t="s">
        <v>8123</v>
      </c>
      <c r="L642" s="14" t="s">
        <v>8123</v>
      </c>
      <c r="M642" s="41">
        <v>0</v>
      </c>
      <c r="N642" s="4" t="s">
        <v>8123</v>
      </c>
      <c r="O642" s="41">
        <v>0</v>
      </c>
      <c r="P642" s="41">
        <v>0</v>
      </c>
      <c r="Q642" s="41">
        <v>0</v>
      </c>
      <c r="R642" s="41">
        <v>0</v>
      </c>
      <c r="S642" s="41">
        <v>0</v>
      </c>
      <c r="T642" s="41">
        <v>0</v>
      </c>
      <c r="U642" s="41">
        <v>0</v>
      </c>
      <c r="V642" s="41">
        <v>0</v>
      </c>
      <c r="W642" s="41">
        <v>0</v>
      </c>
      <c r="X642" s="41">
        <v>0</v>
      </c>
      <c r="Y642" s="41">
        <v>0</v>
      </c>
      <c r="Z642" s="41">
        <v>0</v>
      </c>
      <c r="AA642" s="41">
        <v>0</v>
      </c>
      <c r="AB642" s="41">
        <v>0</v>
      </c>
      <c r="AC642" s="41">
        <v>0</v>
      </c>
      <c r="AD642" s="58">
        <f>SUM(Table446233[[#This Row],[1st
Apportionment]:[Invoices]])</f>
        <v>0</v>
      </c>
      <c r="AE642" s="58">
        <f>Table446233[[#This Row],[2018–19
Final Allocation
$98.35 
Per Pupil]]-AD642</f>
        <v>0</v>
      </c>
    </row>
    <row r="643" spans="1:31" x14ac:dyDescent="0.35">
      <c r="A643" s="13" t="s">
        <v>1632</v>
      </c>
      <c r="B643" s="13" t="s">
        <v>2532</v>
      </c>
      <c r="C643" s="14" t="s">
        <v>1634</v>
      </c>
      <c r="D643" s="14" t="s">
        <v>2533</v>
      </c>
      <c r="E643" s="14" t="s">
        <v>2534</v>
      </c>
      <c r="F643" s="14" t="s">
        <v>2535</v>
      </c>
      <c r="G643" s="14" t="s">
        <v>2536</v>
      </c>
      <c r="H643" s="61" t="s">
        <v>2537</v>
      </c>
      <c r="I643" s="38">
        <v>0</v>
      </c>
      <c r="J643" s="39" t="s">
        <v>8122</v>
      </c>
      <c r="K643" s="40" t="s">
        <v>8123</v>
      </c>
      <c r="L643" s="14" t="s">
        <v>8123</v>
      </c>
      <c r="M643" s="41">
        <v>0</v>
      </c>
      <c r="N643" s="4" t="s">
        <v>8123</v>
      </c>
      <c r="O643" s="41">
        <v>0</v>
      </c>
      <c r="P643" s="41">
        <v>0</v>
      </c>
      <c r="Q643" s="41">
        <v>0</v>
      </c>
      <c r="R643" s="41">
        <v>0</v>
      </c>
      <c r="S643" s="41">
        <v>0</v>
      </c>
      <c r="T643" s="41">
        <v>0</v>
      </c>
      <c r="U643" s="41">
        <v>0</v>
      </c>
      <c r="V643" s="41">
        <v>0</v>
      </c>
      <c r="W643" s="41">
        <v>0</v>
      </c>
      <c r="X643" s="41">
        <v>0</v>
      </c>
      <c r="Y643" s="41">
        <v>0</v>
      </c>
      <c r="Z643" s="41">
        <v>0</v>
      </c>
      <c r="AA643" s="41">
        <v>0</v>
      </c>
      <c r="AB643" s="41">
        <v>0</v>
      </c>
      <c r="AC643" s="41">
        <v>0</v>
      </c>
      <c r="AD643" s="58">
        <f>SUM(Table446233[[#This Row],[1st
Apportionment]:[Invoices]])</f>
        <v>0</v>
      </c>
      <c r="AE643" s="58">
        <f>Table446233[[#This Row],[2018–19
Final Allocation
$98.35 
Per Pupil]]-AD643</f>
        <v>0</v>
      </c>
    </row>
    <row r="644" spans="1:31" x14ac:dyDescent="0.35">
      <c r="A644" s="13" t="s">
        <v>1632</v>
      </c>
      <c r="B644" s="13" t="s">
        <v>2538</v>
      </c>
      <c r="C644" s="14" t="s">
        <v>1634</v>
      </c>
      <c r="D644" s="14" t="s">
        <v>1731</v>
      </c>
      <c r="E644" s="14" t="s">
        <v>2539</v>
      </c>
      <c r="F644" s="14" t="s">
        <v>2540</v>
      </c>
      <c r="G644" s="14" t="s">
        <v>2541</v>
      </c>
      <c r="H644" s="61" t="s">
        <v>2542</v>
      </c>
      <c r="I644" s="38">
        <v>0</v>
      </c>
      <c r="J644" s="39" t="s">
        <v>8122</v>
      </c>
      <c r="K644" s="40" t="s">
        <v>8123</v>
      </c>
      <c r="L644" s="14" t="s">
        <v>8122</v>
      </c>
      <c r="M644" s="41">
        <v>0</v>
      </c>
      <c r="N644" s="4" t="s">
        <v>8123</v>
      </c>
      <c r="O644" s="41">
        <v>0</v>
      </c>
      <c r="P644" s="41">
        <v>0</v>
      </c>
      <c r="Q644" s="41">
        <v>0</v>
      </c>
      <c r="R644" s="41">
        <v>0</v>
      </c>
      <c r="S644" s="41">
        <v>0</v>
      </c>
      <c r="T644" s="41">
        <v>0</v>
      </c>
      <c r="U644" s="41">
        <v>0</v>
      </c>
      <c r="V644" s="41">
        <v>0</v>
      </c>
      <c r="W644" s="41">
        <v>0</v>
      </c>
      <c r="X644" s="41">
        <v>0</v>
      </c>
      <c r="Y644" s="41">
        <v>0</v>
      </c>
      <c r="Z644" s="41">
        <v>0</v>
      </c>
      <c r="AA644" s="41">
        <v>0</v>
      </c>
      <c r="AB644" s="41">
        <v>0</v>
      </c>
      <c r="AC644" s="41">
        <v>0</v>
      </c>
      <c r="AD644" s="58">
        <f>SUM(Table446233[[#This Row],[1st
Apportionment]:[Invoices]])</f>
        <v>0</v>
      </c>
      <c r="AE644" s="58">
        <f>Table446233[[#This Row],[2018–19
Final Allocation
$98.35 
Per Pupil]]-AD644</f>
        <v>0</v>
      </c>
    </row>
    <row r="645" spans="1:31" x14ac:dyDescent="0.35">
      <c r="A645" s="13" t="s">
        <v>1632</v>
      </c>
      <c r="B645" s="13" t="s">
        <v>2543</v>
      </c>
      <c r="C645" s="14" t="s">
        <v>1634</v>
      </c>
      <c r="D645" s="14" t="s">
        <v>1875</v>
      </c>
      <c r="E645" s="14" t="s">
        <v>2544</v>
      </c>
      <c r="F645" s="14" t="s">
        <v>2545</v>
      </c>
      <c r="G645" s="14" t="s">
        <v>2546</v>
      </c>
      <c r="H645" s="61" t="s">
        <v>2547</v>
      </c>
      <c r="I645" s="38">
        <v>0</v>
      </c>
      <c r="J645" s="39" t="s">
        <v>8123</v>
      </c>
      <c r="K645" s="40" t="s">
        <v>8123</v>
      </c>
      <c r="L645" s="14" t="s">
        <v>8123</v>
      </c>
      <c r="M645" s="41">
        <v>0</v>
      </c>
      <c r="N645" s="4" t="s">
        <v>8123</v>
      </c>
      <c r="O645" s="41">
        <v>0</v>
      </c>
      <c r="P645" s="41">
        <v>0</v>
      </c>
      <c r="Q645" s="41">
        <v>0</v>
      </c>
      <c r="R645" s="41">
        <v>0</v>
      </c>
      <c r="S645" s="41">
        <v>0</v>
      </c>
      <c r="T645" s="41">
        <v>0</v>
      </c>
      <c r="U645" s="41">
        <v>0</v>
      </c>
      <c r="V645" s="41">
        <v>0</v>
      </c>
      <c r="W645" s="41">
        <v>0</v>
      </c>
      <c r="X645" s="41">
        <v>0</v>
      </c>
      <c r="Y645" s="41">
        <v>0</v>
      </c>
      <c r="Z645" s="41">
        <v>0</v>
      </c>
      <c r="AA645" s="41">
        <v>0</v>
      </c>
      <c r="AB645" s="41">
        <v>0</v>
      </c>
      <c r="AC645" s="41">
        <v>0</v>
      </c>
      <c r="AD645" s="58">
        <f>SUM(Table446233[[#This Row],[1st
Apportionment]:[Invoices]])</f>
        <v>0</v>
      </c>
      <c r="AE645" s="58">
        <f>Table446233[[#This Row],[2018–19
Final Allocation
$98.35 
Per Pupil]]-AD645</f>
        <v>0</v>
      </c>
    </row>
    <row r="646" spans="1:31" x14ac:dyDescent="0.35">
      <c r="A646" s="13" t="s">
        <v>1632</v>
      </c>
      <c r="B646" s="13" t="s">
        <v>2548</v>
      </c>
      <c r="C646" s="14" t="s">
        <v>1634</v>
      </c>
      <c r="D646" s="14" t="s">
        <v>1758</v>
      </c>
      <c r="E646" s="14" t="s">
        <v>2549</v>
      </c>
      <c r="F646" s="14" t="s">
        <v>2550</v>
      </c>
      <c r="G646" s="14" t="s">
        <v>2551</v>
      </c>
      <c r="H646" s="61" t="s">
        <v>2552</v>
      </c>
      <c r="I646" s="38">
        <v>0</v>
      </c>
      <c r="J646" s="39" t="s">
        <v>8122</v>
      </c>
      <c r="K646" s="40" t="s">
        <v>8123</v>
      </c>
      <c r="L646" s="14" t="s">
        <v>8123</v>
      </c>
      <c r="M646" s="41">
        <v>0</v>
      </c>
      <c r="N646" s="4" t="s">
        <v>8123</v>
      </c>
      <c r="O646" s="41">
        <v>0</v>
      </c>
      <c r="P646" s="41">
        <v>0</v>
      </c>
      <c r="Q646" s="41">
        <v>0</v>
      </c>
      <c r="R646" s="41">
        <v>0</v>
      </c>
      <c r="S646" s="41">
        <v>0</v>
      </c>
      <c r="T646" s="41">
        <v>0</v>
      </c>
      <c r="U646" s="41">
        <v>0</v>
      </c>
      <c r="V646" s="41">
        <v>0</v>
      </c>
      <c r="W646" s="41">
        <v>0</v>
      </c>
      <c r="X646" s="41">
        <v>0</v>
      </c>
      <c r="Y646" s="41">
        <v>0</v>
      </c>
      <c r="Z646" s="41">
        <v>0</v>
      </c>
      <c r="AA646" s="41">
        <v>0</v>
      </c>
      <c r="AB646" s="41">
        <v>0</v>
      </c>
      <c r="AC646" s="41">
        <v>0</v>
      </c>
      <c r="AD646" s="58">
        <f>SUM(Table446233[[#This Row],[1st
Apportionment]:[Invoices]])</f>
        <v>0</v>
      </c>
      <c r="AE646" s="58">
        <f>Table446233[[#This Row],[2018–19
Final Allocation
$98.35 
Per Pupil]]-AD646</f>
        <v>0</v>
      </c>
    </row>
    <row r="647" spans="1:31" x14ac:dyDescent="0.35">
      <c r="A647" s="13" t="s">
        <v>1632</v>
      </c>
      <c r="B647" s="13" t="s">
        <v>2553</v>
      </c>
      <c r="C647" s="14" t="s">
        <v>1634</v>
      </c>
      <c r="D647" s="14" t="s">
        <v>1758</v>
      </c>
      <c r="E647" s="14" t="s">
        <v>2554</v>
      </c>
      <c r="F647" s="14" t="s">
        <v>2555</v>
      </c>
      <c r="G647" s="14" t="s">
        <v>2556</v>
      </c>
      <c r="H647" s="61" t="s">
        <v>2557</v>
      </c>
      <c r="I647" s="38">
        <v>0</v>
      </c>
      <c r="J647" s="39" t="s">
        <v>8122</v>
      </c>
      <c r="K647" s="40" t="s">
        <v>8123</v>
      </c>
      <c r="L647" s="14" t="s">
        <v>8123</v>
      </c>
      <c r="M647" s="41">
        <v>0</v>
      </c>
      <c r="N647" s="4" t="s">
        <v>8123</v>
      </c>
      <c r="O647" s="41">
        <v>0</v>
      </c>
      <c r="P647" s="41">
        <v>0</v>
      </c>
      <c r="Q647" s="41">
        <v>0</v>
      </c>
      <c r="R647" s="41">
        <v>0</v>
      </c>
      <c r="S647" s="41">
        <v>0</v>
      </c>
      <c r="T647" s="41">
        <v>0</v>
      </c>
      <c r="U647" s="41">
        <v>0</v>
      </c>
      <c r="V647" s="41">
        <v>0</v>
      </c>
      <c r="W647" s="41">
        <v>0</v>
      </c>
      <c r="X647" s="41">
        <v>0</v>
      </c>
      <c r="Y647" s="41">
        <v>0</v>
      </c>
      <c r="Z647" s="41">
        <v>0</v>
      </c>
      <c r="AA647" s="41">
        <v>0</v>
      </c>
      <c r="AB647" s="41">
        <v>0</v>
      </c>
      <c r="AC647" s="41">
        <v>0</v>
      </c>
      <c r="AD647" s="58">
        <f>SUM(Table446233[[#This Row],[1st
Apportionment]:[Invoices]])</f>
        <v>0</v>
      </c>
      <c r="AE647" s="58">
        <f>Table446233[[#This Row],[2018–19
Final Allocation
$98.35 
Per Pupil]]-AD647</f>
        <v>0</v>
      </c>
    </row>
    <row r="648" spans="1:31" x14ac:dyDescent="0.35">
      <c r="A648" s="13" t="s">
        <v>1632</v>
      </c>
      <c r="B648" s="13" t="s">
        <v>2558</v>
      </c>
      <c r="C648" s="14" t="s">
        <v>1634</v>
      </c>
      <c r="D648" s="14" t="s">
        <v>1758</v>
      </c>
      <c r="E648" s="14" t="s">
        <v>2559</v>
      </c>
      <c r="F648" s="14" t="s">
        <v>2560</v>
      </c>
      <c r="G648" s="14" t="s">
        <v>2561</v>
      </c>
      <c r="H648" s="61" t="s">
        <v>2562</v>
      </c>
      <c r="I648" s="38">
        <v>0</v>
      </c>
      <c r="J648" s="39" t="s">
        <v>8122</v>
      </c>
      <c r="K648" s="40" t="s">
        <v>8123</v>
      </c>
      <c r="L648" s="14" t="s">
        <v>8123</v>
      </c>
      <c r="M648" s="41">
        <v>0</v>
      </c>
      <c r="N648" s="4" t="s">
        <v>8123</v>
      </c>
      <c r="O648" s="41">
        <v>0</v>
      </c>
      <c r="P648" s="41">
        <v>0</v>
      </c>
      <c r="Q648" s="41">
        <v>0</v>
      </c>
      <c r="R648" s="41">
        <v>0</v>
      </c>
      <c r="S648" s="41">
        <v>0</v>
      </c>
      <c r="T648" s="41">
        <v>0</v>
      </c>
      <c r="U648" s="41">
        <v>0</v>
      </c>
      <c r="V648" s="41">
        <v>0</v>
      </c>
      <c r="W648" s="41">
        <v>0</v>
      </c>
      <c r="X648" s="41">
        <v>0</v>
      </c>
      <c r="Y648" s="41">
        <v>0</v>
      </c>
      <c r="Z648" s="41">
        <v>0</v>
      </c>
      <c r="AA648" s="41">
        <v>0</v>
      </c>
      <c r="AB648" s="41">
        <v>0</v>
      </c>
      <c r="AC648" s="41">
        <v>0</v>
      </c>
      <c r="AD648" s="58">
        <f>SUM(Table446233[[#This Row],[1st
Apportionment]:[Invoices]])</f>
        <v>0</v>
      </c>
      <c r="AE648" s="58">
        <f>Table446233[[#This Row],[2018–19
Final Allocation
$98.35 
Per Pupil]]-AD648</f>
        <v>0</v>
      </c>
    </row>
    <row r="649" spans="1:31" x14ac:dyDescent="0.35">
      <c r="A649" s="13" t="s">
        <v>1632</v>
      </c>
      <c r="B649" s="13" t="s">
        <v>2563</v>
      </c>
      <c r="C649" s="14" t="s">
        <v>1634</v>
      </c>
      <c r="D649" s="14" t="s">
        <v>1758</v>
      </c>
      <c r="E649" s="14" t="s">
        <v>2564</v>
      </c>
      <c r="F649" s="14" t="s">
        <v>2565</v>
      </c>
      <c r="G649" s="14" t="s">
        <v>2566</v>
      </c>
      <c r="H649" s="61" t="s">
        <v>2567</v>
      </c>
      <c r="I649" s="38">
        <v>0</v>
      </c>
      <c r="J649" s="39" t="s">
        <v>8123</v>
      </c>
      <c r="K649" s="40" t="s">
        <v>8123</v>
      </c>
      <c r="L649" s="14" t="s">
        <v>8123</v>
      </c>
      <c r="M649" s="41">
        <v>0</v>
      </c>
      <c r="N649" s="4" t="s">
        <v>8123</v>
      </c>
      <c r="O649" s="41">
        <v>0</v>
      </c>
      <c r="P649" s="41">
        <v>0</v>
      </c>
      <c r="Q649" s="41">
        <v>0</v>
      </c>
      <c r="R649" s="41">
        <v>0</v>
      </c>
      <c r="S649" s="41">
        <v>0</v>
      </c>
      <c r="T649" s="41">
        <v>0</v>
      </c>
      <c r="U649" s="41">
        <v>0</v>
      </c>
      <c r="V649" s="41">
        <v>0</v>
      </c>
      <c r="W649" s="41">
        <v>0</v>
      </c>
      <c r="X649" s="41">
        <v>0</v>
      </c>
      <c r="Y649" s="41">
        <v>0</v>
      </c>
      <c r="Z649" s="41">
        <v>0</v>
      </c>
      <c r="AA649" s="41">
        <v>0</v>
      </c>
      <c r="AB649" s="41">
        <v>0</v>
      </c>
      <c r="AC649" s="41">
        <v>0</v>
      </c>
      <c r="AD649" s="58">
        <f>SUM(Table446233[[#This Row],[1st
Apportionment]:[Invoices]])</f>
        <v>0</v>
      </c>
      <c r="AE649" s="58">
        <f>Table446233[[#This Row],[2018–19
Final Allocation
$98.35 
Per Pupil]]-AD649</f>
        <v>0</v>
      </c>
    </row>
    <row r="650" spans="1:31" x14ac:dyDescent="0.35">
      <c r="A650" s="13" t="s">
        <v>1632</v>
      </c>
      <c r="B650" s="13" t="s">
        <v>2568</v>
      </c>
      <c r="C650" s="14" t="s">
        <v>1634</v>
      </c>
      <c r="D650" s="14" t="s">
        <v>1758</v>
      </c>
      <c r="E650" s="14" t="s">
        <v>2569</v>
      </c>
      <c r="F650" s="14" t="s">
        <v>2570</v>
      </c>
      <c r="G650" s="14" t="s">
        <v>2571</v>
      </c>
      <c r="H650" s="61" t="s">
        <v>2572</v>
      </c>
      <c r="I650" s="38">
        <v>0</v>
      </c>
      <c r="J650" s="39" t="s">
        <v>8122</v>
      </c>
      <c r="K650" s="40" t="s">
        <v>8123</v>
      </c>
      <c r="L650" s="14" t="s">
        <v>8123</v>
      </c>
      <c r="M650" s="41">
        <v>0</v>
      </c>
      <c r="N650" s="4" t="s">
        <v>8123</v>
      </c>
      <c r="O650" s="41">
        <v>0</v>
      </c>
      <c r="P650" s="41">
        <v>0</v>
      </c>
      <c r="Q650" s="41">
        <v>0</v>
      </c>
      <c r="R650" s="41">
        <v>0</v>
      </c>
      <c r="S650" s="41">
        <v>0</v>
      </c>
      <c r="T650" s="41">
        <v>0</v>
      </c>
      <c r="U650" s="41">
        <v>0</v>
      </c>
      <c r="V650" s="41">
        <v>0</v>
      </c>
      <c r="W650" s="41">
        <v>0</v>
      </c>
      <c r="X650" s="41">
        <v>0</v>
      </c>
      <c r="Y650" s="41">
        <v>0</v>
      </c>
      <c r="Z650" s="41">
        <v>0</v>
      </c>
      <c r="AA650" s="41">
        <v>0</v>
      </c>
      <c r="AB650" s="41">
        <v>0</v>
      </c>
      <c r="AC650" s="41">
        <v>0</v>
      </c>
      <c r="AD650" s="58">
        <f>SUM(Table446233[[#This Row],[1st
Apportionment]:[Invoices]])</f>
        <v>0</v>
      </c>
      <c r="AE650" s="58">
        <f>Table446233[[#This Row],[2018–19
Final Allocation
$98.35 
Per Pupil]]-AD650</f>
        <v>0</v>
      </c>
    </row>
    <row r="651" spans="1:31" x14ac:dyDescent="0.35">
      <c r="A651" s="13" t="s">
        <v>1632</v>
      </c>
      <c r="B651" s="13" t="s">
        <v>2573</v>
      </c>
      <c r="C651" s="14" t="s">
        <v>1634</v>
      </c>
      <c r="D651" s="14" t="s">
        <v>1758</v>
      </c>
      <c r="E651" s="14" t="s">
        <v>2574</v>
      </c>
      <c r="F651" s="14" t="s">
        <v>2575</v>
      </c>
      <c r="G651" s="14" t="s">
        <v>2576</v>
      </c>
      <c r="H651" s="61" t="s">
        <v>2577</v>
      </c>
      <c r="I651" s="38">
        <v>0</v>
      </c>
      <c r="J651" s="39" t="s">
        <v>8122</v>
      </c>
      <c r="K651" s="40" t="s">
        <v>8123</v>
      </c>
      <c r="L651" s="14" t="s">
        <v>8123</v>
      </c>
      <c r="M651" s="41">
        <v>0</v>
      </c>
      <c r="N651" s="4" t="s">
        <v>8123</v>
      </c>
      <c r="O651" s="41">
        <v>0</v>
      </c>
      <c r="P651" s="41">
        <v>0</v>
      </c>
      <c r="Q651" s="41">
        <v>0</v>
      </c>
      <c r="R651" s="41">
        <v>0</v>
      </c>
      <c r="S651" s="41">
        <v>0</v>
      </c>
      <c r="T651" s="41">
        <v>0</v>
      </c>
      <c r="U651" s="41">
        <v>0</v>
      </c>
      <c r="V651" s="41">
        <v>0</v>
      </c>
      <c r="W651" s="41">
        <v>0</v>
      </c>
      <c r="X651" s="41">
        <v>0</v>
      </c>
      <c r="Y651" s="41">
        <v>0</v>
      </c>
      <c r="Z651" s="41">
        <v>0</v>
      </c>
      <c r="AA651" s="41">
        <v>0</v>
      </c>
      <c r="AB651" s="41">
        <v>0</v>
      </c>
      <c r="AC651" s="41">
        <v>0</v>
      </c>
      <c r="AD651" s="58">
        <f>SUM(Table446233[[#This Row],[1st
Apportionment]:[Invoices]])</f>
        <v>0</v>
      </c>
      <c r="AE651" s="58">
        <f>Table446233[[#This Row],[2018–19
Final Allocation
$98.35 
Per Pupil]]-AD651</f>
        <v>0</v>
      </c>
    </row>
    <row r="652" spans="1:31" x14ac:dyDescent="0.35">
      <c r="A652" s="13" t="s">
        <v>1632</v>
      </c>
      <c r="B652" s="13" t="s">
        <v>2578</v>
      </c>
      <c r="C652" s="14" t="s">
        <v>1634</v>
      </c>
      <c r="D652" s="14" t="s">
        <v>1758</v>
      </c>
      <c r="E652" s="14" t="s">
        <v>2579</v>
      </c>
      <c r="F652" s="14" t="s">
        <v>2580</v>
      </c>
      <c r="G652" s="14" t="s">
        <v>2581</v>
      </c>
      <c r="H652" s="61" t="s">
        <v>2582</v>
      </c>
      <c r="I652" s="38">
        <v>0</v>
      </c>
      <c r="J652" s="39" t="s">
        <v>8123</v>
      </c>
      <c r="K652" s="40" t="s">
        <v>8123</v>
      </c>
      <c r="L652" s="14" t="s">
        <v>8123</v>
      </c>
      <c r="M652" s="41">
        <v>0</v>
      </c>
      <c r="N652" s="4" t="s">
        <v>8123</v>
      </c>
      <c r="O652" s="41">
        <v>0</v>
      </c>
      <c r="P652" s="41">
        <v>0</v>
      </c>
      <c r="Q652" s="41">
        <v>0</v>
      </c>
      <c r="R652" s="41">
        <v>0</v>
      </c>
      <c r="S652" s="41">
        <v>0</v>
      </c>
      <c r="T652" s="41">
        <v>0</v>
      </c>
      <c r="U652" s="41">
        <v>0</v>
      </c>
      <c r="V652" s="41">
        <v>0</v>
      </c>
      <c r="W652" s="41">
        <v>0</v>
      </c>
      <c r="X652" s="41">
        <v>0</v>
      </c>
      <c r="Y652" s="41">
        <v>0</v>
      </c>
      <c r="Z652" s="41">
        <v>0</v>
      </c>
      <c r="AA652" s="41">
        <v>0</v>
      </c>
      <c r="AB652" s="41">
        <v>0</v>
      </c>
      <c r="AC652" s="41">
        <v>0</v>
      </c>
      <c r="AD652" s="58">
        <f>SUM(Table446233[[#This Row],[1st
Apportionment]:[Invoices]])</f>
        <v>0</v>
      </c>
      <c r="AE652" s="58">
        <f>Table446233[[#This Row],[2018–19
Final Allocation
$98.35 
Per Pupil]]-AD652</f>
        <v>0</v>
      </c>
    </row>
    <row r="653" spans="1:31" x14ac:dyDescent="0.35">
      <c r="A653" s="13" t="s">
        <v>1632</v>
      </c>
      <c r="B653" s="13" t="s">
        <v>2583</v>
      </c>
      <c r="C653" s="14" t="s">
        <v>1634</v>
      </c>
      <c r="D653" s="14" t="s">
        <v>1758</v>
      </c>
      <c r="E653" s="14" t="s">
        <v>2584</v>
      </c>
      <c r="F653" s="14" t="s">
        <v>2585</v>
      </c>
      <c r="G653" s="14" t="s">
        <v>2586</v>
      </c>
      <c r="H653" s="61" t="s">
        <v>2587</v>
      </c>
      <c r="I653" s="38">
        <v>0</v>
      </c>
      <c r="J653" s="39" t="s">
        <v>8122</v>
      </c>
      <c r="K653" s="40" t="s">
        <v>8123</v>
      </c>
      <c r="L653" s="14" t="s">
        <v>8123</v>
      </c>
      <c r="M653" s="41">
        <v>0</v>
      </c>
      <c r="N653" s="4" t="s">
        <v>8123</v>
      </c>
      <c r="O653" s="41">
        <v>0</v>
      </c>
      <c r="P653" s="41">
        <v>0</v>
      </c>
      <c r="Q653" s="41">
        <v>0</v>
      </c>
      <c r="R653" s="41">
        <v>0</v>
      </c>
      <c r="S653" s="41">
        <v>0</v>
      </c>
      <c r="T653" s="41">
        <v>0</v>
      </c>
      <c r="U653" s="41">
        <v>0</v>
      </c>
      <c r="V653" s="41">
        <v>0</v>
      </c>
      <c r="W653" s="41">
        <v>0</v>
      </c>
      <c r="X653" s="41">
        <v>0</v>
      </c>
      <c r="Y653" s="41">
        <v>0</v>
      </c>
      <c r="Z653" s="41">
        <v>0</v>
      </c>
      <c r="AA653" s="41">
        <v>0</v>
      </c>
      <c r="AB653" s="41">
        <v>0</v>
      </c>
      <c r="AC653" s="41">
        <v>0</v>
      </c>
      <c r="AD653" s="58">
        <f>SUM(Table446233[[#This Row],[1st
Apportionment]:[Invoices]])</f>
        <v>0</v>
      </c>
      <c r="AE653" s="58">
        <f>Table446233[[#This Row],[2018–19
Final Allocation
$98.35 
Per Pupil]]-AD653</f>
        <v>0</v>
      </c>
    </row>
    <row r="654" spans="1:31" x14ac:dyDescent="0.35">
      <c r="A654" s="13" t="s">
        <v>1632</v>
      </c>
      <c r="B654" s="13" t="s">
        <v>2588</v>
      </c>
      <c r="C654" s="14" t="s">
        <v>1634</v>
      </c>
      <c r="D654" s="14" t="s">
        <v>1758</v>
      </c>
      <c r="E654" s="14" t="s">
        <v>2589</v>
      </c>
      <c r="F654" s="14" t="s">
        <v>2590</v>
      </c>
      <c r="G654" s="14" t="s">
        <v>2591</v>
      </c>
      <c r="H654" s="61" t="s">
        <v>2592</v>
      </c>
      <c r="I654" s="38">
        <v>0</v>
      </c>
      <c r="J654" s="39" t="s">
        <v>8123</v>
      </c>
      <c r="K654" s="40" t="s">
        <v>8123</v>
      </c>
      <c r="L654" s="14" t="s">
        <v>8123</v>
      </c>
      <c r="M654" s="41">
        <v>0</v>
      </c>
      <c r="N654" s="4" t="s">
        <v>8123</v>
      </c>
      <c r="O654" s="41">
        <v>0</v>
      </c>
      <c r="P654" s="41">
        <v>0</v>
      </c>
      <c r="Q654" s="41">
        <v>0</v>
      </c>
      <c r="R654" s="41">
        <v>0</v>
      </c>
      <c r="S654" s="41">
        <v>0</v>
      </c>
      <c r="T654" s="41">
        <v>0</v>
      </c>
      <c r="U654" s="41">
        <v>0</v>
      </c>
      <c r="V654" s="41">
        <v>0</v>
      </c>
      <c r="W654" s="41">
        <v>0</v>
      </c>
      <c r="X654" s="41">
        <v>0</v>
      </c>
      <c r="Y654" s="41">
        <v>0</v>
      </c>
      <c r="Z654" s="41">
        <v>0</v>
      </c>
      <c r="AA654" s="41">
        <v>0</v>
      </c>
      <c r="AB654" s="41">
        <v>0</v>
      </c>
      <c r="AC654" s="41">
        <v>0</v>
      </c>
      <c r="AD654" s="58">
        <f>SUM(Table446233[[#This Row],[1st
Apportionment]:[Invoices]])</f>
        <v>0</v>
      </c>
      <c r="AE654" s="58">
        <f>Table446233[[#This Row],[2018–19
Final Allocation
$98.35 
Per Pupil]]-AD654</f>
        <v>0</v>
      </c>
    </row>
    <row r="655" spans="1:31" x14ac:dyDescent="0.35">
      <c r="A655" s="13" t="s">
        <v>1632</v>
      </c>
      <c r="B655" s="13" t="s">
        <v>2593</v>
      </c>
      <c r="C655" s="14" t="s">
        <v>1634</v>
      </c>
      <c r="D655" s="14" t="s">
        <v>1758</v>
      </c>
      <c r="E655" s="14" t="s">
        <v>2594</v>
      </c>
      <c r="F655" s="14" t="s">
        <v>2595</v>
      </c>
      <c r="G655" s="14" t="s">
        <v>2596</v>
      </c>
      <c r="H655" s="61" t="s">
        <v>2597</v>
      </c>
      <c r="I655" s="38">
        <v>0</v>
      </c>
      <c r="J655" s="39" t="s">
        <v>8123</v>
      </c>
      <c r="K655" s="40" t="s">
        <v>8123</v>
      </c>
      <c r="L655" s="14" t="s">
        <v>8122</v>
      </c>
      <c r="M655" s="41">
        <v>0</v>
      </c>
      <c r="N655" s="4" t="s">
        <v>8123</v>
      </c>
      <c r="O655" s="41">
        <v>0</v>
      </c>
      <c r="P655" s="41">
        <v>0</v>
      </c>
      <c r="Q655" s="41">
        <v>0</v>
      </c>
      <c r="R655" s="41">
        <v>0</v>
      </c>
      <c r="S655" s="41">
        <v>0</v>
      </c>
      <c r="T655" s="41">
        <v>0</v>
      </c>
      <c r="U655" s="41">
        <v>0</v>
      </c>
      <c r="V655" s="41">
        <v>0</v>
      </c>
      <c r="W655" s="41">
        <v>0</v>
      </c>
      <c r="X655" s="41">
        <v>0</v>
      </c>
      <c r="Y655" s="41">
        <v>0</v>
      </c>
      <c r="Z655" s="41">
        <v>0</v>
      </c>
      <c r="AA655" s="41">
        <v>0</v>
      </c>
      <c r="AB655" s="41">
        <v>0</v>
      </c>
      <c r="AC655" s="41">
        <v>0</v>
      </c>
      <c r="AD655" s="58">
        <f>SUM(Table446233[[#This Row],[1st
Apportionment]:[Invoices]])</f>
        <v>0</v>
      </c>
      <c r="AE655" s="58">
        <f>Table446233[[#This Row],[2018–19
Final Allocation
$98.35 
Per Pupil]]-AD655</f>
        <v>0</v>
      </c>
    </row>
    <row r="656" spans="1:31" x14ac:dyDescent="0.35">
      <c r="A656" s="13" t="s">
        <v>1632</v>
      </c>
      <c r="B656" s="13" t="s">
        <v>2598</v>
      </c>
      <c r="C656" s="14" t="s">
        <v>1634</v>
      </c>
      <c r="D656" s="14" t="s">
        <v>1731</v>
      </c>
      <c r="E656" s="14" t="s">
        <v>2599</v>
      </c>
      <c r="F656" s="14" t="s">
        <v>2600</v>
      </c>
      <c r="G656" s="14" t="s">
        <v>2601</v>
      </c>
      <c r="H656" s="61" t="s">
        <v>2602</v>
      </c>
      <c r="I656" s="38">
        <v>0</v>
      </c>
      <c r="J656" s="39" t="s">
        <v>8123</v>
      </c>
      <c r="K656" s="40" t="s">
        <v>8123</v>
      </c>
      <c r="L656" s="14" t="s">
        <v>8123</v>
      </c>
      <c r="M656" s="41">
        <v>0</v>
      </c>
      <c r="N656" s="4" t="s">
        <v>8123</v>
      </c>
      <c r="O656" s="41">
        <v>0</v>
      </c>
      <c r="P656" s="41">
        <v>0</v>
      </c>
      <c r="Q656" s="41">
        <v>0</v>
      </c>
      <c r="R656" s="41">
        <v>0</v>
      </c>
      <c r="S656" s="41">
        <v>0</v>
      </c>
      <c r="T656" s="41">
        <v>0</v>
      </c>
      <c r="U656" s="41">
        <v>0</v>
      </c>
      <c r="V656" s="41">
        <v>0</v>
      </c>
      <c r="W656" s="41">
        <v>0</v>
      </c>
      <c r="X656" s="41">
        <v>0</v>
      </c>
      <c r="Y656" s="41">
        <v>0</v>
      </c>
      <c r="Z656" s="41">
        <v>0</v>
      </c>
      <c r="AA656" s="41">
        <v>0</v>
      </c>
      <c r="AB656" s="41">
        <v>0</v>
      </c>
      <c r="AC656" s="41">
        <v>0</v>
      </c>
      <c r="AD656" s="58">
        <f>SUM(Table446233[[#This Row],[1st
Apportionment]:[Invoices]])</f>
        <v>0</v>
      </c>
      <c r="AE656" s="58">
        <f>Table446233[[#This Row],[2018–19
Final Allocation
$98.35 
Per Pupil]]-AD656</f>
        <v>0</v>
      </c>
    </row>
    <row r="657" spans="1:31" x14ac:dyDescent="0.35">
      <c r="A657" s="13" t="s">
        <v>1632</v>
      </c>
      <c r="B657" s="13" t="s">
        <v>2603</v>
      </c>
      <c r="C657" s="14" t="s">
        <v>1634</v>
      </c>
      <c r="D657" s="14" t="s">
        <v>1731</v>
      </c>
      <c r="E657" s="14" t="s">
        <v>2604</v>
      </c>
      <c r="F657" s="14" t="s">
        <v>2605</v>
      </c>
      <c r="G657" s="14" t="s">
        <v>2606</v>
      </c>
      <c r="H657" s="61" t="s">
        <v>2607</v>
      </c>
      <c r="I657" s="38">
        <v>0</v>
      </c>
      <c r="J657" s="39" t="s">
        <v>8122</v>
      </c>
      <c r="K657" s="40" t="s">
        <v>8123</v>
      </c>
      <c r="L657" s="14" t="s">
        <v>8123</v>
      </c>
      <c r="M657" s="41">
        <v>0</v>
      </c>
      <c r="N657" s="4" t="s">
        <v>8123</v>
      </c>
      <c r="O657" s="41">
        <v>0</v>
      </c>
      <c r="P657" s="41">
        <v>0</v>
      </c>
      <c r="Q657" s="41">
        <v>0</v>
      </c>
      <c r="R657" s="41">
        <v>0</v>
      </c>
      <c r="S657" s="41">
        <v>0</v>
      </c>
      <c r="T657" s="41">
        <v>0</v>
      </c>
      <c r="U657" s="41">
        <v>0</v>
      </c>
      <c r="V657" s="41">
        <v>0</v>
      </c>
      <c r="W657" s="41">
        <v>0</v>
      </c>
      <c r="X657" s="41">
        <v>0</v>
      </c>
      <c r="Y657" s="41">
        <v>0</v>
      </c>
      <c r="Z657" s="41">
        <v>0</v>
      </c>
      <c r="AA657" s="41">
        <v>0</v>
      </c>
      <c r="AB657" s="41">
        <v>0</v>
      </c>
      <c r="AC657" s="41">
        <v>0</v>
      </c>
      <c r="AD657" s="58">
        <f>SUM(Table446233[[#This Row],[1st
Apportionment]:[Invoices]])</f>
        <v>0</v>
      </c>
      <c r="AE657" s="58">
        <f>Table446233[[#This Row],[2018–19
Final Allocation
$98.35 
Per Pupil]]-AD657</f>
        <v>0</v>
      </c>
    </row>
    <row r="658" spans="1:31" x14ac:dyDescent="0.35">
      <c r="A658" s="13" t="s">
        <v>1632</v>
      </c>
      <c r="B658" s="13" t="s">
        <v>2608</v>
      </c>
      <c r="C658" s="14" t="s">
        <v>1634</v>
      </c>
      <c r="D658" s="14" t="s">
        <v>1854</v>
      </c>
      <c r="E658" s="14" t="s">
        <v>2609</v>
      </c>
      <c r="F658" s="14" t="s">
        <v>2610</v>
      </c>
      <c r="G658" s="14" t="s">
        <v>2611</v>
      </c>
      <c r="H658" s="61" t="s">
        <v>2612</v>
      </c>
      <c r="I658" s="38">
        <v>0</v>
      </c>
      <c r="J658" s="39" t="s">
        <v>8122</v>
      </c>
      <c r="K658" s="40" t="s">
        <v>8123</v>
      </c>
      <c r="L658" s="14" t="s">
        <v>8123</v>
      </c>
      <c r="M658" s="41">
        <v>0</v>
      </c>
      <c r="N658" s="4" t="s">
        <v>8123</v>
      </c>
      <c r="O658" s="41">
        <v>0</v>
      </c>
      <c r="P658" s="41">
        <v>0</v>
      </c>
      <c r="Q658" s="41">
        <v>0</v>
      </c>
      <c r="R658" s="41">
        <v>0</v>
      </c>
      <c r="S658" s="41">
        <v>0</v>
      </c>
      <c r="T658" s="41">
        <v>0</v>
      </c>
      <c r="U658" s="41">
        <v>0</v>
      </c>
      <c r="V658" s="41">
        <v>0</v>
      </c>
      <c r="W658" s="41">
        <v>0</v>
      </c>
      <c r="X658" s="41">
        <v>0</v>
      </c>
      <c r="Y658" s="41">
        <v>0</v>
      </c>
      <c r="Z658" s="41">
        <v>0</v>
      </c>
      <c r="AA658" s="41">
        <v>0</v>
      </c>
      <c r="AB658" s="41">
        <v>0</v>
      </c>
      <c r="AC658" s="41">
        <v>0</v>
      </c>
      <c r="AD658" s="58">
        <f>SUM(Table446233[[#This Row],[1st
Apportionment]:[Invoices]])</f>
        <v>0</v>
      </c>
      <c r="AE658" s="58">
        <f>Table446233[[#This Row],[2018–19
Final Allocation
$98.35 
Per Pupil]]-AD658</f>
        <v>0</v>
      </c>
    </row>
    <row r="659" spans="1:31" x14ac:dyDescent="0.35">
      <c r="A659" s="13" t="s">
        <v>1632</v>
      </c>
      <c r="B659" s="13" t="s">
        <v>2613</v>
      </c>
      <c r="C659" s="14" t="s">
        <v>1634</v>
      </c>
      <c r="D659" s="14" t="s">
        <v>1731</v>
      </c>
      <c r="E659" s="14" t="s">
        <v>2614</v>
      </c>
      <c r="F659" s="14" t="s">
        <v>2615</v>
      </c>
      <c r="G659" s="14" t="s">
        <v>2616</v>
      </c>
      <c r="H659" s="61" t="s">
        <v>2617</v>
      </c>
      <c r="I659" s="38">
        <v>0</v>
      </c>
      <c r="J659" s="39" t="s">
        <v>8122</v>
      </c>
      <c r="K659" s="40" t="s">
        <v>8123</v>
      </c>
      <c r="L659" s="14" t="s">
        <v>8123</v>
      </c>
      <c r="M659" s="41">
        <v>0</v>
      </c>
      <c r="N659" s="4" t="s">
        <v>8123</v>
      </c>
      <c r="O659" s="41">
        <v>0</v>
      </c>
      <c r="P659" s="41">
        <v>0</v>
      </c>
      <c r="Q659" s="41">
        <v>0</v>
      </c>
      <c r="R659" s="41">
        <v>0</v>
      </c>
      <c r="S659" s="41">
        <v>0</v>
      </c>
      <c r="T659" s="41">
        <v>0</v>
      </c>
      <c r="U659" s="41">
        <v>0</v>
      </c>
      <c r="V659" s="41">
        <v>0</v>
      </c>
      <c r="W659" s="41">
        <v>0</v>
      </c>
      <c r="X659" s="41">
        <v>0</v>
      </c>
      <c r="Y659" s="41">
        <v>0</v>
      </c>
      <c r="Z659" s="41">
        <v>0</v>
      </c>
      <c r="AA659" s="41">
        <v>0</v>
      </c>
      <c r="AB659" s="41">
        <v>0</v>
      </c>
      <c r="AC659" s="41">
        <v>0</v>
      </c>
      <c r="AD659" s="58">
        <f>SUM(Table446233[[#This Row],[1st
Apportionment]:[Invoices]])</f>
        <v>0</v>
      </c>
      <c r="AE659" s="58">
        <f>Table446233[[#This Row],[2018–19
Final Allocation
$98.35 
Per Pupil]]-AD659</f>
        <v>0</v>
      </c>
    </row>
    <row r="660" spans="1:31" x14ac:dyDescent="0.35">
      <c r="A660" s="13" t="s">
        <v>1632</v>
      </c>
      <c r="B660" s="13" t="s">
        <v>2618</v>
      </c>
      <c r="C660" s="14" t="s">
        <v>1634</v>
      </c>
      <c r="D660" s="14" t="s">
        <v>1758</v>
      </c>
      <c r="E660" s="14" t="s">
        <v>2619</v>
      </c>
      <c r="F660" s="14" t="s">
        <v>2620</v>
      </c>
      <c r="G660" s="14" t="s">
        <v>2621</v>
      </c>
      <c r="H660" s="61" t="s">
        <v>2622</v>
      </c>
      <c r="I660" s="38">
        <v>0</v>
      </c>
      <c r="J660" s="39" t="s">
        <v>8122</v>
      </c>
      <c r="K660" s="40" t="s">
        <v>8123</v>
      </c>
      <c r="L660" s="14" t="s">
        <v>8123</v>
      </c>
      <c r="M660" s="41">
        <v>0</v>
      </c>
      <c r="N660" s="4" t="s">
        <v>8123</v>
      </c>
      <c r="O660" s="41">
        <v>0</v>
      </c>
      <c r="P660" s="41">
        <v>0</v>
      </c>
      <c r="Q660" s="41">
        <v>0</v>
      </c>
      <c r="R660" s="41">
        <v>0</v>
      </c>
      <c r="S660" s="41">
        <v>0</v>
      </c>
      <c r="T660" s="41">
        <v>0</v>
      </c>
      <c r="U660" s="41">
        <v>0</v>
      </c>
      <c r="V660" s="41">
        <v>0</v>
      </c>
      <c r="W660" s="41">
        <v>0</v>
      </c>
      <c r="X660" s="41">
        <v>0</v>
      </c>
      <c r="Y660" s="41">
        <v>0</v>
      </c>
      <c r="Z660" s="41">
        <v>0</v>
      </c>
      <c r="AA660" s="41">
        <v>0</v>
      </c>
      <c r="AB660" s="41">
        <v>0</v>
      </c>
      <c r="AC660" s="41">
        <v>0</v>
      </c>
      <c r="AD660" s="58">
        <f>SUM(Table446233[[#This Row],[1st
Apportionment]:[Invoices]])</f>
        <v>0</v>
      </c>
      <c r="AE660" s="58">
        <f>Table446233[[#This Row],[2018–19
Final Allocation
$98.35 
Per Pupil]]-AD660</f>
        <v>0</v>
      </c>
    </row>
    <row r="661" spans="1:31" x14ac:dyDescent="0.35">
      <c r="A661" s="13" t="s">
        <v>1632</v>
      </c>
      <c r="B661" s="13" t="s">
        <v>2623</v>
      </c>
      <c r="C661" s="14" t="s">
        <v>1634</v>
      </c>
      <c r="D661" s="14" t="s">
        <v>1758</v>
      </c>
      <c r="E661" s="14" t="s">
        <v>2624</v>
      </c>
      <c r="F661" s="14" t="s">
        <v>2625</v>
      </c>
      <c r="G661" s="14" t="s">
        <v>2626</v>
      </c>
      <c r="H661" s="61" t="s">
        <v>2627</v>
      </c>
      <c r="I661" s="38">
        <v>0</v>
      </c>
      <c r="J661" s="39" t="s">
        <v>8123</v>
      </c>
      <c r="K661" s="40" t="s">
        <v>8123</v>
      </c>
      <c r="L661" s="14" t="s">
        <v>8123</v>
      </c>
      <c r="M661" s="41">
        <v>0</v>
      </c>
      <c r="N661" s="4" t="s">
        <v>8123</v>
      </c>
      <c r="O661" s="41">
        <v>0</v>
      </c>
      <c r="P661" s="41">
        <v>0</v>
      </c>
      <c r="Q661" s="41">
        <v>0</v>
      </c>
      <c r="R661" s="41">
        <v>0</v>
      </c>
      <c r="S661" s="41">
        <v>0</v>
      </c>
      <c r="T661" s="41">
        <v>0</v>
      </c>
      <c r="U661" s="41">
        <v>0</v>
      </c>
      <c r="V661" s="41">
        <v>0</v>
      </c>
      <c r="W661" s="41">
        <v>0</v>
      </c>
      <c r="X661" s="41">
        <v>0</v>
      </c>
      <c r="Y661" s="41">
        <v>0</v>
      </c>
      <c r="Z661" s="41">
        <v>0</v>
      </c>
      <c r="AA661" s="41">
        <v>0</v>
      </c>
      <c r="AB661" s="41">
        <v>0</v>
      </c>
      <c r="AC661" s="41">
        <v>0</v>
      </c>
      <c r="AD661" s="58">
        <f>SUM(Table446233[[#This Row],[1st
Apportionment]:[Invoices]])</f>
        <v>0</v>
      </c>
      <c r="AE661" s="58">
        <f>Table446233[[#This Row],[2018–19
Final Allocation
$98.35 
Per Pupil]]-AD661</f>
        <v>0</v>
      </c>
    </row>
    <row r="662" spans="1:31" x14ac:dyDescent="0.35">
      <c r="A662" s="13" t="s">
        <v>1632</v>
      </c>
      <c r="B662" s="13" t="s">
        <v>2628</v>
      </c>
      <c r="C662" s="14" t="s">
        <v>1634</v>
      </c>
      <c r="D662" s="14" t="s">
        <v>1758</v>
      </c>
      <c r="E662" s="14" t="s">
        <v>2629</v>
      </c>
      <c r="F662" s="14" t="s">
        <v>2630</v>
      </c>
      <c r="G662" s="14" t="s">
        <v>2631</v>
      </c>
      <c r="H662" s="61" t="s">
        <v>2632</v>
      </c>
      <c r="I662" s="38">
        <v>0</v>
      </c>
      <c r="J662" s="39" t="s">
        <v>8122</v>
      </c>
      <c r="K662" s="40" t="s">
        <v>8123</v>
      </c>
      <c r="L662" s="14" t="s">
        <v>8123</v>
      </c>
      <c r="M662" s="41">
        <v>0</v>
      </c>
      <c r="N662" s="4" t="s">
        <v>8123</v>
      </c>
      <c r="O662" s="41">
        <v>0</v>
      </c>
      <c r="P662" s="41">
        <v>0</v>
      </c>
      <c r="Q662" s="41">
        <v>0</v>
      </c>
      <c r="R662" s="41">
        <v>0</v>
      </c>
      <c r="S662" s="41">
        <v>0</v>
      </c>
      <c r="T662" s="41">
        <v>0</v>
      </c>
      <c r="U662" s="41">
        <v>0</v>
      </c>
      <c r="V662" s="41">
        <v>0</v>
      </c>
      <c r="W662" s="41">
        <v>0</v>
      </c>
      <c r="X662" s="41">
        <v>0</v>
      </c>
      <c r="Y662" s="41">
        <v>0</v>
      </c>
      <c r="Z662" s="41">
        <v>0</v>
      </c>
      <c r="AA662" s="41">
        <v>0</v>
      </c>
      <c r="AB662" s="41">
        <v>0</v>
      </c>
      <c r="AC662" s="41">
        <v>0</v>
      </c>
      <c r="AD662" s="58">
        <f>SUM(Table446233[[#This Row],[1st
Apportionment]:[Invoices]])</f>
        <v>0</v>
      </c>
      <c r="AE662" s="58">
        <f>Table446233[[#This Row],[2018–19
Final Allocation
$98.35 
Per Pupil]]-AD662</f>
        <v>0</v>
      </c>
    </row>
    <row r="663" spans="1:31" ht="31" x14ac:dyDescent="0.35">
      <c r="A663" s="13" t="s">
        <v>1632</v>
      </c>
      <c r="B663" s="13" t="s">
        <v>2633</v>
      </c>
      <c r="C663" s="14" t="s">
        <v>1634</v>
      </c>
      <c r="D663" s="14" t="s">
        <v>1758</v>
      </c>
      <c r="E663" s="14" t="s">
        <v>2634</v>
      </c>
      <c r="F663" s="14" t="s">
        <v>2635</v>
      </c>
      <c r="G663" s="14" t="s">
        <v>2636</v>
      </c>
      <c r="H663" s="61" t="s">
        <v>2637</v>
      </c>
      <c r="I663" s="38">
        <v>0</v>
      </c>
      <c r="J663" s="39" t="s">
        <v>8123</v>
      </c>
      <c r="K663" s="40" t="s">
        <v>8123</v>
      </c>
      <c r="L663" s="14" t="s">
        <v>8123</v>
      </c>
      <c r="M663" s="41">
        <v>0</v>
      </c>
      <c r="N663" s="4" t="s">
        <v>8123</v>
      </c>
      <c r="O663" s="41">
        <v>0</v>
      </c>
      <c r="P663" s="41">
        <v>0</v>
      </c>
      <c r="Q663" s="41">
        <v>0</v>
      </c>
      <c r="R663" s="41">
        <v>0</v>
      </c>
      <c r="S663" s="41">
        <v>0</v>
      </c>
      <c r="T663" s="41">
        <v>0</v>
      </c>
      <c r="U663" s="41">
        <v>0</v>
      </c>
      <c r="V663" s="41">
        <v>0</v>
      </c>
      <c r="W663" s="41">
        <v>0</v>
      </c>
      <c r="X663" s="41">
        <v>0</v>
      </c>
      <c r="Y663" s="41">
        <v>0</v>
      </c>
      <c r="Z663" s="41">
        <v>0</v>
      </c>
      <c r="AA663" s="41">
        <v>0</v>
      </c>
      <c r="AB663" s="41">
        <v>0</v>
      </c>
      <c r="AC663" s="41">
        <v>0</v>
      </c>
      <c r="AD663" s="58">
        <f>SUM(Table446233[[#This Row],[1st
Apportionment]:[Invoices]])</f>
        <v>0</v>
      </c>
      <c r="AE663" s="58">
        <f>Table446233[[#This Row],[2018–19
Final Allocation
$98.35 
Per Pupil]]-AD663</f>
        <v>0</v>
      </c>
    </row>
    <row r="664" spans="1:31" x14ac:dyDescent="0.35">
      <c r="A664" s="13" t="s">
        <v>1632</v>
      </c>
      <c r="B664" s="13" t="s">
        <v>2638</v>
      </c>
      <c r="C664" s="14" t="s">
        <v>1634</v>
      </c>
      <c r="D664" s="14" t="s">
        <v>1758</v>
      </c>
      <c r="E664" s="14" t="s">
        <v>2639</v>
      </c>
      <c r="F664" s="14" t="s">
        <v>2640</v>
      </c>
      <c r="G664" s="14" t="s">
        <v>2641</v>
      </c>
      <c r="H664" s="61" t="s">
        <v>2642</v>
      </c>
      <c r="I664" s="38">
        <v>0</v>
      </c>
      <c r="J664" s="39" t="s">
        <v>8122</v>
      </c>
      <c r="K664" s="40" t="s">
        <v>8123</v>
      </c>
      <c r="L664" s="14" t="s">
        <v>8123</v>
      </c>
      <c r="M664" s="41">
        <v>0</v>
      </c>
      <c r="N664" s="4" t="s">
        <v>8123</v>
      </c>
      <c r="O664" s="41">
        <v>0</v>
      </c>
      <c r="P664" s="41">
        <v>0</v>
      </c>
      <c r="Q664" s="41">
        <v>0</v>
      </c>
      <c r="R664" s="41">
        <v>0</v>
      </c>
      <c r="S664" s="41">
        <v>0</v>
      </c>
      <c r="T664" s="41">
        <v>0</v>
      </c>
      <c r="U664" s="41">
        <v>0</v>
      </c>
      <c r="V664" s="41">
        <v>0</v>
      </c>
      <c r="W664" s="41">
        <v>0</v>
      </c>
      <c r="X664" s="41">
        <v>0</v>
      </c>
      <c r="Y664" s="41">
        <v>0</v>
      </c>
      <c r="Z664" s="41">
        <v>0</v>
      </c>
      <c r="AA664" s="41">
        <v>0</v>
      </c>
      <c r="AB664" s="41">
        <v>0</v>
      </c>
      <c r="AC664" s="41">
        <v>0</v>
      </c>
      <c r="AD664" s="58">
        <f>SUM(Table446233[[#This Row],[1st
Apportionment]:[Invoices]])</f>
        <v>0</v>
      </c>
      <c r="AE664" s="58">
        <f>Table446233[[#This Row],[2018–19
Final Allocation
$98.35 
Per Pupil]]-AD664</f>
        <v>0</v>
      </c>
    </row>
    <row r="665" spans="1:31" ht="31" x14ac:dyDescent="0.35">
      <c r="A665" s="13" t="s">
        <v>1632</v>
      </c>
      <c r="B665" s="13" t="s">
        <v>2643</v>
      </c>
      <c r="C665" s="14" t="s">
        <v>1634</v>
      </c>
      <c r="D665" s="14" t="s">
        <v>1758</v>
      </c>
      <c r="E665" s="14" t="s">
        <v>2644</v>
      </c>
      <c r="F665" s="14" t="s">
        <v>2645</v>
      </c>
      <c r="G665" s="14" t="s">
        <v>2646</v>
      </c>
      <c r="H665" s="61" t="s">
        <v>2647</v>
      </c>
      <c r="I665" s="38">
        <v>0</v>
      </c>
      <c r="J665" s="39" t="s">
        <v>8122</v>
      </c>
      <c r="K665" s="40" t="s">
        <v>8123</v>
      </c>
      <c r="L665" s="14" t="s">
        <v>8123</v>
      </c>
      <c r="M665" s="41">
        <v>0</v>
      </c>
      <c r="N665" s="4" t="s">
        <v>8123</v>
      </c>
      <c r="O665" s="41">
        <v>0</v>
      </c>
      <c r="P665" s="41">
        <v>0</v>
      </c>
      <c r="Q665" s="41">
        <v>0</v>
      </c>
      <c r="R665" s="41">
        <v>0</v>
      </c>
      <c r="S665" s="41">
        <v>0</v>
      </c>
      <c r="T665" s="41">
        <v>0</v>
      </c>
      <c r="U665" s="41">
        <v>0</v>
      </c>
      <c r="V665" s="41">
        <v>0</v>
      </c>
      <c r="W665" s="41">
        <v>0</v>
      </c>
      <c r="X665" s="41">
        <v>0</v>
      </c>
      <c r="Y665" s="41">
        <v>0</v>
      </c>
      <c r="Z665" s="41">
        <v>0</v>
      </c>
      <c r="AA665" s="41">
        <v>0</v>
      </c>
      <c r="AB665" s="41">
        <v>0</v>
      </c>
      <c r="AC665" s="41">
        <v>0</v>
      </c>
      <c r="AD665" s="58">
        <f>SUM(Table446233[[#This Row],[1st
Apportionment]:[Invoices]])</f>
        <v>0</v>
      </c>
      <c r="AE665" s="58">
        <f>Table446233[[#This Row],[2018–19
Final Allocation
$98.35 
Per Pupil]]-AD665</f>
        <v>0</v>
      </c>
    </row>
    <row r="666" spans="1:31" x14ac:dyDescent="0.35">
      <c r="A666" s="13" t="s">
        <v>1632</v>
      </c>
      <c r="B666" s="13" t="s">
        <v>2648</v>
      </c>
      <c r="C666" s="14" t="s">
        <v>1634</v>
      </c>
      <c r="D666" s="14" t="s">
        <v>1758</v>
      </c>
      <c r="E666" s="14" t="s">
        <v>2649</v>
      </c>
      <c r="F666" s="14" t="s">
        <v>2650</v>
      </c>
      <c r="G666" s="14" t="s">
        <v>2651</v>
      </c>
      <c r="H666" s="61" t="s">
        <v>2652</v>
      </c>
      <c r="I666" s="38">
        <v>0</v>
      </c>
      <c r="J666" s="39" t="s">
        <v>8122</v>
      </c>
      <c r="K666" s="40" t="s">
        <v>8123</v>
      </c>
      <c r="L666" s="14" t="s">
        <v>8123</v>
      </c>
      <c r="M666" s="41">
        <v>0</v>
      </c>
      <c r="N666" s="4" t="s">
        <v>8123</v>
      </c>
      <c r="O666" s="41">
        <v>0</v>
      </c>
      <c r="P666" s="41">
        <v>0</v>
      </c>
      <c r="Q666" s="41">
        <v>0</v>
      </c>
      <c r="R666" s="41">
        <v>0</v>
      </c>
      <c r="S666" s="41">
        <v>0</v>
      </c>
      <c r="T666" s="41">
        <v>0</v>
      </c>
      <c r="U666" s="41">
        <v>0</v>
      </c>
      <c r="V666" s="41">
        <v>0</v>
      </c>
      <c r="W666" s="41">
        <v>0</v>
      </c>
      <c r="X666" s="41">
        <v>0</v>
      </c>
      <c r="Y666" s="41">
        <v>0</v>
      </c>
      <c r="Z666" s="41">
        <v>0</v>
      </c>
      <c r="AA666" s="41">
        <v>0</v>
      </c>
      <c r="AB666" s="41">
        <v>0</v>
      </c>
      <c r="AC666" s="41">
        <v>0</v>
      </c>
      <c r="AD666" s="58">
        <f>SUM(Table446233[[#This Row],[1st
Apportionment]:[Invoices]])</f>
        <v>0</v>
      </c>
      <c r="AE666" s="58">
        <f>Table446233[[#This Row],[2018–19
Final Allocation
$98.35 
Per Pupil]]-AD666</f>
        <v>0</v>
      </c>
    </row>
    <row r="667" spans="1:31" x14ac:dyDescent="0.35">
      <c r="A667" s="13" t="s">
        <v>1632</v>
      </c>
      <c r="B667" s="13" t="s">
        <v>2653</v>
      </c>
      <c r="C667" s="14" t="s">
        <v>1634</v>
      </c>
      <c r="D667" s="14" t="s">
        <v>1758</v>
      </c>
      <c r="E667" s="14" t="s">
        <v>2654</v>
      </c>
      <c r="F667" s="14" t="s">
        <v>2655</v>
      </c>
      <c r="G667" s="14" t="s">
        <v>2656</v>
      </c>
      <c r="H667" s="61" t="s">
        <v>2657</v>
      </c>
      <c r="I667" s="38">
        <v>0</v>
      </c>
      <c r="J667" s="39" t="s">
        <v>8122</v>
      </c>
      <c r="K667" s="40" t="s">
        <v>8123</v>
      </c>
      <c r="L667" s="14" t="s">
        <v>8123</v>
      </c>
      <c r="M667" s="41">
        <v>0</v>
      </c>
      <c r="N667" s="4" t="s">
        <v>8123</v>
      </c>
      <c r="O667" s="41">
        <v>0</v>
      </c>
      <c r="P667" s="41">
        <v>0</v>
      </c>
      <c r="Q667" s="41">
        <v>0</v>
      </c>
      <c r="R667" s="41">
        <v>0</v>
      </c>
      <c r="S667" s="41">
        <v>0</v>
      </c>
      <c r="T667" s="41">
        <v>0</v>
      </c>
      <c r="U667" s="41">
        <v>0</v>
      </c>
      <c r="V667" s="41">
        <v>0</v>
      </c>
      <c r="W667" s="41">
        <v>0</v>
      </c>
      <c r="X667" s="41">
        <v>0</v>
      </c>
      <c r="Y667" s="41">
        <v>0</v>
      </c>
      <c r="Z667" s="41">
        <v>0</v>
      </c>
      <c r="AA667" s="41">
        <v>0</v>
      </c>
      <c r="AB667" s="41">
        <v>0</v>
      </c>
      <c r="AC667" s="41">
        <v>0</v>
      </c>
      <c r="AD667" s="58">
        <f>SUM(Table446233[[#This Row],[1st
Apportionment]:[Invoices]])</f>
        <v>0</v>
      </c>
      <c r="AE667" s="58">
        <f>Table446233[[#This Row],[2018–19
Final Allocation
$98.35 
Per Pupil]]-AD667</f>
        <v>0</v>
      </c>
    </row>
    <row r="668" spans="1:31" x14ac:dyDescent="0.35">
      <c r="A668" s="13" t="s">
        <v>1632</v>
      </c>
      <c r="B668" s="13" t="s">
        <v>2658</v>
      </c>
      <c r="C668" s="14" t="s">
        <v>1634</v>
      </c>
      <c r="D668" s="14" t="s">
        <v>1758</v>
      </c>
      <c r="E668" s="14" t="s">
        <v>2659</v>
      </c>
      <c r="F668" s="14" t="s">
        <v>2660</v>
      </c>
      <c r="G668" s="14" t="s">
        <v>2661</v>
      </c>
      <c r="H668" s="61" t="s">
        <v>2662</v>
      </c>
      <c r="I668" s="38">
        <v>0</v>
      </c>
      <c r="J668" s="39" t="s">
        <v>8122</v>
      </c>
      <c r="K668" s="40" t="s">
        <v>8123</v>
      </c>
      <c r="L668" s="14" t="s">
        <v>8123</v>
      </c>
      <c r="M668" s="41">
        <v>0</v>
      </c>
      <c r="N668" s="4" t="s">
        <v>8123</v>
      </c>
      <c r="O668" s="41">
        <v>0</v>
      </c>
      <c r="P668" s="41">
        <v>0</v>
      </c>
      <c r="Q668" s="41">
        <v>0</v>
      </c>
      <c r="R668" s="41">
        <v>0</v>
      </c>
      <c r="S668" s="41">
        <v>0</v>
      </c>
      <c r="T668" s="41">
        <v>0</v>
      </c>
      <c r="U668" s="41">
        <v>0</v>
      </c>
      <c r="V668" s="41">
        <v>0</v>
      </c>
      <c r="W668" s="41">
        <v>0</v>
      </c>
      <c r="X668" s="41">
        <v>0</v>
      </c>
      <c r="Y668" s="41">
        <v>0</v>
      </c>
      <c r="Z668" s="41">
        <v>0</v>
      </c>
      <c r="AA668" s="41">
        <v>0</v>
      </c>
      <c r="AB668" s="41">
        <v>0</v>
      </c>
      <c r="AC668" s="41">
        <v>0</v>
      </c>
      <c r="AD668" s="58">
        <f>SUM(Table446233[[#This Row],[1st
Apportionment]:[Invoices]])</f>
        <v>0</v>
      </c>
      <c r="AE668" s="58">
        <f>Table446233[[#This Row],[2018–19
Final Allocation
$98.35 
Per Pupil]]-AD668</f>
        <v>0</v>
      </c>
    </row>
    <row r="669" spans="1:31" x14ac:dyDescent="0.35">
      <c r="A669" s="13" t="s">
        <v>1632</v>
      </c>
      <c r="B669" s="13" t="s">
        <v>2663</v>
      </c>
      <c r="C669" s="14" t="s">
        <v>1634</v>
      </c>
      <c r="D669" s="14" t="s">
        <v>1758</v>
      </c>
      <c r="E669" s="14" t="s">
        <v>2664</v>
      </c>
      <c r="F669" s="14" t="s">
        <v>2665</v>
      </c>
      <c r="G669" s="14" t="s">
        <v>2666</v>
      </c>
      <c r="H669" s="61" t="s">
        <v>2667</v>
      </c>
      <c r="I669" s="38">
        <v>0</v>
      </c>
      <c r="J669" s="39" t="s">
        <v>8123</v>
      </c>
      <c r="K669" s="40" t="s">
        <v>8123</v>
      </c>
      <c r="L669" s="14" t="s">
        <v>8123</v>
      </c>
      <c r="M669" s="41">
        <v>0</v>
      </c>
      <c r="N669" s="4" t="s">
        <v>8123</v>
      </c>
      <c r="O669" s="41">
        <v>0</v>
      </c>
      <c r="P669" s="41">
        <v>0</v>
      </c>
      <c r="Q669" s="41">
        <v>0</v>
      </c>
      <c r="R669" s="41">
        <v>0</v>
      </c>
      <c r="S669" s="41">
        <v>0</v>
      </c>
      <c r="T669" s="41">
        <v>0</v>
      </c>
      <c r="U669" s="41">
        <v>0</v>
      </c>
      <c r="V669" s="41">
        <v>0</v>
      </c>
      <c r="W669" s="41">
        <v>0</v>
      </c>
      <c r="X669" s="41">
        <v>0</v>
      </c>
      <c r="Y669" s="41">
        <v>0</v>
      </c>
      <c r="Z669" s="41">
        <v>0</v>
      </c>
      <c r="AA669" s="41">
        <v>0</v>
      </c>
      <c r="AB669" s="41">
        <v>0</v>
      </c>
      <c r="AC669" s="41">
        <v>0</v>
      </c>
      <c r="AD669" s="58">
        <f>SUM(Table446233[[#This Row],[1st
Apportionment]:[Invoices]])</f>
        <v>0</v>
      </c>
      <c r="AE669" s="58">
        <f>Table446233[[#This Row],[2018–19
Final Allocation
$98.35 
Per Pupil]]-AD669</f>
        <v>0</v>
      </c>
    </row>
    <row r="670" spans="1:31" x14ac:dyDescent="0.35">
      <c r="A670" s="13" t="s">
        <v>1632</v>
      </c>
      <c r="B670" s="13" t="s">
        <v>2668</v>
      </c>
      <c r="C670" s="14" t="s">
        <v>1634</v>
      </c>
      <c r="D670" s="14" t="s">
        <v>1758</v>
      </c>
      <c r="E670" s="14" t="s">
        <v>2669</v>
      </c>
      <c r="F670" s="14" t="s">
        <v>2670</v>
      </c>
      <c r="G670" s="14" t="s">
        <v>2671</v>
      </c>
      <c r="H670" s="61" t="s">
        <v>2672</v>
      </c>
      <c r="I670" s="38">
        <v>0</v>
      </c>
      <c r="J670" s="39" t="s">
        <v>8122</v>
      </c>
      <c r="K670" s="40" t="s">
        <v>8123</v>
      </c>
      <c r="L670" s="14" t="s">
        <v>8123</v>
      </c>
      <c r="M670" s="41">
        <v>0</v>
      </c>
      <c r="N670" s="4" t="s">
        <v>8123</v>
      </c>
      <c r="O670" s="41">
        <v>0</v>
      </c>
      <c r="P670" s="41">
        <v>0</v>
      </c>
      <c r="Q670" s="41">
        <v>0</v>
      </c>
      <c r="R670" s="41">
        <v>0</v>
      </c>
      <c r="S670" s="41">
        <v>0</v>
      </c>
      <c r="T670" s="41">
        <v>0</v>
      </c>
      <c r="U670" s="41">
        <v>0</v>
      </c>
      <c r="V670" s="41">
        <v>0</v>
      </c>
      <c r="W670" s="41">
        <v>0</v>
      </c>
      <c r="X670" s="41">
        <v>0</v>
      </c>
      <c r="Y670" s="41">
        <v>0</v>
      </c>
      <c r="Z670" s="41">
        <v>0</v>
      </c>
      <c r="AA670" s="41">
        <v>0</v>
      </c>
      <c r="AB670" s="41">
        <v>0</v>
      </c>
      <c r="AC670" s="41">
        <v>0</v>
      </c>
      <c r="AD670" s="58">
        <f>SUM(Table446233[[#This Row],[1st
Apportionment]:[Invoices]])</f>
        <v>0</v>
      </c>
      <c r="AE670" s="58">
        <f>Table446233[[#This Row],[2018–19
Final Allocation
$98.35 
Per Pupil]]-AD670</f>
        <v>0</v>
      </c>
    </row>
    <row r="671" spans="1:31" x14ac:dyDescent="0.35">
      <c r="A671" s="13" t="s">
        <v>1632</v>
      </c>
      <c r="B671" s="13" t="s">
        <v>2673</v>
      </c>
      <c r="C671" s="14" t="s">
        <v>1634</v>
      </c>
      <c r="D671" s="14" t="s">
        <v>1635</v>
      </c>
      <c r="E671" s="14" t="s">
        <v>2674</v>
      </c>
      <c r="F671" s="14" t="s">
        <v>2675</v>
      </c>
      <c r="G671" s="14" t="s">
        <v>2676</v>
      </c>
      <c r="H671" s="61" t="s">
        <v>2677</v>
      </c>
      <c r="I671" s="38">
        <v>0</v>
      </c>
      <c r="J671" s="39" t="s">
        <v>8123</v>
      </c>
      <c r="K671" s="40" t="s">
        <v>8123</v>
      </c>
      <c r="L671" s="14" t="s">
        <v>8123</v>
      </c>
      <c r="M671" s="41">
        <v>0</v>
      </c>
      <c r="N671" s="4" t="s">
        <v>8123</v>
      </c>
      <c r="O671" s="41">
        <v>0</v>
      </c>
      <c r="P671" s="41">
        <v>0</v>
      </c>
      <c r="Q671" s="41">
        <v>0</v>
      </c>
      <c r="R671" s="41">
        <v>0</v>
      </c>
      <c r="S671" s="41">
        <v>0</v>
      </c>
      <c r="T671" s="41">
        <v>0</v>
      </c>
      <c r="U671" s="41">
        <v>0</v>
      </c>
      <c r="V671" s="41">
        <v>0</v>
      </c>
      <c r="W671" s="41">
        <v>0</v>
      </c>
      <c r="X671" s="41">
        <v>0</v>
      </c>
      <c r="Y671" s="41">
        <v>0</v>
      </c>
      <c r="Z671" s="41">
        <v>0</v>
      </c>
      <c r="AA671" s="41">
        <v>0</v>
      </c>
      <c r="AB671" s="41">
        <v>0</v>
      </c>
      <c r="AC671" s="41">
        <v>0</v>
      </c>
      <c r="AD671" s="58">
        <f>SUM(Table446233[[#This Row],[1st
Apportionment]:[Invoices]])</f>
        <v>0</v>
      </c>
      <c r="AE671" s="58">
        <f>Table446233[[#This Row],[2018–19
Final Allocation
$98.35 
Per Pupil]]-AD671</f>
        <v>0</v>
      </c>
    </row>
    <row r="672" spans="1:31" x14ac:dyDescent="0.35">
      <c r="A672" s="13" t="s">
        <v>1632</v>
      </c>
      <c r="B672" s="13" t="s">
        <v>2678</v>
      </c>
      <c r="C672" s="14" t="s">
        <v>1634</v>
      </c>
      <c r="D672" s="14" t="s">
        <v>1758</v>
      </c>
      <c r="E672" s="14" t="s">
        <v>2679</v>
      </c>
      <c r="F672" s="14" t="s">
        <v>2680</v>
      </c>
      <c r="G672" s="14" t="s">
        <v>2681</v>
      </c>
      <c r="H672" s="61" t="s">
        <v>2682</v>
      </c>
      <c r="I672" s="38">
        <v>0</v>
      </c>
      <c r="J672" s="39" t="s">
        <v>8122</v>
      </c>
      <c r="K672" s="40" t="s">
        <v>8123</v>
      </c>
      <c r="L672" s="14" t="s">
        <v>8123</v>
      </c>
      <c r="M672" s="41">
        <v>0</v>
      </c>
      <c r="N672" s="4" t="s">
        <v>8123</v>
      </c>
      <c r="O672" s="41">
        <v>0</v>
      </c>
      <c r="P672" s="41">
        <v>0</v>
      </c>
      <c r="Q672" s="41">
        <v>0</v>
      </c>
      <c r="R672" s="41">
        <v>0</v>
      </c>
      <c r="S672" s="41">
        <v>0</v>
      </c>
      <c r="T672" s="41">
        <v>0</v>
      </c>
      <c r="U672" s="41">
        <v>0</v>
      </c>
      <c r="V672" s="41">
        <v>0</v>
      </c>
      <c r="W672" s="41">
        <v>0</v>
      </c>
      <c r="X672" s="41">
        <v>0</v>
      </c>
      <c r="Y672" s="41">
        <v>0</v>
      </c>
      <c r="Z672" s="41">
        <v>0</v>
      </c>
      <c r="AA672" s="41">
        <v>0</v>
      </c>
      <c r="AB672" s="41">
        <v>0</v>
      </c>
      <c r="AC672" s="41">
        <v>0</v>
      </c>
      <c r="AD672" s="58">
        <f>SUM(Table446233[[#This Row],[1st
Apportionment]:[Invoices]])</f>
        <v>0</v>
      </c>
      <c r="AE672" s="58">
        <f>Table446233[[#This Row],[2018–19
Final Allocation
$98.35 
Per Pupil]]-AD672</f>
        <v>0</v>
      </c>
    </row>
    <row r="673" spans="1:31" x14ac:dyDescent="0.35">
      <c r="A673" s="13" t="s">
        <v>1632</v>
      </c>
      <c r="B673" s="13" t="s">
        <v>2683</v>
      </c>
      <c r="C673" s="14" t="s">
        <v>1634</v>
      </c>
      <c r="D673" s="14" t="s">
        <v>1758</v>
      </c>
      <c r="E673" s="14" t="s">
        <v>2684</v>
      </c>
      <c r="F673" s="14" t="s">
        <v>2685</v>
      </c>
      <c r="G673" s="14" t="s">
        <v>2686</v>
      </c>
      <c r="H673" s="61" t="s">
        <v>2687</v>
      </c>
      <c r="I673" s="38">
        <v>0</v>
      </c>
      <c r="J673" s="39" t="s">
        <v>8122</v>
      </c>
      <c r="K673" s="40" t="s">
        <v>8123</v>
      </c>
      <c r="L673" s="14" t="s">
        <v>8123</v>
      </c>
      <c r="M673" s="41">
        <v>0</v>
      </c>
      <c r="N673" s="4" t="s">
        <v>8123</v>
      </c>
      <c r="O673" s="41">
        <v>0</v>
      </c>
      <c r="P673" s="41">
        <v>0</v>
      </c>
      <c r="Q673" s="41">
        <v>0</v>
      </c>
      <c r="R673" s="41">
        <v>0</v>
      </c>
      <c r="S673" s="41">
        <v>0</v>
      </c>
      <c r="T673" s="41">
        <v>0</v>
      </c>
      <c r="U673" s="41">
        <v>0</v>
      </c>
      <c r="V673" s="41">
        <v>0</v>
      </c>
      <c r="W673" s="41">
        <v>0</v>
      </c>
      <c r="X673" s="41">
        <v>0</v>
      </c>
      <c r="Y673" s="41">
        <v>0</v>
      </c>
      <c r="Z673" s="41">
        <v>0</v>
      </c>
      <c r="AA673" s="41">
        <v>0</v>
      </c>
      <c r="AB673" s="41">
        <v>0</v>
      </c>
      <c r="AC673" s="41">
        <v>0</v>
      </c>
      <c r="AD673" s="58">
        <f>SUM(Table446233[[#This Row],[1st
Apportionment]:[Invoices]])</f>
        <v>0</v>
      </c>
      <c r="AE673" s="58">
        <f>Table446233[[#This Row],[2018–19
Final Allocation
$98.35 
Per Pupil]]-AD673</f>
        <v>0</v>
      </c>
    </row>
    <row r="674" spans="1:31" x14ac:dyDescent="0.35">
      <c r="A674" s="13" t="s">
        <v>1632</v>
      </c>
      <c r="B674" s="13" t="s">
        <v>2688</v>
      </c>
      <c r="C674" s="14" t="s">
        <v>1634</v>
      </c>
      <c r="D674" s="14" t="s">
        <v>1758</v>
      </c>
      <c r="E674" s="14" t="s">
        <v>2689</v>
      </c>
      <c r="F674" s="14" t="s">
        <v>2690</v>
      </c>
      <c r="G674" s="14" t="s">
        <v>2691</v>
      </c>
      <c r="H674" s="61" t="s">
        <v>2692</v>
      </c>
      <c r="I674" s="38">
        <v>0</v>
      </c>
      <c r="J674" s="39" t="s">
        <v>8122</v>
      </c>
      <c r="K674" s="40" t="s">
        <v>8123</v>
      </c>
      <c r="L674" s="14" t="s">
        <v>8123</v>
      </c>
      <c r="M674" s="41">
        <v>0</v>
      </c>
      <c r="N674" s="4" t="s">
        <v>8123</v>
      </c>
      <c r="O674" s="41">
        <v>0</v>
      </c>
      <c r="P674" s="41">
        <v>0</v>
      </c>
      <c r="Q674" s="41">
        <v>0</v>
      </c>
      <c r="R674" s="41">
        <v>0</v>
      </c>
      <c r="S674" s="41">
        <v>0</v>
      </c>
      <c r="T674" s="41">
        <v>0</v>
      </c>
      <c r="U674" s="41">
        <v>0</v>
      </c>
      <c r="V674" s="41">
        <v>0</v>
      </c>
      <c r="W674" s="41">
        <v>0</v>
      </c>
      <c r="X674" s="41">
        <v>0</v>
      </c>
      <c r="Y674" s="41">
        <v>0</v>
      </c>
      <c r="Z674" s="41">
        <v>0</v>
      </c>
      <c r="AA674" s="41">
        <v>0</v>
      </c>
      <c r="AB674" s="41">
        <v>0</v>
      </c>
      <c r="AC674" s="41">
        <v>0</v>
      </c>
      <c r="AD674" s="58">
        <f>SUM(Table446233[[#This Row],[1st
Apportionment]:[Invoices]])</f>
        <v>0</v>
      </c>
      <c r="AE674" s="58">
        <f>Table446233[[#This Row],[2018–19
Final Allocation
$98.35 
Per Pupil]]-AD674</f>
        <v>0</v>
      </c>
    </row>
    <row r="675" spans="1:31" x14ac:dyDescent="0.35">
      <c r="A675" s="13" t="s">
        <v>1632</v>
      </c>
      <c r="B675" s="13" t="s">
        <v>2693</v>
      </c>
      <c r="C675" s="14" t="s">
        <v>1634</v>
      </c>
      <c r="D675" s="14" t="s">
        <v>1758</v>
      </c>
      <c r="E675" s="14" t="s">
        <v>2694</v>
      </c>
      <c r="F675" s="14" t="s">
        <v>2695</v>
      </c>
      <c r="G675" s="14" t="s">
        <v>2696</v>
      </c>
      <c r="H675" s="61" t="s">
        <v>2697</v>
      </c>
      <c r="I675" s="38">
        <v>0</v>
      </c>
      <c r="J675" s="39" t="s">
        <v>8122</v>
      </c>
      <c r="K675" s="40" t="s">
        <v>8123</v>
      </c>
      <c r="L675" s="14" t="s">
        <v>8123</v>
      </c>
      <c r="M675" s="41">
        <v>0</v>
      </c>
      <c r="N675" s="4" t="s">
        <v>8123</v>
      </c>
      <c r="O675" s="41">
        <v>0</v>
      </c>
      <c r="P675" s="41">
        <v>0</v>
      </c>
      <c r="Q675" s="41">
        <v>0</v>
      </c>
      <c r="R675" s="41">
        <v>0</v>
      </c>
      <c r="S675" s="41">
        <v>0</v>
      </c>
      <c r="T675" s="41">
        <v>0</v>
      </c>
      <c r="U675" s="41">
        <v>0</v>
      </c>
      <c r="V675" s="41">
        <v>0</v>
      </c>
      <c r="W675" s="41">
        <v>0</v>
      </c>
      <c r="X675" s="41">
        <v>0</v>
      </c>
      <c r="Y675" s="41">
        <v>0</v>
      </c>
      <c r="Z675" s="41">
        <v>0</v>
      </c>
      <c r="AA675" s="41">
        <v>0</v>
      </c>
      <c r="AB675" s="41">
        <v>0</v>
      </c>
      <c r="AC675" s="41">
        <v>0</v>
      </c>
      <c r="AD675" s="58">
        <f>SUM(Table446233[[#This Row],[1st
Apportionment]:[Invoices]])</f>
        <v>0</v>
      </c>
      <c r="AE675" s="58">
        <f>Table446233[[#This Row],[2018–19
Final Allocation
$98.35 
Per Pupil]]-AD675</f>
        <v>0</v>
      </c>
    </row>
    <row r="676" spans="1:31" ht="31" x14ac:dyDescent="0.35">
      <c r="A676" s="13" t="s">
        <v>1632</v>
      </c>
      <c r="B676" s="13" t="s">
        <v>2698</v>
      </c>
      <c r="C676" s="14" t="s">
        <v>1634</v>
      </c>
      <c r="D676" s="14" t="s">
        <v>1758</v>
      </c>
      <c r="E676" s="14" t="s">
        <v>2699</v>
      </c>
      <c r="F676" s="14" t="s">
        <v>2700</v>
      </c>
      <c r="G676" s="14" t="s">
        <v>2701</v>
      </c>
      <c r="H676" s="61" t="s">
        <v>2702</v>
      </c>
      <c r="I676" s="38">
        <v>0</v>
      </c>
      <c r="J676" s="39" t="s">
        <v>8122</v>
      </c>
      <c r="K676" s="40" t="s">
        <v>8123</v>
      </c>
      <c r="L676" s="14" t="s">
        <v>8123</v>
      </c>
      <c r="M676" s="41">
        <v>0</v>
      </c>
      <c r="N676" s="4" t="s">
        <v>8123</v>
      </c>
      <c r="O676" s="41">
        <v>0</v>
      </c>
      <c r="P676" s="41">
        <v>0</v>
      </c>
      <c r="Q676" s="41">
        <v>0</v>
      </c>
      <c r="R676" s="41">
        <v>0</v>
      </c>
      <c r="S676" s="41">
        <v>0</v>
      </c>
      <c r="T676" s="41">
        <v>0</v>
      </c>
      <c r="U676" s="41">
        <v>0</v>
      </c>
      <c r="V676" s="41">
        <v>0</v>
      </c>
      <c r="W676" s="41">
        <v>0</v>
      </c>
      <c r="X676" s="41">
        <v>0</v>
      </c>
      <c r="Y676" s="41">
        <v>0</v>
      </c>
      <c r="Z676" s="41">
        <v>0</v>
      </c>
      <c r="AA676" s="41">
        <v>0</v>
      </c>
      <c r="AB676" s="41">
        <v>0</v>
      </c>
      <c r="AC676" s="41">
        <v>0</v>
      </c>
      <c r="AD676" s="58">
        <f>SUM(Table446233[[#This Row],[1st
Apportionment]:[Invoices]])</f>
        <v>0</v>
      </c>
      <c r="AE676" s="58">
        <f>Table446233[[#This Row],[2018–19
Final Allocation
$98.35 
Per Pupil]]-AD676</f>
        <v>0</v>
      </c>
    </row>
    <row r="677" spans="1:31" x14ac:dyDescent="0.35">
      <c r="A677" s="13" t="s">
        <v>1632</v>
      </c>
      <c r="B677" s="13" t="s">
        <v>2703</v>
      </c>
      <c r="C677" s="14" t="s">
        <v>1634</v>
      </c>
      <c r="D677" s="14" t="s">
        <v>1758</v>
      </c>
      <c r="E677" s="14" t="s">
        <v>2704</v>
      </c>
      <c r="F677" s="14" t="s">
        <v>2705</v>
      </c>
      <c r="G677" s="14" t="s">
        <v>2706</v>
      </c>
      <c r="H677" s="61" t="s">
        <v>2707</v>
      </c>
      <c r="I677" s="38">
        <v>0</v>
      </c>
      <c r="J677" s="39" t="s">
        <v>8122</v>
      </c>
      <c r="K677" s="40" t="s">
        <v>8123</v>
      </c>
      <c r="L677" s="14" t="s">
        <v>8123</v>
      </c>
      <c r="M677" s="41">
        <v>0</v>
      </c>
      <c r="N677" s="4" t="s">
        <v>8123</v>
      </c>
      <c r="O677" s="41">
        <v>0</v>
      </c>
      <c r="P677" s="41">
        <v>0</v>
      </c>
      <c r="Q677" s="41">
        <v>0</v>
      </c>
      <c r="R677" s="41">
        <v>0</v>
      </c>
      <c r="S677" s="41">
        <v>0</v>
      </c>
      <c r="T677" s="41">
        <v>0</v>
      </c>
      <c r="U677" s="41">
        <v>0</v>
      </c>
      <c r="V677" s="41">
        <v>0</v>
      </c>
      <c r="W677" s="41">
        <v>0</v>
      </c>
      <c r="X677" s="41">
        <v>0</v>
      </c>
      <c r="Y677" s="41">
        <v>0</v>
      </c>
      <c r="Z677" s="41">
        <v>0</v>
      </c>
      <c r="AA677" s="41">
        <v>0</v>
      </c>
      <c r="AB677" s="41">
        <v>0</v>
      </c>
      <c r="AC677" s="41">
        <v>0</v>
      </c>
      <c r="AD677" s="58">
        <f>SUM(Table446233[[#This Row],[1st
Apportionment]:[Invoices]])</f>
        <v>0</v>
      </c>
      <c r="AE677" s="58">
        <f>Table446233[[#This Row],[2018–19
Final Allocation
$98.35 
Per Pupil]]-AD677</f>
        <v>0</v>
      </c>
    </row>
    <row r="678" spans="1:31" x14ac:dyDescent="0.35">
      <c r="A678" s="13" t="s">
        <v>1632</v>
      </c>
      <c r="B678" s="13" t="s">
        <v>2708</v>
      </c>
      <c r="C678" s="14" t="s">
        <v>1634</v>
      </c>
      <c r="D678" s="14" t="s">
        <v>1758</v>
      </c>
      <c r="E678" s="14" t="s">
        <v>2709</v>
      </c>
      <c r="F678" s="14" t="s">
        <v>2710</v>
      </c>
      <c r="G678" s="14" t="s">
        <v>2711</v>
      </c>
      <c r="H678" s="61" t="s">
        <v>2712</v>
      </c>
      <c r="I678" s="38">
        <v>0</v>
      </c>
      <c r="J678" s="39" t="s">
        <v>8122</v>
      </c>
      <c r="K678" s="40" t="s">
        <v>8123</v>
      </c>
      <c r="L678" s="14" t="s">
        <v>8123</v>
      </c>
      <c r="M678" s="41">
        <v>0</v>
      </c>
      <c r="N678" s="4" t="s">
        <v>8123</v>
      </c>
      <c r="O678" s="41">
        <v>0</v>
      </c>
      <c r="P678" s="41">
        <v>0</v>
      </c>
      <c r="Q678" s="41">
        <v>0</v>
      </c>
      <c r="R678" s="41">
        <v>0</v>
      </c>
      <c r="S678" s="41">
        <v>0</v>
      </c>
      <c r="T678" s="41">
        <v>0</v>
      </c>
      <c r="U678" s="41">
        <v>0</v>
      </c>
      <c r="V678" s="41">
        <v>0</v>
      </c>
      <c r="W678" s="41">
        <v>0</v>
      </c>
      <c r="X678" s="41">
        <v>0</v>
      </c>
      <c r="Y678" s="41">
        <v>0</v>
      </c>
      <c r="Z678" s="41">
        <v>0</v>
      </c>
      <c r="AA678" s="41">
        <v>0</v>
      </c>
      <c r="AB678" s="41">
        <v>0</v>
      </c>
      <c r="AC678" s="41">
        <v>0</v>
      </c>
      <c r="AD678" s="58">
        <f>SUM(Table446233[[#This Row],[1st
Apportionment]:[Invoices]])</f>
        <v>0</v>
      </c>
      <c r="AE678" s="58">
        <f>Table446233[[#This Row],[2018–19
Final Allocation
$98.35 
Per Pupil]]-AD678</f>
        <v>0</v>
      </c>
    </row>
    <row r="679" spans="1:31" x14ac:dyDescent="0.35">
      <c r="A679" s="13" t="s">
        <v>1632</v>
      </c>
      <c r="B679" s="13" t="s">
        <v>2713</v>
      </c>
      <c r="C679" s="14" t="s">
        <v>1634</v>
      </c>
      <c r="D679" s="14" t="s">
        <v>1758</v>
      </c>
      <c r="E679" s="14" t="s">
        <v>2714</v>
      </c>
      <c r="F679" s="14" t="s">
        <v>2715</v>
      </c>
      <c r="G679" s="14" t="s">
        <v>2716</v>
      </c>
      <c r="H679" s="61" t="s">
        <v>2717</v>
      </c>
      <c r="I679" s="38">
        <v>0</v>
      </c>
      <c r="J679" s="39" t="s">
        <v>8122</v>
      </c>
      <c r="K679" s="40" t="s">
        <v>8123</v>
      </c>
      <c r="L679" s="14" t="s">
        <v>8122</v>
      </c>
      <c r="M679" s="41">
        <v>0</v>
      </c>
      <c r="N679" s="4" t="s">
        <v>8123</v>
      </c>
      <c r="O679" s="41">
        <v>0</v>
      </c>
      <c r="P679" s="41">
        <v>0</v>
      </c>
      <c r="Q679" s="41">
        <v>0</v>
      </c>
      <c r="R679" s="41">
        <v>0</v>
      </c>
      <c r="S679" s="41">
        <v>0</v>
      </c>
      <c r="T679" s="41">
        <v>0</v>
      </c>
      <c r="U679" s="41">
        <v>0</v>
      </c>
      <c r="V679" s="41">
        <v>0</v>
      </c>
      <c r="W679" s="41">
        <v>0</v>
      </c>
      <c r="X679" s="41">
        <v>0</v>
      </c>
      <c r="Y679" s="41">
        <v>0</v>
      </c>
      <c r="Z679" s="41">
        <v>0</v>
      </c>
      <c r="AA679" s="41">
        <v>0</v>
      </c>
      <c r="AB679" s="41">
        <v>0</v>
      </c>
      <c r="AC679" s="41">
        <v>0</v>
      </c>
      <c r="AD679" s="58">
        <f>SUM(Table446233[[#This Row],[1st
Apportionment]:[Invoices]])</f>
        <v>0</v>
      </c>
      <c r="AE679" s="58">
        <f>Table446233[[#This Row],[2018–19
Final Allocation
$98.35 
Per Pupil]]-AD679</f>
        <v>0</v>
      </c>
    </row>
    <row r="680" spans="1:31" x14ac:dyDescent="0.35">
      <c r="A680" s="13" t="s">
        <v>1632</v>
      </c>
      <c r="B680" s="13" t="s">
        <v>2718</v>
      </c>
      <c r="C680" s="14" t="s">
        <v>1634</v>
      </c>
      <c r="D680" s="14" t="s">
        <v>1740</v>
      </c>
      <c r="E680" s="14" t="s">
        <v>2719</v>
      </c>
      <c r="F680" s="14" t="s">
        <v>2720</v>
      </c>
      <c r="G680" s="14" t="s">
        <v>2721</v>
      </c>
      <c r="H680" s="61" t="s">
        <v>2722</v>
      </c>
      <c r="I680" s="38">
        <v>0</v>
      </c>
      <c r="J680" s="39" t="s">
        <v>8123</v>
      </c>
      <c r="K680" s="40" t="s">
        <v>8123</v>
      </c>
      <c r="L680" s="14" t="s">
        <v>8123</v>
      </c>
      <c r="M680" s="41">
        <v>0</v>
      </c>
      <c r="N680" s="4" t="s">
        <v>8123</v>
      </c>
      <c r="O680" s="41">
        <v>0</v>
      </c>
      <c r="P680" s="41">
        <v>0</v>
      </c>
      <c r="Q680" s="41">
        <v>0</v>
      </c>
      <c r="R680" s="41">
        <v>0</v>
      </c>
      <c r="S680" s="41">
        <v>0</v>
      </c>
      <c r="T680" s="41">
        <v>0</v>
      </c>
      <c r="U680" s="41">
        <v>0</v>
      </c>
      <c r="V680" s="41">
        <v>0</v>
      </c>
      <c r="W680" s="41">
        <v>0</v>
      </c>
      <c r="X680" s="41">
        <v>0</v>
      </c>
      <c r="Y680" s="41">
        <v>0</v>
      </c>
      <c r="Z680" s="41">
        <v>0</v>
      </c>
      <c r="AA680" s="41">
        <v>0</v>
      </c>
      <c r="AB680" s="41">
        <v>0</v>
      </c>
      <c r="AC680" s="41">
        <v>0</v>
      </c>
      <c r="AD680" s="58">
        <f>SUM(Table446233[[#This Row],[1st
Apportionment]:[Invoices]])</f>
        <v>0</v>
      </c>
      <c r="AE680" s="58">
        <f>Table446233[[#This Row],[2018–19
Final Allocation
$98.35 
Per Pupil]]-AD680</f>
        <v>0</v>
      </c>
    </row>
    <row r="681" spans="1:31" x14ac:dyDescent="0.35">
      <c r="A681" s="13" t="s">
        <v>1632</v>
      </c>
      <c r="B681" s="13" t="s">
        <v>2723</v>
      </c>
      <c r="C681" s="14" t="s">
        <v>1634</v>
      </c>
      <c r="D681" s="14" t="s">
        <v>1758</v>
      </c>
      <c r="E681" s="14" t="s">
        <v>2724</v>
      </c>
      <c r="F681" s="14" t="s">
        <v>2725</v>
      </c>
      <c r="G681" s="14" t="s">
        <v>2726</v>
      </c>
      <c r="H681" s="61" t="s">
        <v>2727</v>
      </c>
      <c r="I681" s="38">
        <v>0</v>
      </c>
      <c r="J681" s="39" t="s">
        <v>8122</v>
      </c>
      <c r="K681" s="40" t="s">
        <v>8123</v>
      </c>
      <c r="L681" s="14" t="s">
        <v>8123</v>
      </c>
      <c r="M681" s="41">
        <v>0</v>
      </c>
      <c r="N681" s="4" t="s">
        <v>8123</v>
      </c>
      <c r="O681" s="41">
        <v>0</v>
      </c>
      <c r="P681" s="41">
        <v>0</v>
      </c>
      <c r="Q681" s="41">
        <v>0</v>
      </c>
      <c r="R681" s="41">
        <v>0</v>
      </c>
      <c r="S681" s="41">
        <v>0</v>
      </c>
      <c r="T681" s="41">
        <v>0</v>
      </c>
      <c r="U681" s="41">
        <v>0</v>
      </c>
      <c r="V681" s="41">
        <v>0</v>
      </c>
      <c r="W681" s="41">
        <v>0</v>
      </c>
      <c r="X681" s="41">
        <v>0</v>
      </c>
      <c r="Y681" s="41">
        <v>0</v>
      </c>
      <c r="Z681" s="41">
        <v>0</v>
      </c>
      <c r="AA681" s="41">
        <v>0</v>
      </c>
      <c r="AB681" s="41">
        <v>0</v>
      </c>
      <c r="AC681" s="41">
        <v>0</v>
      </c>
      <c r="AD681" s="58">
        <f>SUM(Table446233[[#This Row],[1st
Apportionment]:[Invoices]])</f>
        <v>0</v>
      </c>
      <c r="AE681" s="58">
        <f>Table446233[[#This Row],[2018–19
Final Allocation
$98.35 
Per Pupil]]-AD681</f>
        <v>0</v>
      </c>
    </row>
    <row r="682" spans="1:31" x14ac:dyDescent="0.35">
      <c r="A682" s="13" t="s">
        <v>1632</v>
      </c>
      <c r="B682" s="13" t="s">
        <v>2728</v>
      </c>
      <c r="C682" s="14" t="s">
        <v>1634</v>
      </c>
      <c r="D682" s="14" t="s">
        <v>1758</v>
      </c>
      <c r="E682" s="14" t="s">
        <v>2729</v>
      </c>
      <c r="F682" s="14" t="s">
        <v>2730</v>
      </c>
      <c r="G682" s="14" t="s">
        <v>2731</v>
      </c>
      <c r="H682" s="61" t="s">
        <v>2732</v>
      </c>
      <c r="I682" s="38">
        <v>0</v>
      </c>
      <c r="J682" s="39" t="s">
        <v>8122</v>
      </c>
      <c r="K682" s="40" t="s">
        <v>8123</v>
      </c>
      <c r="L682" s="14" t="s">
        <v>8123</v>
      </c>
      <c r="M682" s="41">
        <v>0</v>
      </c>
      <c r="N682" s="4" t="s">
        <v>8123</v>
      </c>
      <c r="O682" s="41">
        <v>0</v>
      </c>
      <c r="P682" s="41">
        <v>0</v>
      </c>
      <c r="Q682" s="41">
        <v>0</v>
      </c>
      <c r="R682" s="41">
        <v>0</v>
      </c>
      <c r="S682" s="41">
        <v>0</v>
      </c>
      <c r="T682" s="41">
        <v>0</v>
      </c>
      <c r="U682" s="41">
        <v>0</v>
      </c>
      <c r="V682" s="41">
        <v>0</v>
      </c>
      <c r="W682" s="41">
        <v>0</v>
      </c>
      <c r="X682" s="41">
        <v>0</v>
      </c>
      <c r="Y682" s="41">
        <v>0</v>
      </c>
      <c r="Z682" s="41">
        <v>0</v>
      </c>
      <c r="AA682" s="41">
        <v>0</v>
      </c>
      <c r="AB682" s="41">
        <v>0</v>
      </c>
      <c r="AC682" s="41">
        <v>0</v>
      </c>
      <c r="AD682" s="58">
        <f>SUM(Table446233[[#This Row],[1st
Apportionment]:[Invoices]])</f>
        <v>0</v>
      </c>
      <c r="AE682" s="58">
        <f>Table446233[[#This Row],[2018–19
Final Allocation
$98.35 
Per Pupil]]-AD682</f>
        <v>0</v>
      </c>
    </row>
    <row r="683" spans="1:31" x14ac:dyDescent="0.35">
      <c r="A683" s="13" t="s">
        <v>1632</v>
      </c>
      <c r="B683" s="13" t="s">
        <v>2733</v>
      </c>
      <c r="C683" s="14" t="s">
        <v>1634</v>
      </c>
      <c r="D683" s="14" t="s">
        <v>1758</v>
      </c>
      <c r="E683" s="14" t="s">
        <v>2734</v>
      </c>
      <c r="F683" s="14" t="s">
        <v>2735</v>
      </c>
      <c r="G683" s="14" t="s">
        <v>2736</v>
      </c>
      <c r="H683" s="61" t="s">
        <v>2737</v>
      </c>
      <c r="I683" s="38">
        <v>0</v>
      </c>
      <c r="J683" s="39" t="s">
        <v>8122</v>
      </c>
      <c r="K683" s="40" t="s">
        <v>8123</v>
      </c>
      <c r="L683" s="14" t="s">
        <v>8122</v>
      </c>
      <c r="M683" s="41">
        <v>0</v>
      </c>
      <c r="N683" s="4" t="s">
        <v>8123</v>
      </c>
      <c r="O683" s="41">
        <v>0</v>
      </c>
      <c r="P683" s="41">
        <v>0</v>
      </c>
      <c r="Q683" s="41">
        <v>0</v>
      </c>
      <c r="R683" s="41">
        <v>0</v>
      </c>
      <c r="S683" s="41">
        <v>0</v>
      </c>
      <c r="T683" s="41">
        <v>0</v>
      </c>
      <c r="U683" s="41">
        <v>0</v>
      </c>
      <c r="V683" s="41">
        <v>0</v>
      </c>
      <c r="W683" s="41">
        <v>0</v>
      </c>
      <c r="X683" s="41">
        <v>0</v>
      </c>
      <c r="Y683" s="41">
        <v>0</v>
      </c>
      <c r="Z683" s="41">
        <v>0</v>
      </c>
      <c r="AA683" s="41">
        <v>0</v>
      </c>
      <c r="AB683" s="41">
        <v>0</v>
      </c>
      <c r="AC683" s="41">
        <v>0</v>
      </c>
      <c r="AD683" s="58">
        <f>SUM(Table446233[[#This Row],[1st
Apportionment]:[Invoices]])</f>
        <v>0</v>
      </c>
      <c r="AE683" s="58">
        <f>Table446233[[#This Row],[2018–19
Final Allocation
$98.35 
Per Pupil]]-AD683</f>
        <v>0</v>
      </c>
    </row>
    <row r="684" spans="1:31" x14ac:dyDescent="0.35">
      <c r="A684" s="13" t="s">
        <v>1632</v>
      </c>
      <c r="B684" s="13" t="s">
        <v>2738</v>
      </c>
      <c r="C684" s="14" t="s">
        <v>1634</v>
      </c>
      <c r="D684" s="14" t="s">
        <v>1758</v>
      </c>
      <c r="E684" s="14" t="s">
        <v>2739</v>
      </c>
      <c r="F684" s="14" t="s">
        <v>2740</v>
      </c>
      <c r="G684" s="14" t="s">
        <v>2741</v>
      </c>
      <c r="H684" s="61" t="s">
        <v>2742</v>
      </c>
      <c r="I684" s="38">
        <v>0</v>
      </c>
      <c r="J684" s="39" t="s">
        <v>8123</v>
      </c>
      <c r="K684" s="40" t="s">
        <v>8123</v>
      </c>
      <c r="L684" s="14" t="s">
        <v>8122</v>
      </c>
      <c r="M684" s="41">
        <v>0</v>
      </c>
      <c r="N684" s="4" t="s">
        <v>8123</v>
      </c>
      <c r="O684" s="41">
        <v>0</v>
      </c>
      <c r="P684" s="41">
        <v>0</v>
      </c>
      <c r="Q684" s="41">
        <v>0</v>
      </c>
      <c r="R684" s="41">
        <v>0</v>
      </c>
      <c r="S684" s="41">
        <v>0</v>
      </c>
      <c r="T684" s="41">
        <v>0</v>
      </c>
      <c r="U684" s="41">
        <v>0</v>
      </c>
      <c r="V684" s="41">
        <v>0</v>
      </c>
      <c r="W684" s="41">
        <v>0</v>
      </c>
      <c r="X684" s="41">
        <v>0</v>
      </c>
      <c r="Y684" s="41">
        <v>0</v>
      </c>
      <c r="Z684" s="41">
        <v>0</v>
      </c>
      <c r="AA684" s="41">
        <v>0</v>
      </c>
      <c r="AB684" s="41">
        <v>0</v>
      </c>
      <c r="AC684" s="41">
        <v>0</v>
      </c>
      <c r="AD684" s="58">
        <f>SUM(Table446233[[#This Row],[1st
Apportionment]:[Invoices]])</f>
        <v>0</v>
      </c>
      <c r="AE684" s="58">
        <f>Table446233[[#This Row],[2018–19
Final Allocation
$98.35 
Per Pupil]]-AD684</f>
        <v>0</v>
      </c>
    </row>
    <row r="685" spans="1:31" x14ac:dyDescent="0.35">
      <c r="A685" s="13" t="s">
        <v>1632</v>
      </c>
      <c r="B685" s="13" t="s">
        <v>2743</v>
      </c>
      <c r="C685" s="14" t="s">
        <v>1634</v>
      </c>
      <c r="D685" s="14" t="s">
        <v>1758</v>
      </c>
      <c r="E685" s="14" t="s">
        <v>2744</v>
      </c>
      <c r="F685" s="14" t="s">
        <v>2745</v>
      </c>
      <c r="G685" s="14" t="s">
        <v>2746</v>
      </c>
      <c r="H685" s="61" t="s">
        <v>2747</v>
      </c>
      <c r="I685" s="38">
        <v>0</v>
      </c>
      <c r="J685" s="39" t="s">
        <v>8122</v>
      </c>
      <c r="K685" s="40" t="s">
        <v>8123</v>
      </c>
      <c r="L685" s="14" t="s">
        <v>8123</v>
      </c>
      <c r="M685" s="41">
        <v>0</v>
      </c>
      <c r="N685" s="4" t="s">
        <v>8123</v>
      </c>
      <c r="O685" s="41">
        <v>0</v>
      </c>
      <c r="P685" s="41">
        <v>0</v>
      </c>
      <c r="Q685" s="41">
        <v>0</v>
      </c>
      <c r="R685" s="41">
        <v>0</v>
      </c>
      <c r="S685" s="41">
        <v>0</v>
      </c>
      <c r="T685" s="41">
        <v>0</v>
      </c>
      <c r="U685" s="41">
        <v>0</v>
      </c>
      <c r="V685" s="41">
        <v>0</v>
      </c>
      <c r="W685" s="41">
        <v>0</v>
      </c>
      <c r="X685" s="41">
        <v>0</v>
      </c>
      <c r="Y685" s="41">
        <v>0</v>
      </c>
      <c r="Z685" s="41">
        <v>0</v>
      </c>
      <c r="AA685" s="41">
        <v>0</v>
      </c>
      <c r="AB685" s="41">
        <v>0</v>
      </c>
      <c r="AC685" s="41">
        <v>0</v>
      </c>
      <c r="AD685" s="58">
        <f>SUM(Table446233[[#This Row],[1st
Apportionment]:[Invoices]])</f>
        <v>0</v>
      </c>
      <c r="AE685" s="58">
        <f>Table446233[[#This Row],[2018–19
Final Allocation
$98.35 
Per Pupil]]-AD685</f>
        <v>0</v>
      </c>
    </row>
    <row r="686" spans="1:31" x14ac:dyDescent="0.35">
      <c r="A686" s="13" t="s">
        <v>1632</v>
      </c>
      <c r="B686" s="13" t="s">
        <v>2748</v>
      </c>
      <c r="C686" s="14" t="s">
        <v>1634</v>
      </c>
      <c r="D686" s="14" t="s">
        <v>1758</v>
      </c>
      <c r="E686" s="14" t="s">
        <v>2749</v>
      </c>
      <c r="F686" s="14" t="s">
        <v>2750</v>
      </c>
      <c r="G686" s="14" t="s">
        <v>2751</v>
      </c>
      <c r="H686" s="61" t="s">
        <v>2752</v>
      </c>
      <c r="I686" s="38">
        <v>0</v>
      </c>
      <c r="J686" s="39" t="s">
        <v>8122</v>
      </c>
      <c r="K686" s="40" t="s">
        <v>8123</v>
      </c>
      <c r="L686" s="14" t="s">
        <v>8123</v>
      </c>
      <c r="M686" s="41">
        <v>0</v>
      </c>
      <c r="N686" s="4" t="s">
        <v>8123</v>
      </c>
      <c r="O686" s="41">
        <v>0</v>
      </c>
      <c r="P686" s="41">
        <v>0</v>
      </c>
      <c r="Q686" s="41">
        <v>0</v>
      </c>
      <c r="R686" s="41">
        <v>0</v>
      </c>
      <c r="S686" s="41">
        <v>0</v>
      </c>
      <c r="T686" s="41">
        <v>0</v>
      </c>
      <c r="U686" s="41">
        <v>0</v>
      </c>
      <c r="V686" s="41">
        <v>0</v>
      </c>
      <c r="W686" s="41">
        <v>0</v>
      </c>
      <c r="X686" s="41">
        <v>0</v>
      </c>
      <c r="Y686" s="41">
        <v>0</v>
      </c>
      <c r="Z686" s="41">
        <v>0</v>
      </c>
      <c r="AA686" s="41">
        <v>0</v>
      </c>
      <c r="AB686" s="41">
        <v>0</v>
      </c>
      <c r="AC686" s="41">
        <v>0</v>
      </c>
      <c r="AD686" s="58">
        <f>SUM(Table446233[[#This Row],[1st
Apportionment]:[Invoices]])</f>
        <v>0</v>
      </c>
      <c r="AE686" s="58">
        <f>Table446233[[#This Row],[2018–19
Final Allocation
$98.35 
Per Pupil]]-AD686</f>
        <v>0</v>
      </c>
    </row>
    <row r="687" spans="1:31" x14ac:dyDescent="0.35">
      <c r="A687" s="13" t="s">
        <v>1632</v>
      </c>
      <c r="B687" s="13" t="s">
        <v>2753</v>
      </c>
      <c r="C687" s="14" t="s">
        <v>1634</v>
      </c>
      <c r="D687" s="14" t="s">
        <v>1758</v>
      </c>
      <c r="E687" s="14" t="s">
        <v>2754</v>
      </c>
      <c r="F687" s="14" t="s">
        <v>2755</v>
      </c>
      <c r="G687" s="14" t="s">
        <v>2756</v>
      </c>
      <c r="H687" s="61" t="s">
        <v>2757</v>
      </c>
      <c r="I687" s="38">
        <v>0</v>
      </c>
      <c r="J687" s="39" t="s">
        <v>8122</v>
      </c>
      <c r="K687" s="40" t="s">
        <v>8123</v>
      </c>
      <c r="L687" s="14" t="s">
        <v>8123</v>
      </c>
      <c r="M687" s="41">
        <v>0</v>
      </c>
      <c r="N687" s="4" t="s">
        <v>8123</v>
      </c>
      <c r="O687" s="41">
        <v>0</v>
      </c>
      <c r="P687" s="41">
        <v>0</v>
      </c>
      <c r="Q687" s="41">
        <v>0</v>
      </c>
      <c r="R687" s="41">
        <v>0</v>
      </c>
      <c r="S687" s="41">
        <v>0</v>
      </c>
      <c r="T687" s="41">
        <v>0</v>
      </c>
      <c r="U687" s="41">
        <v>0</v>
      </c>
      <c r="V687" s="41">
        <v>0</v>
      </c>
      <c r="W687" s="41">
        <v>0</v>
      </c>
      <c r="X687" s="41">
        <v>0</v>
      </c>
      <c r="Y687" s="41">
        <v>0</v>
      </c>
      <c r="Z687" s="41">
        <v>0</v>
      </c>
      <c r="AA687" s="41">
        <v>0</v>
      </c>
      <c r="AB687" s="41">
        <v>0</v>
      </c>
      <c r="AC687" s="41">
        <v>0</v>
      </c>
      <c r="AD687" s="58">
        <f>SUM(Table446233[[#This Row],[1st
Apportionment]:[Invoices]])</f>
        <v>0</v>
      </c>
      <c r="AE687" s="58">
        <f>Table446233[[#This Row],[2018–19
Final Allocation
$98.35 
Per Pupil]]-AD687</f>
        <v>0</v>
      </c>
    </row>
    <row r="688" spans="1:31" x14ac:dyDescent="0.35">
      <c r="A688" s="13" t="s">
        <v>1632</v>
      </c>
      <c r="B688" s="13" t="s">
        <v>2758</v>
      </c>
      <c r="C688" s="14" t="s">
        <v>1634</v>
      </c>
      <c r="D688" s="14" t="s">
        <v>1758</v>
      </c>
      <c r="E688" s="14" t="s">
        <v>2759</v>
      </c>
      <c r="F688" s="14" t="s">
        <v>2760</v>
      </c>
      <c r="G688" s="14" t="s">
        <v>2761</v>
      </c>
      <c r="H688" s="61" t="s">
        <v>2762</v>
      </c>
      <c r="I688" s="38">
        <v>0</v>
      </c>
      <c r="J688" s="39" t="s">
        <v>8123</v>
      </c>
      <c r="K688" s="40" t="s">
        <v>8123</v>
      </c>
      <c r="L688" s="14" t="s">
        <v>8123</v>
      </c>
      <c r="M688" s="41">
        <v>0</v>
      </c>
      <c r="N688" s="4" t="s">
        <v>8123</v>
      </c>
      <c r="O688" s="41">
        <v>0</v>
      </c>
      <c r="P688" s="41">
        <v>0</v>
      </c>
      <c r="Q688" s="41">
        <v>0</v>
      </c>
      <c r="R688" s="41">
        <v>0</v>
      </c>
      <c r="S688" s="41">
        <v>0</v>
      </c>
      <c r="T688" s="41">
        <v>0</v>
      </c>
      <c r="U688" s="41">
        <v>0</v>
      </c>
      <c r="V688" s="41">
        <v>0</v>
      </c>
      <c r="W688" s="41">
        <v>0</v>
      </c>
      <c r="X688" s="41">
        <v>0</v>
      </c>
      <c r="Y688" s="41">
        <v>0</v>
      </c>
      <c r="Z688" s="41">
        <v>0</v>
      </c>
      <c r="AA688" s="41">
        <v>0</v>
      </c>
      <c r="AB688" s="41">
        <v>0</v>
      </c>
      <c r="AC688" s="41">
        <v>0</v>
      </c>
      <c r="AD688" s="58">
        <f>SUM(Table446233[[#This Row],[1st
Apportionment]:[Invoices]])</f>
        <v>0</v>
      </c>
      <c r="AE688" s="58">
        <f>Table446233[[#This Row],[2018–19
Final Allocation
$98.35 
Per Pupil]]-AD688</f>
        <v>0</v>
      </c>
    </row>
    <row r="689" spans="1:31" x14ac:dyDescent="0.35">
      <c r="A689" s="13" t="s">
        <v>1632</v>
      </c>
      <c r="B689" s="13" t="s">
        <v>2763</v>
      </c>
      <c r="C689" s="14" t="s">
        <v>1634</v>
      </c>
      <c r="D689" s="14" t="s">
        <v>1758</v>
      </c>
      <c r="E689" s="14" t="s">
        <v>2764</v>
      </c>
      <c r="F689" s="14" t="s">
        <v>2765</v>
      </c>
      <c r="G689" s="14" t="s">
        <v>2766</v>
      </c>
      <c r="H689" s="61" t="s">
        <v>2767</v>
      </c>
      <c r="I689" s="38">
        <v>0</v>
      </c>
      <c r="J689" s="39" t="s">
        <v>8123</v>
      </c>
      <c r="K689" s="40" t="s">
        <v>8123</v>
      </c>
      <c r="L689" s="14" t="s">
        <v>8122</v>
      </c>
      <c r="M689" s="41">
        <v>0</v>
      </c>
      <c r="N689" s="4" t="s">
        <v>8123</v>
      </c>
      <c r="O689" s="41">
        <v>0</v>
      </c>
      <c r="P689" s="41">
        <v>0</v>
      </c>
      <c r="Q689" s="41">
        <v>0</v>
      </c>
      <c r="R689" s="41">
        <v>0</v>
      </c>
      <c r="S689" s="41">
        <v>0</v>
      </c>
      <c r="T689" s="41">
        <v>0</v>
      </c>
      <c r="U689" s="41">
        <v>0</v>
      </c>
      <c r="V689" s="41">
        <v>0</v>
      </c>
      <c r="W689" s="41">
        <v>0</v>
      </c>
      <c r="X689" s="41">
        <v>0</v>
      </c>
      <c r="Y689" s="41">
        <v>0</v>
      </c>
      <c r="Z689" s="41">
        <v>0</v>
      </c>
      <c r="AA689" s="41">
        <v>0</v>
      </c>
      <c r="AB689" s="41">
        <v>0</v>
      </c>
      <c r="AC689" s="41">
        <v>0</v>
      </c>
      <c r="AD689" s="58">
        <f>SUM(Table446233[[#This Row],[1st
Apportionment]:[Invoices]])</f>
        <v>0</v>
      </c>
      <c r="AE689" s="58">
        <f>Table446233[[#This Row],[2018–19
Final Allocation
$98.35 
Per Pupil]]-AD689</f>
        <v>0</v>
      </c>
    </row>
    <row r="690" spans="1:31" x14ac:dyDescent="0.35">
      <c r="A690" s="13" t="s">
        <v>1632</v>
      </c>
      <c r="B690" s="13" t="s">
        <v>2768</v>
      </c>
      <c r="C690" s="14" t="s">
        <v>1634</v>
      </c>
      <c r="D690" s="14" t="s">
        <v>1758</v>
      </c>
      <c r="E690" s="14" t="s">
        <v>2769</v>
      </c>
      <c r="F690" s="14" t="s">
        <v>2770</v>
      </c>
      <c r="G690" s="14" t="s">
        <v>2771</v>
      </c>
      <c r="H690" s="61" t="s">
        <v>2772</v>
      </c>
      <c r="I690" s="38">
        <v>0</v>
      </c>
      <c r="J690" s="39" t="s">
        <v>8122</v>
      </c>
      <c r="K690" s="40" t="s">
        <v>8123</v>
      </c>
      <c r="L690" s="14" t="s">
        <v>8122</v>
      </c>
      <c r="M690" s="41">
        <v>0</v>
      </c>
      <c r="N690" s="4" t="s">
        <v>8123</v>
      </c>
      <c r="O690" s="41">
        <v>0</v>
      </c>
      <c r="P690" s="41">
        <v>0</v>
      </c>
      <c r="Q690" s="41">
        <v>0</v>
      </c>
      <c r="R690" s="41">
        <v>0</v>
      </c>
      <c r="S690" s="41">
        <v>0</v>
      </c>
      <c r="T690" s="41">
        <v>0</v>
      </c>
      <c r="U690" s="41">
        <v>0</v>
      </c>
      <c r="V690" s="41">
        <v>0</v>
      </c>
      <c r="W690" s="41">
        <v>0</v>
      </c>
      <c r="X690" s="41">
        <v>0</v>
      </c>
      <c r="Y690" s="41">
        <v>0</v>
      </c>
      <c r="Z690" s="41">
        <v>0</v>
      </c>
      <c r="AA690" s="41">
        <v>0</v>
      </c>
      <c r="AB690" s="41">
        <v>0</v>
      </c>
      <c r="AC690" s="41">
        <v>0</v>
      </c>
      <c r="AD690" s="58">
        <f>SUM(Table446233[[#This Row],[1st
Apportionment]:[Invoices]])</f>
        <v>0</v>
      </c>
      <c r="AE690" s="58">
        <f>Table446233[[#This Row],[2018–19
Final Allocation
$98.35 
Per Pupil]]-AD690</f>
        <v>0</v>
      </c>
    </row>
    <row r="691" spans="1:31" x14ac:dyDescent="0.35">
      <c r="A691" s="13" t="s">
        <v>1632</v>
      </c>
      <c r="B691" s="13" t="s">
        <v>2773</v>
      </c>
      <c r="C691" s="14" t="s">
        <v>1634</v>
      </c>
      <c r="D691" s="14" t="s">
        <v>1758</v>
      </c>
      <c r="E691" s="14" t="s">
        <v>2774</v>
      </c>
      <c r="F691" s="14" t="s">
        <v>2775</v>
      </c>
      <c r="G691" s="14" t="s">
        <v>2776</v>
      </c>
      <c r="H691" s="61" t="s">
        <v>2777</v>
      </c>
      <c r="I691" s="38">
        <v>0</v>
      </c>
      <c r="J691" s="39" t="s">
        <v>8122</v>
      </c>
      <c r="K691" s="40" t="s">
        <v>8123</v>
      </c>
      <c r="L691" s="14" t="s">
        <v>8123</v>
      </c>
      <c r="M691" s="41">
        <v>0</v>
      </c>
      <c r="N691" s="4" t="s">
        <v>8123</v>
      </c>
      <c r="O691" s="41">
        <v>0</v>
      </c>
      <c r="P691" s="41">
        <v>0</v>
      </c>
      <c r="Q691" s="41">
        <v>0</v>
      </c>
      <c r="R691" s="41">
        <v>0</v>
      </c>
      <c r="S691" s="41">
        <v>0</v>
      </c>
      <c r="T691" s="41">
        <v>0</v>
      </c>
      <c r="U691" s="41">
        <v>0</v>
      </c>
      <c r="V691" s="41">
        <v>0</v>
      </c>
      <c r="W691" s="41">
        <v>0</v>
      </c>
      <c r="X691" s="41">
        <v>0</v>
      </c>
      <c r="Y691" s="41">
        <v>0</v>
      </c>
      <c r="Z691" s="41">
        <v>0</v>
      </c>
      <c r="AA691" s="41">
        <v>0</v>
      </c>
      <c r="AB691" s="41">
        <v>0</v>
      </c>
      <c r="AC691" s="41">
        <v>0</v>
      </c>
      <c r="AD691" s="58">
        <f>SUM(Table446233[[#This Row],[1st
Apportionment]:[Invoices]])</f>
        <v>0</v>
      </c>
      <c r="AE691" s="58">
        <f>Table446233[[#This Row],[2018–19
Final Allocation
$98.35 
Per Pupil]]-AD691</f>
        <v>0</v>
      </c>
    </row>
    <row r="692" spans="1:31" x14ac:dyDescent="0.35">
      <c r="A692" s="13" t="s">
        <v>1632</v>
      </c>
      <c r="B692" s="13" t="s">
        <v>2778</v>
      </c>
      <c r="C692" s="14" t="s">
        <v>1634</v>
      </c>
      <c r="D692" s="14" t="s">
        <v>1758</v>
      </c>
      <c r="E692" s="14" t="s">
        <v>2779</v>
      </c>
      <c r="F692" s="14" t="s">
        <v>2780</v>
      </c>
      <c r="G692" s="14" t="s">
        <v>2781</v>
      </c>
      <c r="H692" s="61" t="s">
        <v>2782</v>
      </c>
      <c r="I692" s="38">
        <v>0</v>
      </c>
      <c r="J692" s="39" t="s">
        <v>8122</v>
      </c>
      <c r="K692" s="40" t="s">
        <v>8123</v>
      </c>
      <c r="L692" s="14" t="s">
        <v>8123</v>
      </c>
      <c r="M692" s="41">
        <v>0</v>
      </c>
      <c r="N692" s="4" t="s">
        <v>8123</v>
      </c>
      <c r="O692" s="41">
        <v>0</v>
      </c>
      <c r="P692" s="41">
        <v>0</v>
      </c>
      <c r="Q692" s="41">
        <v>0</v>
      </c>
      <c r="R692" s="41">
        <v>0</v>
      </c>
      <c r="S692" s="41">
        <v>0</v>
      </c>
      <c r="T692" s="41">
        <v>0</v>
      </c>
      <c r="U692" s="41">
        <v>0</v>
      </c>
      <c r="V692" s="41">
        <v>0</v>
      </c>
      <c r="W692" s="41">
        <v>0</v>
      </c>
      <c r="X692" s="41">
        <v>0</v>
      </c>
      <c r="Y692" s="41">
        <v>0</v>
      </c>
      <c r="Z692" s="41">
        <v>0</v>
      </c>
      <c r="AA692" s="41">
        <v>0</v>
      </c>
      <c r="AB692" s="41">
        <v>0</v>
      </c>
      <c r="AC692" s="41">
        <v>0</v>
      </c>
      <c r="AD692" s="58">
        <f>SUM(Table446233[[#This Row],[1st
Apportionment]:[Invoices]])</f>
        <v>0</v>
      </c>
      <c r="AE692" s="58">
        <f>Table446233[[#This Row],[2018–19
Final Allocation
$98.35 
Per Pupil]]-AD692</f>
        <v>0</v>
      </c>
    </row>
    <row r="693" spans="1:31" x14ac:dyDescent="0.35">
      <c r="A693" s="13" t="s">
        <v>1632</v>
      </c>
      <c r="B693" s="13" t="s">
        <v>2783</v>
      </c>
      <c r="C693" s="14" t="s">
        <v>1634</v>
      </c>
      <c r="D693" s="14" t="s">
        <v>1758</v>
      </c>
      <c r="E693" s="14" t="s">
        <v>2784</v>
      </c>
      <c r="F693" s="14" t="s">
        <v>2785</v>
      </c>
      <c r="G693" s="14" t="s">
        <v>2786</v>
      </c>
      <c r="H693" s="61" t="s">
        <v>2787</v>
      </c>
      <c r="I693" s="38">
        <v>0</v>
      </c>
      <c r="J693" s="39" t="s">
        <v>8122</v>
      </c>
      <c r="K693" s="40" t="s">
        <v>8123</v>
      </c>
      <c r="L693" s="14" t="s">
        <v>8123</v>
      </c>
      <c r="M693" s="41">
        <v>0</v>
      </c>
      <c r="N693" s="4" t="s">
        <v>8123</v>
      </c>
      <c r="O693" s="41">
        <v>0</v>
      </c>
      <c r="P693" s="41">
        <v>0</v>
      </c>
      <c r="Q693" s="41">
        <v>0</v>
      </c>
      <c r="R693" s="41">
        <v>0</v>
      </c>
      <c r="S693" s="41">
        <v>0</v>
      </c>
      <c r="T693" s="41">
        <v>0</v>
      </c>
      <c r="U693" s="41">
        <v>0</v>
      </c>
      <c r="V693" s="41">
        <v>0</v>
      </c>
      <c r="W693" s="41">
        <v>0</v>
      </c>
      <c r="X693" s="41">
        <v>0</v>
      </c>
      <c r="Y693" s="41">
        <v>0</v>
      </c>
      <c r="Z693" s="41">
        <v>0</v>
      </c>
      <c r="AA693" s="41">
        <v>0</v>
      </c>
      <c r="AB693" s="41">
        <v>0</v>
      </c>
      <c r="AC693" s="41">
        <v>0</v>
      </c>
      <c r="AD693" s="58">
        <f>SUM(Table446233[[#This Row],[1st
Apportionment]:[Invoices]])</f>
        <v>0</v>
      </c>
      <c r="AE693" s="58">
        <f>Table446233[[#This Row],[2018–19
Final Allocation
$98.35 
Per Pupil]]-AD693</f>
        <v>0</v>
      </c>
    </row>
    <row r="694" spans="1:31" x14ac:dyDescent="0.35">
      <c r="A694" s="13" t="s">
        <v>1632</v>
      </c>
      <c r="B694" s="13" t="s">
        <v>2788</v>
      </c>
      <c r="C694" s="14" t="s">
        <v>1634</v>
      </c>
      <c r="D694" s="14" t="s">
        <v>1758</v>
      </c>
      <c r="E694" s="14" t="s">
        <v>2789</v>
      </c>
      <c r="F694" s="14" t="s">
        <v>2790</v>
      </c>
      <c r="G694" s="14" t="s">
        <v>2791</v>
      </c>
      <c r="H694" s="61" t="s">
        <v>2792</v>
      </c>
      <c r="I694" s="38">
        <v>0</v>
      </c>
      <c r="J694" s="39" t="s">
        <v>8122</v>
      </c>
      <c r="K694" s="40" t="s">
        <v>8123</v>
      </c>
      <c r="L694" s="14" t="s">
        <v>8123</v>
      </c>
      <c r="M694" s="41">
        <v>0</v>
      </c>
      <c r="N694" s="4" t="s">
        <v>8123</v>
      </c>
      <c r="O694" s="41">
        <v>0</v>
      </c>
      <c r="P694" s="41">
        <v>0</v>
      </c>
      <c r="Q694" s="41">
        <v>0</v>
      </c>
      <c r="R694" s="41">
        <v>0</v>
      </c>
      <c r="S694" s="41">
        <v>0</v>
      </c>
      <c r="T694" s="41">
        <v>0</v>
      </c>
      <c r="U694" s="41">
        <v>0</v>
      </c>
      <c r="V694" s="41">
        <v>0</v>
      </c>
      <c r="W694" s="41">
        <v>0</v>
      </c>
      <c r="X694" s="41">
        <v>0</v>
      </c>
      <c r="Y694" s="41">
        <v>0</v>
      </c>
      <c r="Z694" s="41">
        <v>0</v>
      </c>
      <c r="AA694" s="41">
        <v>0</v>
      </c>
      <c r="AB694" s="41">
        <v>0</v>
      </c>
      <c r="AC694" s="41">
        <v>0</v>
      </c>
      <c r="AD694" s="58">
        <f>SUM(Table446233[[#This Row],[1st
Apportionment]:[Invoices]])</f>
        <v>0</v>
      </c>
      <c r="AE694" s="58">
        <f>Table446233[[#This Row],[2018–19
Final Allocation
$98.35 
Per Pupil]]-AD694</f>
        <v>0</v>
      </c>
    </row>
    <row r="695" spans="1:31" x14ac:dyDescent="0.35">
      <c r="A695" s="13" t="s">
        <v>1632</v>
      </c>
      <c r="B695" s="13" t="s">
        <v>2793</v>
      </c>
      <c r="C695" s="14" t="s">
        <v>1634</v>
      </c>
      <c r="D695" s="14" t="s">
        <v>1758</v>
      </c>
      <c r="E695" s="14" t="s">
        <v>2794</v>
      </c>
      <c r="F695" s="14" t="s">
        <v>2795</v>
      </c>
      <c r="G695" s="14" t="s">
        <v>2796</v>
      </c>
      <c r="H695" s="61" t="s">
        <v>2797</v>
      </c>
      <c r="I695" s="38">
        <v>0</v>
      </c>
      <c r="J695" s="39" t="s">
        <v>8122</v>
      </c>
      <c r="K695" s="40" t="s">
        <v>8123</v>
      </c>
      <c r="L695" s="14" t="s">
        <v>8123</v>
      </c>
      <c r="M695" s="41">
        <v>0</v>
      </c>
      <c r="N695" s="4" t="s">
        <v>8123</v>
      </c>
      <c r="O695" s="41">
        <v>0</v>
      </c>
      <c r="P695" s="41">
        <v>0</v>
      </c>
      <c r="Q695" s="41">
        <v>0</v>
      </c>
      <c r="R695" s="41">
        <v>0</v>
      </c>
      <c r="S695" s="41">
        <v>0</v>
      </c>
      <c r="T695" s="41">
        <v>0</v>
      </c>
      <c r="U695" s="41">
        <v>0</v>
      </c>
      <c r="V695" s="41">
        <v>0</v>
      </c>
      <c r="W695" s="41">
        <v>0</v>
      </c>
      <c r="X695" s="41">
        <v>0</v>
      </c>
      <c r="Y695" s="41">
        <v>0</v>
      </c>
      <c r="Z695" s="41">
        <v>0</v>
      </c>
      <c r="AA695" s="41">
        <v>0</v>
      </c>
      <c r="AB695" s="41">
        <v>0</v>
      </c>
      <c r="AC695" s="41">
        <v>0</v>
      </c>
      <c r="AD695" s="58">
        <f>SUM(Table446233[[#This Row],[1st
Apportionment]:[Invoices]])</f>
        <v>0</v>
      </c>
      <c r="AE695" s="58">
        <f>Table446233[[#This Row],[2018–19
Final Allocation
$98.35 
Per Pupil]]-AD695</f>
        <v>0</v>
      </c>
    </row>
    <row r="696" spans="1:31" x14ac:dyDescent="0.35">
      <c r="A696" s="13" t="s">
        <v>1632</v>
      </c>
      <c r="B696" s="13" t="s">
        <v>2798</v>
      </c>
      <c r="C696" s="14" t="s">
        <v>1634</v>
      </c>
      <c r="D696" s="14" t="s">
        <v>1758</v>
      </c>
      <c r="E696" s="14" t="s">
        <v>2799</v>
      </c>
      <c r="F696" s="14" t="s">
        <v>2800</v>
      </c>
      <c r="G696" s="14" t="s">
        <v>2801</v>
      </c>
      <c r="H696" s="61" t="s">
        <v>2802</v>
      </c>
      <c r="I696" s="38">
        <v>0</v>
      </c>
      <c r="J696" s="39" t="s">
        <v>8122</v>
      </c>
      <c r="K696" s="40" t="s">
        <v>8123</v>
      </c>
      <c r="L696" s="14" t="s">
        <v>8123</v>
      </c>
      <c r="M696" s="41">
        <v>0</v>
      </c>
      <c r="N696" s="4" t="s">
        <v>8123</v>
      </c>
      <c r="O696" s="41">
        <v>0</v>
      </c>
      <c r="P696" s="41">
        <v>0</v>
      </c>
      <c r="Q696" s="41">
        <v>0</v>
      </c>
      <c r="R696" s="41">
        <v>0</v>
      </c>
      <c r="S696" s="41">
        <v>0</v>
      </c>
      <c r="T696" s="41">
        <v>0</v>
      </c>
      <c r="U696" s="41">
        <v>0</v>
      </c>
      <c r="V696" s="41">
        <v>0</v>
      </c>
      <c r="W696" s="41">
        <v>0</v>
      </c>
      <c r="X696" s="41">
        <v>0</v>
      </c>
      <c r="Y696" s="41">
        <v>0</v>
      </c>
      <c r="Z696" s="41">
        <v>0</v>
      </c>
      <c r="AA696" s="41">
        <v>0</v>
      </c>
      <c r="AB696" s="41">
        <v>0</v>
      </c>
      <c r="AC696" s="41">
        <v>0</v>
      </c>
      <c r="AD696" s="58">
        <f>SUM(Table446233[[#This Row],[1st
Apportionment]:[Invoices]])</f>
        <v>0</v>
      </c>
      <c r="AE696" s="58">
        <f>Table446233[[#This Row],[2018–19
Final Allocation
$98.35 
Per Pupil]]-AD696</f>
        <v>0</v>
      </c>
    </row>
    <row r="697" spans="1:31" x14ac:dyDescent="0.35">
      <c r="A697" s="13" t="s">
        <v>1632</v>
      </c>
      <c r="B697" s="13" t="s">
        <v>2803</v>
      </c>
      <c r="C697" s="14" t="s">
        <v>1634</v>
      </c>
      <c r="D697" s="14" t="s">
        <v>1758</v>
      </c>
      <c r="E697" s="14" t="s">
        <v>2804</v>
      </c>
      <c r="F697" s="14" t="s">
        <v>2805</v>
      </c>
      <c r="G697" s="14" t="s">
        <v>2806</v>
      </c>
      <c r="H697" s="61" t="s">
        <v>2807</v>
      </c>
      <c r="I697" s="38">
        <v>0</v>
      </c>
      <c r="J697" s="39" t="s">
        <v>8123</v>
      </c>
      <c r="K697" s="40" t="s">
        <v>8123</v>
      </c>
      <c r="L697" s="14" t="s">
        <v>8123</v>
      </c>
      <c r="M697" s="41">
        <v>0</v>
      </c>
      <c r="N697" s="4" t="s">
        <v>8123</v>
      </c>
      <c r="O697" s="41">
        <v>0</v>
      </c>
      <c r="P697" s="41">
        <v>0</v>
      </c>
      <c r="Q697" s="41">
        <v>0</v>
      </c>
      <c r="R697" s="41">
        <v>0</v>
      </c>
      <c r="S697" s="41">
        <v>0</v>
      </c>
      <c r="T697" s="41">
        <v>0</v>
      </c>
      <c r="U697" s="41">
        <v>0</v>
      </c>
      <c r="V697" s="41">
        <v>0</v>
      </c>
      <c r="W697" s="41">
        <v>0</v>
      </c>
      <c r="X697" s="41">
        <v>0</v>
      </c>
      <c r="Y697" s="41">
        <v>0</v>
      </c>
      <c r="Z697" s="41">
        <v>0</v>
      </c>
      <c r="AA697" s="41">
        <v>0</v>
      </c>
      <c r="AB697" s="41">
        <v>0</v>
      </c>
      <c r="AC697" s="41">
        <v>0</v>
      </c>
      <c r="AD697" s="58">
        <f>SUM(Table446233[[#This Row],[1st
Apportionment]:[Invoices]])</f>
        <v>0</v>
      </c>
      <c r="AE697" s="58">
        <f>Table446233[[#This Row],[2018–19
Final Allocation
$98.35 
Per Pupil]]-AD697</f>
        <v>0</v>
      </c>
    </row>
    <row r="698" spans="1:31" x14ac:dyDescent="0.35">
      <c r="A698" s="13" t="s">
        <v>1632</v>
      </c>
      <c r="B698" s="13" t="s">
        <v>2808</v>
      </c>
      <c r="C698" s="14" t="s">
        <v>1634</v>
      </c>
      <c r="D698" s="14" t="s">
        <v>1758</v>
      </c>
      <c r="E698" s="14" t="s">
        <v>2809</v>
      </c>
      <c r="F698" s="14" t="s">
        <v>2810</v>
      </c>
      <c r="G698" s="14" t="s">
        <v>2811</v>
      </c>
      <c r="H698" s="61" t="s">
        <v>2812</v>
      </c>
      <c r="I698" s="38">
        <v>0</v>
      </c>
      <c r="J698" s="39" t="s">
        <v>8122</v>
      </c>
      <c r="K698" s="40" t="s">
        <v>8123</v>
      </c>
      <c r="L698" s="14" t="s">
        <v>8123</v>
      </c>
      <c r="M698" s="41">
        <v>0</v>
      </c>
      <c r="N698" s="4" t="s">
        <v>8123</v>
      </c>
      <c r="O698" s="41">
        <v>0</v>
      </c>
      <c r="P698" s="41">
        <v>0</v>
      </c>
      <c r="Q698" s="41">
        <v>0</v>
      </c>
      <c r="R698" s="41">
        <v>0</v>
      </c>
      <c r="S698" s="41">
        <v>0</v>
      </c>
      <c r="T698" s="41">
        <v>0</v>
      </c>
      <c r="U698" s="41">
        <v>0</v>
      </c>
      <c r="V698" s="41">
        <v>0</v>
      </c>
      <c r="W698" s="41">
        <v>0</v>
      </c>
      <c r="X698" s="41">
        <v>0</v>
      </c>
      <c r="Y698" s="41">
        <v>0</v>
      </c>
      <c r="Z698" s="41">
        <v>0</v>
      </c>
      <c r="AA698" s="41">
        <v>0</v>
      </c>
      <c r="AB698" s="41">
        <v>0</v>
      </c>
      <c r="AC698" s="41">
        <v>0</v>
      </c>
      <c r="AD698" s="58">
        <f>SUM(Table446233[[#This Row],[1st
Apportionment]:[Invoices]])</f>
        <v>0</v>
      </c>
      <c r="AE698" s="58">
        <f>Table446233[[#This Row],[2018–19
Final Allocation
$98.35 
Per Pupil]]-AD698</f>
        <v>0</v>
      </c>
    </row>
    <row r="699" spans="1:31" x14ac:dyDescent="0.35">
      <c r="A699" s="13" t="s">
        <v>1632</v>
      </c>
      <c r="B699" s="13" t="s">
        <v>2813</v>
      </c>
      <c r="C699" s="14" t="s">
        <v>1634</v>
      </c>
      <c r="D699" s="14" t="s">
        <v>1758</v>
      </c>
      <c r="E699" s="14" t="s">
        <v>2814</v>
      </c>
      <c r="F699" s="14" t="s">
        <v>2815</v>
      </c>
      <c r="G699" s="14" t="s">
        <v>2816</v>
      </c>
      <c r="H699" s="61" t="s">
        <v>2817</v>
      </c>
      <c r="I699" s="38">
        <v>0</v>
      </c>
      <c r="J699" s="39" t="s">
        <v>8122</v>
      </c>
      <c r="K699" s="40" t="s">
        <v>8123</v>
      </c>
      <c r="L699" s="14" t="s">
        <v>8123</v>
      </c>
      <c r="M699" s="41">
        <v>0</v>
      </c>
      <c r="N699" s="4" t="s">
        <v>8123</v>
      </c>
      <c r="O699" s="41">
        <v>0</v>
      </c>
      <c r="P699" s="41">
        <v>0</v>
      </c>
      <c r="Q699" s="41">
        <v>0</v>
      </c>
      <c r="R699" s="41">
        <v>0</v>
      </c>
      <c r="S699" s="41">
        <v>0</v>
      </c>
      <c r="T699" s="41">
        <v>0</v>
      </c>
      <c r="U699" s="41">
        <v>0</v>
      </c>
      <c r="V699" s="41">
        <v>0</v>
      </c>
      <c r="W699" s="41">
        <v>0</v>
      </c>
      <c r="X699" s="41">
        <v>0</v>
      </c>
      <c r="Y699" s="41">
        <v>0</v>
      </c>
      <c r="Z699" s="41">
        <v>0</v>
      </c>
      <c r="AA699" s="41">
        <v>0</v>
      </c>
      <c r="AB699" s="41">
        <v>0</v>
      </c>
      <c r="AC699" s="41">
        <v>0</v>
      </c>
      <c r="AD699" s="58">
        <f>SUM(Table446233[[#This Row],[1st
Apportionment]:[Invoices]])</f>
        <v>0</v>
      </c>
      <c r="AE699" s="58">
        <f>Table446233[[#This Row],[2018–19
Final Allocation
$98.35 
Per Pupil]]-AD699</f>
        <v>0</v>
      </c>
    </row>
    <row r="700" spans="1:31" x14ac:dyDescent="0.35">
      <c r="A700" s="13" t="s">
        <v>1632</v>
      </c>
      <c r="B700" s="13" t="s">
        <v>2818</v>
      </c>
      <c r="C700" s="14" t="s">
        <v>1634</v>
      </c>
      <c r="D700" s="14" t="s">
        <v>1758</v>
      </c>
      <c r="E700" s="14" t="s">
        <v>2819</v>
      </c>
      <c r="F700" s="14" t="s">
        <v>2820</v>
      </c>
      <c r="G700" s="14" t="s">
        <v>2821</v>
      </c>
      <c r="H700" s="61" t="s">
        <v>2822</v>
      </c>
      <c r="I700" s="38">
        <v>0</v>
      </c>
      <c r="J700" s="39" t="s">
        <v>8122</v>
      </c>
      <c r="K700" s="40" t="s">
        <v>8123</v>
      </c>
      <c r="L700" s="14" t="s">
        <v>8123</v>
      </c>
      <c r="M700" s="41">
        <v>0</v>
      </c>
      <c r="N700" s="4" t="s">
        <v>8123</v>
      </c>
      <c r="O700" s="41">
        <v>0</v>
      </c>
      <c r="P700" s="41">
        <v>0</v>
      </c>
      <c r="Q700" s="41">
        <v>0</v>
      </c>
      <c r="R700" s="41">
        <v>0</v>
      </c>
      <c r="S700" s="41">
        <v>0</v>
      </c>
      <c r="T700" s="41">
        <v>0</v>
      </c>
      <c r="U700" s="41">
        <v>0</v>
      </c>
      <c r="V700" s="41">
        <v>0</v>
      </c>
      <c r="W700" s="41">
        <v>0</v>
      </c>
      <c r="X700" s="41">
        <v>0</v>
      </c>
      <c r="Y700" s="41">
        <v>0</v>
      </c>
      <c r="Z700" s="41">
        <v>0</v>
      </c>
      <c r="AA700" s="41">
        <v>0</v>
      </c>
      <c r="AB700" s="41">
        <v>0</v>
      </c>
      <c r="AC700" s="41">
        <v>0</v>
      </c>
      <c r="AD700" s="58">
        <f>SUM(Table446233[[#This Row],[1st
Apportionment]:[Invoices]])</f>
        <v>0</v>
      </c>
      <c r="AE700" s="58">
        <f>Table446233[[#This Row],[2018–19
Final Allocation
$98.35 
Per Pupil]]-AD700</f>
        <v>0</v>
      </c>
    </row>
    <row r="701" spans="1:31" x14ac:dyDescent="0.35">
      <c r="A701" s="13" t="s">
        <v>1632</v>
      </c>
      <c r="B701" s="13" t="s">
        <v>2823</v>
      </c>
      <c r="C701" s="14" t="s">
        <v>1634</v>
      </c>
      <c r="D701" s="14" t="s">
        <v>1758</v>
      </c>
      <c r="E701" s="14" t="s">
        <v>2824</v>
      </c>
      <c r="F701" s="14" t="s">
        <v>2825</v>
      </c>
      <c r="G701" s="14" t="s">
        <v>2826</v>
      </c>
      <c r="H701" s="61" t="s">
        <v>2827</v>
      </c>
      <c r="I701" s="38">
        <v>0</v>
      </c>
      <c r="J701" s="39" t="s">
        <v>8122</v>
      </c>
      <c r="K701" s="40" t="s">
        <v>8123</v>
      </c>
      <c r="L701" s="14" t="s">
        <v>8123</v>
      </c>
      <c r="M701" s="41">
        <v>0</v>
      </c>
      <c r="N701" s="4" t="s">
        <v>8123</v>
      </c>
      <c r="O701" s="41">
        <v>0</v>
      </c>
      <c r="P701" s="41">
        <v>0</v>
      </c>
      <c r="Q701" s="41">
        <v>0</v>
      </c>
      <c r="R701" s="41">
        <v>0</v>
      </c>
      <c r="S701" s="41">
        <v>0</v>
      </c>
      <c r="T701" s="41">
        <v>0</v>
      </c>
      <c r="U701" s="41">
        <v>0</v>
      </c>
      <c r="V701" s="41">
        <v>0</v>
      </c>
      <c r="W701" s="41">
        <v>0</v>
      </c>
      <c r="X701" s="41">
        <v>0</v>
      </c>
      <c r="Y701" s="41">
        <v>0</v>
      </c>
      <c r="Z701" s="41">
        <v>0</v>
      </c>
      <c r="AA701" s="41">
        <v>0</v>
      </c>
      <c r="AB701" s="41">
        <v>0</v>
      </c>
      <c r="AC701" s="41">
        <v>0</v>
      </c>
      <c r="AD701" s="58">
        <f>SUM(Table446233[[#This Row],[1st
Apportionment]:[Invoices]])</f>
        <v>0</v>
      </c>
      <c r="AE701" s="58">
        <f>Table446233[[#This Row],[2018–19
Final Allocation
$98.35 
Per Pupil]]-AD701</f>
        <v>0</v>
      </c>
    </row>
    <row r="702" spans="1:31" x14ac:dyDescent="0.35">
      <c r="A702" s="13" t="s">
        <v>1632</v>
      </c>
      <c r="B702" s="13" t="s">
        <v>2828</v>
      </c>
      <c r="C702" s="14" t="s">
        <v>1634</v>
      </c>
      <c r="D702" s="14" t="s">
        <v>1758</v>
      </c>
      <c r="E702" s="14" t="s">
        <v>2829</v>
      </c>
      <c r="F702" s="14" t="s">
        <v>2830</v>
      </c>
      <c r="G702" s="14" t="s">
        <v>2831</v>
      </c>
      <c r="H702" s="61" t="s">
        <v>2832</v>
      </c>
      <c r="I702" s="38">
        <v>0</v>
      </c>
      <c r="J702" s="39" t="s">
        <v>8122</v>
      </c>
      <c r="K702" s="40" t="s">
        <v>8123</v>
      </c>
      <c r="L702" s="14" t="s">
        <v>8122</v>
      </c>
      <c r="M702" s="41">
        <v>0</v>
      </c>
      <c r="N702" s="4" t="s">
        <v>8123</v>
      </c>
      <c r="O702" s="41">
        <v>0</v>
      </c>
      <c r="P702" s="41">
        <v>0</v>
      </c>
      <c r="Q702" s="41">
        <v>0</v>
      </c>
      <c r="R702" s="41">
        <v>0</v>
      </c>
      <c r="S702" s="41">
        <v>0</v>
      </c>
      <c r="T702" s="41">
        <v>0</v>
      </c>
      <c r="U702" s="41">
        <v>0</v>
      </c>
      <c r="V702" s="41">
        <v>0</v>
      </c>
      <c r="W702" s="41">
        <v>0</v>
      </c>
      <c r="X702" s="41">
        <v>0</v>
      </c>
      <c r="Y702" s="41">
        <v>0</v>
      </c>
      <c r="Z702" s="41">
        <v>0</v>
      </c>
      <c r="AA702" s="41">
        <v>0</v>
      </c>
      <c r="AB702" s="41">
        <v>0</v>
      </c>
      <c r="AC702" s="41">
        <v>0</v>
      </c>
      <c r="AD702" s="58">
        <f>SUM(Table446233[[#This Row],[1st
Apportionment]:[Invoices]])</f>
        <v>0</v>
      </c>
      <c r="AE702" s="58">
        <f>Table446233[[#This Row],[2018–19
Final Allocation
$98.35 
Per Pupil]]-AD702</f>
        <v>0</v>
      </c>
    </row>
    <row r="703" spans="1:31" x14ac:dyDescent="0.35">
      <c r="A703" s="13" t="s">
        <v>1632</v>
      </c>
      <c r="B703" s="13" t="s">
        <v>2833</v>
      </c>
      <c r="C703" s="14" t="s">
        <v>1634</v>
      </c>
      <c r="D703" s="14" t="s">
        <v>1758</v>
      </c>
      <c r="E703" s="14" t="s">
        <v>2834</v>
      </c>
      <c r="F703" s="14" t="s">
        <v>2835</v>
      </c>
      <c r="G703" s="14" t="s">
        <v>2836</v>
      </c>
      <c r="H703" s="61" t="s">
        <v>2837</v>
      </c>
      <c r="I703" s="38">
        <v>0</v>
      </c>
      <c r="J703" s="39" t="s">
        <v>8122</v>
      </c>
      <c r="K703" s="40" t="s">
        <v>8123</v>
      </c>
      <c r="L703" s="14" t="s">
        <v>8123</v>
      </c>
      <c r="M703" s="41">
        <v>0</v>
      </c>
      <c r="N703" s="4" t="s">
        <v>8123</v>
      </c>
      <c r="O703" s="41">
        <v>0</v>
      </c>
      <c r="P703" s="41">
        <v>0</v>
      </c>
      <c r="Q703" s="41">
        <v>0</v>
      </c>
      <c r="R703" s="41">
        <v>0</v>
      </c>
      <c r="S703" s="41">
        <v>0</v>
      </c>
      <c r="T703" s="41">
        <v>0</v>
      </c>
      <c r="U703" s="41">
        <v>0</v>
      </c>
      <c r="V703" s="41">
        <v>0</v>
      </c>
      <c r="W703" s="41">
        <v>0</v>
      </c>
      <c r="X703" s="41">
        <v>0</v>
      </c>
      <c r="Y703" s="41">
        <v>0</v>
      </c>
      <c r="Z703" s="41">
        <v>0</v>
      </c>
      <c r="AA703" s="41">
        <v>0</v>
      </c>
      <c r="AB703" s="41">
        <v>0</v>
      </c>
      <c r="AC703" s="41">
        <v>0</v>
      </c>
      <c r="AD703" s="58">
        <f>SUM(Table446233[[#This Row],[1st
Apportionment]:[Invoices]])</f>
        <v>0</v>
      </c>
      <c r="AE703" s="58">
        <f>Table446233[[#This Row],[2018–19
Final Allocation
$98.35 
Per Pupil]]-AD703</f>
        <v>0</v>
      </c>
    </row>
    <row r="704" spans="1:31" x14ac:dyDescent="0.35">
      <c r="A704" s="13" t="s">
        <v>1632</v>
      </c>
      <c r="B704" s="13" t="s">
        <v>2838</v>
      </c>
      <c r="C704" s="14" t="s">
        <v>1634</v>
      </c>
      <c r="D704" s="14" t="s">
        <v>1758</v>
      </c>
      <c r="E704" s="14" t="s">
        <v>2839</v>
      </c>
      <c r="F704" s="14" t="s">
        <v>2840</v>
      </c>
      <c r="G704" s="14" t="s">
        <v>2841</v>
      </c>
      <c r="H704" s="61" t="s">
        <v>2842</v>
      </c>
      <c r="I704" s="38">
        <v>0</v>
      </c>
      <c r="J704" s="39" t="s">
        <v>8122</v>
      </c>
      <c r="K704" s="40" t="s">
        <v>8123</v>
      </c>
      <c r="L704" s="14" t="s">
        <v>8123</v>
      </c>
      <c r="M704" s="41">
        <v>0</v>
      </c>
      <c r="N704" s="4" t="s">
        <v>8123</v>
      </c>
      <c r="O704" s="41">
        <v>0</v>
      </c>
      <c r="P704" s="41">
        <v>0</v>
      </c>
      <c r="Q704" s="41">
        <v>0</v>
      </c>
      <c r="R704" s="41">
        <v>0</v>
      </c>
      <c r="S704" s="41">
        <v>0</v>
      </c>
      <c r="T704" s="41">
        <v>0</v>
      </c>
      <c r="U704" s="41">
        <v>0</v>
      </c>
      <c r="V704" s="41">
        <v>0</v>
      </c>
      <c r="W704" s="41">
        <v>0</v>
      </c>
      <c r="X704" s="41">
        <v>0</v>
      </c>
      <c r="Y704" s="41">
        <v>0</v>
      </c>
      <c r="Z704" s="41">
        <v>0</v>
      </c>
      <c r="AA704" s="41">
        <v>0</v>
      </c>
      <c r="AB704" s="41">
        <v>0</v>
      </c>
      <c r="AC704" s="41">
        <v>0</v>
      </c>
      <c r="AD704" s="58">
        <f>SUM(Table446233[[#This Row],[1st
Apportionment]:[Invoices]])</f>
        <v>0</v>
      </c>
      <c r="AE704" s="58">
        <f>Table446233[[#This Row],[2018–19
Final Allocation
$98.35 
Per Pupil]]-AD704</f>
        <v>0</v>
      </c>
    </row>
    <row r="705" spans="1:31" ht="31" x14ac:dyDescent="0.35">
      <c r="A705" s="13" t="s">
        <v>1632</v>
      </c>
      <c r="B705" s="13" t="s">
        <v>2843</v>
      </c>
      <c r="C705" s="14" t="s">
        <v>1634</v>
      </c>
      <c r="D705" s="14" t="s">
        <v>1758</v>
      </c>
      <c r="E705" s="14" t="s">
        <v>2844</v>
      </c>
      <c r="F705" s="14" t="s">
        <v>2845</v>
      </c>
      <c r="G705" s="14" t="s">
        <v>2846</v>
      </c>
      <c r="H705" s="61" t="s">
        <v>2847</v>
      </c>
      <c r="I705" s="38">
        <v>0</v>
      </c>
      <c r="J705" s="39" t="s">
        <v>8123</v>
      </c>
      <c r="K705" s="40" t="s">
        <v>8123</v>
      </c>
      <c r="L705" s="14" t="s">
        <v>8123</v>
      </c>
      <c r="M705" s="41">
        <v>0</v>
      </c>
      <c r="N705" s="4" t="s">
        <v>8123</v>
      </c>
      <c r="O705" s="41">
        <v>0</v>
      </c>
      <c r="P705" s="41">
        <v>0</v>
      </c>
      <c r="Q705" s="41">
        <v>0</v>
      </c>
      <c r="R705" s="41">
        <v>0</v>
      </c>
      <c r="S705" s="41">
        <v>0</v>
      </c>
      <c r="T705" s="41">
        <v>0</v>
      </c>
      <c r="U705" s="41">
        <v>0</v>
      </c>
      <c r="V705" s="41">
        <v>0</v>
      </c>
      <c r="W705" s="41">
        <v>0</v>
      </c>
      <c r="X705" s="41">
        <v>0</v>
      </c>
      <c r="Y705" s="41">
        <v>0</v>
      </c>
      <c r="Z705" s="41">
        <v>0</v>
      </c>
      <c r="AA705" s="41">
        <v>0</v>
      </c>
      <c r="AB705" s="41">
        <v>0</v>
      </c>
      <c r="AC705" s="41">
        <v>0</v>
      </c>
      <c r="AD705" s="58">
        <f>SUM(Table446233[[#This Row],[1st
Apportionment]:[Invoices]])</f>
        <v>0</v>
      </c>
      <c r="AE705" s="58">
        <f>Table446233[[#This Row],[2018–19
Final Allocation
$98.35 
Per Pupil]]-AD705</f>
        <v>0</v>
      </c>
    </row>
    <row r="706" spans="1:31" ht="31" x14ac:dyDescent="0.35">
      <c r="A706" s="13" t="s">
        <v>1632</v>
      </c>
      <c r="B706" s="13" t="s">
        <v>2848</v>
      </c>
      <c r="C706" s="14" t="s">
        <v>1634</v>
      </c>
      <c r="D706" s="14" t="s">
        <v>1758</v>
      </c>
      <c r="E706" s="14" t="s">
        <v>2849</v>
      </c>
      <c r="F706" s="14" t="s">
        <v>2850</v>
      </c>
      <c r="G706" s="14" t="s">
        <v>2851</v>
      </c>
      <c r="H706" s="61" t="s">
        <v>2852</v>
      </c>
      <c r="I706" s="38">
        <v>0</v>
      </c>
      <c r="J706" s="39" t="s">
        <v>8123</v>
      </c>
      <c r="K706" s="40" t="s">
        <v>8123</v>
      </c>
      <c r="L706" s="14" t="s">
        <v>8123</v>
      </c>
      <c r="M706" s="41">
        <v>0</v>
      </c>
      <c r="N706" s="4" t="s">
        <v>8123</v>
      </c>
      <c r="O706" s="41">
        <v>0</v>
      </c>
      <c r="P706" s="41">
        <v>0</v>
      </c>
      <c r="Q706" s="41">
        <v>0</v>
      </c>
      <c r="R706" s="41">
        <v>0</v>
      </c>
      <c r="S706" s="41">
        <v>0</v>
      </c>
      <c r="T706" s="41">
        <v>0</v>
      </c>
      <c r="U706" s="41">
        <v>0</v>
      </c>
      <c r="V706" s="41">
        <v>0</v>
      </c>
      <c r="W706" s="41">
        <v>0</v>
      </c>
      <c r="X706" s="41">
        <v>0</v>
      </c>
      <c r="Y706" s="41">
        <v>0</v>
      </c>
      <c r="Z706" s="41">
        <v>0</v>
      </c>
      <c r="AA706" s="41">
        <v>0</v>
      </c>
      <c r="AB706" s="41">
        <v>0</v>
      </c>
      <c r="AC706" s="41">
        <v>0</v>
      </c>
      <c r="AD706" s="58">
        <f>SUM(Table446233[[#This Row],[1st
Apportionment]:[Invoices]])</f>
        <v>0</v>
      </c>
      <c r="AE706" s="58">
        <f>Table446233[[#This Row],[2018–19
Final Allocation
$98.35 
Per Pupil]]-AD706</f>
        <v>0</v>
      </c>
    </row>
    <row r="707" spans="1:31" ht="31" x14ac:dyDescent="0.35">
      <c r="A707" s="13" t="s">
        <v>1632</v>
      </c>
      <c r="B707" s="13" t="s">
        <v>2853</v>
      </c>
      <c r="C707" s="14" t="s">
        <v>1634</v>
      </c>
      <c r="D707" s="14" t="s">
        <v>1758</v>
      </c>
      <c r="E707" s="14" t="s">
        <v>2854</v>
      </c>
      <c r="F707" s="14" t="s">
        <v>2855</v>
      </c>
      <c r="G707" s="14" t="s">
        <v>2856</v>
      </c>
      <c r="H707" s="61" t="s">
        <v>2857</v>
      </c>
      <c r="I707" s="38">
        <v>0</v>
      </c>
      <c r="J707" s="39" t="s">
        <v>8122</v>
      </c>
      <c r="K707" s="40" t="s">
        <v>8123</v>
      </c>
      <c r="L707" s="14" t="s">
        <v>8123</v>
      </c>
      <c r="M707" s="41">
        <v>0</v>
      </c>
      <c r="N707" s="4" t="s">
        <v>8123</v>
      </c>
      <c r="O707" s="41">
        <v>0</v>
      </c>
      <c r="P707" s="41">
        <v>0</v>
      </c>
      <c r="Q707" s="41">
        <v>0</v>
      </c>
      <c r="R707" s="41">
        <v>0</v>
      </c>
      <c r="S707" s="41">
        <v>0</v>
      </c>
      <c r="T707" s="41">
        <v>0</v>
      </c>
      <c r="U707" s="41">
        <v>0</v>
      </c>
      <c r="V707" s="41">
        <v>0</v>
      </c>
      <c r="W707" s="41">
        <v>0</v>
      </c>
      <c r="X707" s="41">
        <v>0</v>
      </c>
      <c r="Y707" s="41">
        <v>0</v>
      </c>
      <c r="Z707" s="41">
        <v>0</v>
      </c>
      <c r="AA707" s="41">
        <v>0</v>
      </c>
      <c r="AB707" s="41">
        <v>0</v>
      </c>
      <c r="AC707" s="41">
        <v>0</v>
      </c>
      <c r="AD707" s="58">
        <f>SUM(Table446233[[#This Row],[1st
Apportionment]:[Invoices]])</f>
        <v>0</v>
      </c>
      <c r="AE707" s="58">
        <f>Table446233[[#This Row],[2018–19
Final Allocation
$98.35 
Per Pupil]]-AD707</f>
        <v>0</v>
      </c>
    </row>
    <row r="708" spans="1:31" x14ac:dyDescent="0.35">
      <c r="A708" s="13" t="s">
        <v>1632</v>
      </c>
      <c r="B708" s="13" t="s">
        <v>2858</v>
      </c>
      <c r="C708" s="14" t="s">
        <v>1634</v>
      </c>
      <c r="D708" s="14" t="s">
        <v>1785</v>
      </c>
      <c r="E708" s="14" t="s">
        <v>2859</v>
      </c>
      <c r="F708" s="14" t="s">
        <v>2860</v>
      </c>
      <c r="G708" s="14" t="s">
        <v>2861</v>
      </c>
      <c r="H708" s="61" t="s">
        <v>2862</v>
      </c>
      <c r="I708" s="38">
        <v>0</v>
      </c>
      <c r="J708" s="39" t="s">
        <v>8122</v>
      </c>
      <c r="K708" s="40" t="s">
        <v>8123</v>
      </c>
      <c r="L708" s="14" t="s">
        <v>8123</v>
      </c>
      <c r="M708" s="41">
        <v>0</v>
      </c>
      <c r="N708" s="4" t="s">
        <v>8123</v>
      </c>
      <c r="O708" s="41">
        <v>0</v>
      </c>
      <c r="P708" s="41">
        <v>0</v>
      </c>
      <c r="Q708" s="41">
        <v>0</v>
      </c>
      <c r="R708" s="41">
        <v>0</v>
      </c>
      <c r="S708" s="41">
        <v>0</v>
      </c>
      <c r="T708" s="41">
        <v>0</v>
      </c>
      <c r="U708" s="41">
        <v>0</v>
      </c>
      <c r="V708" s="41">
        <v>0</v>
      </c>
      <c r="W708" s="41">
        <v>0</v>
      </c>
      <c r="X708" s="41">
        <v>0</v>
      </c>
      <c r="Y708" s="41">
        <v>0</v>
      </c>
      <c r="Z708" s="41">
        <v>0</v>
      </c>
      <c r="AA708" s="41">
        <v>0</v>
      </c>
      <c r="AB708" s="41">
        <v>0</v>
      </c>
      <c r="AC708" s="41">
        <v>0</v>
      </c>
      <c r="AD708" s="58">
        <f>SUM(Table446233[[#This Row],[1st
Apportionment]:[Invoices]])</f>
        <v>0</v>
      </c>
      <c r="AE708" s="58">
        <f>Table446233[[#This Row],[2018–19
Final Allocation
$98.35 
Per Pupil]]-AD708</f>
        <v>0</v>
      </c>
    </row>
    <row r="709" spans="1:31" x14ac:dyDescent="0.35">
      <c r="A709" s="13" t="s">
        <v>1632</v>
      </c>
      <c r="B709" s="13" t="s">
        <v>2863</v>
      </c>
      <c r="C709" s="14" t="s">
        <v>1634</v>
      </c>
      <c r="D709" s="14" t="s">
        <v>1740</v>
      </c>
      <c r="E709" s="14" t="s">
        <v>2864</v>
      </c>
      <c r="F709" s="14" t="s">
        <v>2865</v>
      </c>
      <c r="G709" s="14" t="s">
        <v>2866</v>
      </c>
      <c r="H709" s="61" t="s">
        <v>2867</v>
      </c>
      <c r="I709" s="38">
        <v>0</v>
      </c>
      <c r="J709" s="39" t="s">
        <v>8122</v>
      </c>
      <c r="K709" s="40" t="s">
        <v>8123</v>
      </c>
      <c r="L709" s="14" t="s">
        <v>8123</v>
      </c>
      <c r="M709" s="41">
        <v>0</v>
      </c>
      <c r="N709" s="4" t="s">
        <v>8123</v>
      </c>
      <c r="O709" s="41">
        <v>0</v>
      </c>
      <c r="P709" s="41">
        <v>0</v>
      </c>
      <c r="Q709" s="41">
        <v>0</v>
      </c>
      <c r="R709" s="41">
        <v>0</v>
      </c>
      <c r="S709" s="41">
        <v>0</v>
      </c>
      <c r="T709" s="41">
        <v>0</v>
      </c>
      <c r="U709" s="41">
        <v>0</v>
      </c>
      <c r="V709" s="41">
        <v>0</v>
      </c>
      <c r="W709" s="41">
        <v>0</v>
      </c>
      <c r="X709" s="41">
        <v>0</v>
      </c>
      <c r="Y709" s="41">
        <v>0</v>
      </c>
      <c r="Z709" s="41">
        <v>0</v>
      </c>
      <c r="AA709" s="41">
        <v>0</v>
      </c>
      <c r="AB709" s="41">
        <v>0</v>
      </c>
      <c r="AC709" s="41">
        <v>0</v>
      </c>
      <c r="AD709" s="58">
        <f>SUM(Table446233[[#This Row],[1st
Apportionment]:[Invoices]])</f>
        <v>0</v>
      </c>
      <c r="AE709" s="58">
        <f>Table446233[[#This Row],[2018–19
Final Allocation
$98.35 
Per Pupil]]-AD709</f>
        <v>0</v>
      </c>
    </row>
    <row r="710" spans="1:31" x14ac:dyDescent="0.35">
      <c r="A710" s="13" t="s">
        <v>1632</v>
      </c>
      <c r="B710" s="13" t="s">
        <v>2868</v>
      </c>
      <c r="C710" s="14" t="s">
        <v>1634</v>
      </c>
      <c r="D710" s="14" t="s">
        <v>1758</v>
      </c>
      <c r="E710" s="14" t="s">
        <v>2869</v>
      </c>
      <c r="F710" s="14" t="s">
        <v>2870</v>
      </c>
      <c r="G710" s="14" t="s">
        <v>2871</v>
      </c>
      <c r="H710" s="61" t="s">
        <v>2872</v>
      </c>
      <c r="I710" s="38">
        <v>0</v>
      </c>
      <c r="J710" s="39" t="s">
        <v>8123</v>
      </c>
      <c r="K710" s="40" t="s">
        <v>8123</v>
      </c>
      <c r="L710" s="14" t="s">
        <v>8123</v>
      </c>
      <c r="M710" s="41">
        <v>0</v>
      </c>
      <c r="N710" s="4" t="s">
        <v>8123</v>
      </c>
      <c r="O710" s="41">
        <v>0</v>
      </c>
      <c r="P710" s="41">
        <v>0</v>
      </c>
      <c r="Q710" s="41">
        <v>0</v>
      </c>
      <c r="R710" s="41">
        <v>0</v>
      </c>
      <c r="S710" s="41">
        <v>0</v>
      </c>
      <c r="T710" s="41">
        <v>0</v>
      </c>
      <c r="U710" s="41">
        <v>0</v>
      </c>
      <c r="V710" s="41">
        <v>0</v>
      </c>
      <c r="W710" s="41">
        <v>0</v>
      </c>
      <c r="X710" s="41">
        <v>0</v>
      </c>
      <c r="Y710" s="41">
        <v>0</v>
      </c>
      <c r="Z710" s="41">
        <v>0</v>
      </c>
      <c r="AA710" s="41">
        <v>0</v>
      </c>
      <c r="AB710" s="41">
        <v>0</v>
      </c>
      <c r="AC710" s="41">
        <v>0</v>
      </c>
      <c r="AD710" s="58">
        <f>SUM(Table446233[[#This Row],[1st
Apportionment]:[Invoices]])</f>
        <v>0</v>
      </c>
      <c r="AE710" s="58">
        <f>Table446233[[#This Row],[2018–19
Final Allocation
$98.35 
Per Pupil]]-AD710</f>
        <v>0</v>
      </c>
    </row>
    <row r="711" spans="1:31" x14ac:dyDescent="0.35">
      <c r="A711" s="13" t="s">
        <v>1632</v>
      </c>
      <c r="B711" s="13" t="s">
        <v>2873</v>
      </c>
      <c r="C711" s="14" t="s">
        <v>1634</v>
      </c>
      <c r="D711" s="14" t="s">
        <v>1758</v>
      </c>
      <c r="E711" s="14" t="s">
        <v>2874</v>
      </c>
      <c r="F711" s="14" t="s">
        <v>2875</v>
      </c>
      <c r="G711" s="14" t="s">
        <v>2876</v>
      </c>
      <c r="H711" s="61" t="s">
        <v>2877</v>
      </c>
      <c r="I711" s="38">
        <v>0</v>
      </c>
      <c r="J711" s="39" t="s">
        <v>8122</v>
      </c>
      <c r="K711" s="40" t="s">
        <v>8123</v>
      </c>
      <c r="L711" s="14" t="s">
        <v>8123</v>
      </c>
      <c r="M711" s="41">
        <v>0</v>
      </c>
      <c r="N711" s="4" t="s">
        <v>8123</v>
      </c>
      <c r="O711" s="41">
        <v>0</v>
      </c>
      <c r="P711" s="41">
        <v>0</v>
      </c>
      <c r="Q711" s="41">
        <v>0</v>
      </c>
      <c r="R711" s="41">
        <v>0</v>
      </c>
      <c r="S711" s="41">
        <v>0</v>
      </c>
      <c r="T711" s="41">
        <v>0</v>
      </c>
      <c r="U711" s="41">
        <v>0</v>
      </c>
      <c r="V711" s="41">
        <v>0</v>
      </c>
      <c r="W711" s="41">
        <v>0</v>
      </c>
      <c r="X711" s="41">
        <v>0</v>
      </c>
      <c r="Y711" s="41">
        <v>0</v>
      </c>
      <c r="Z711" s="41">
        <v>0</v>
      </c>
      <c r="AA711" s="41">
        <v>0</v>
      </c>
      <c r="AB711" s="41">
        <v>0</v>
      </c>
      <c r="AC711" s="41">
        <v>0</v>
      </c>
      <c r="AD711" s="58">
        <f>SUM(Table446233[[#This Row],[1st
Apportionment]:[Invoices]])</f>
        <v>0</v>
      </c>
      <c r="AE711" s="58">
        <f>Table446233[[#This Row],[2018–19
Final Allocation
$98.35 
Per Pupil]]-AD711</f>
        <v>0</v>
      </c>
    </row>
    <row r="712" spans="1:31" x14ac:dyDescent="0.35">
      <c r="A712" s="13" t="s">
        <v>1632</v>
      </c>
      <c r="B712" s="13" t="s">
        <v>2878</v>
      </c>
      <c r="C712" s="14" t="s">
        <v>1634</v>
      </c>
      <c r="D712" s="14" t="s">
        <v>1758</v>
      </c>
      <c r="E712" s="14" t="s">
        <v>2879</v>
      </c>
      <c r="F712" s="14" t="s">
        <v>2880</v>
      </c>
      <c r="G712" s="14" t="s">
        <v>2881</v>
      </c>
      <c r="H712" s="61" t="s">
        <v>2882</v>
      </c>
      <c r="I712" s="38">
        <v>0</v>
      </c>
      <c r="J712" s="39" t="s">
        <v>8122</v>
      </c>
      <c r="K712" s="40" t="s">
        <v>8123</v>
      </c>
      <c r="L712" s="14" t="s">
        <v>8123</v>
      </c>
      <c r="M712" s="41">
        <v>0</v>
      </c>
      <c r="N712" s="4" t="s">
        <v>8123</v>
      </c>
      <c r="O712" s="41">
        <v>0</v>
      </c>
      <c r="P712" s="41">
        <v>0</v>
      </c>
      <c r="Q712" s="41">
        <v>0</v>
      </c>
      <c r="R712" s="41">
        <v>0</v>
      </c>
      <c r="S712" s="41">
        <v>0</v>
      </c>
      <c r="T712" s="41">
        <v>0</v>
      </c>
      <c r="U712" s="41">
        <v>0</v>
      </c>
      <c r="V712" s="41">
        <v>0</v>
      </c>
      <c r="W712" s="41">
        <v>0</v>
      </c>
      <c r="X712" s="41">
        <v>0</v>
      </c>
      <c r="Y712" s="41">
        <v>0</v>
      </c>
      <c r="Z712" s="41">
        <v>0</v>
      </c>
      <c r="AA712" s="41">
        <v>0</v>
      </c>
      <c r="AB712" s="41">
        <v>0</v>
      </c>
      <c r="AC712" s="41">
        <v>0</v>
      </c>
      <c r="AD712" s="58">
        <f>SUM(Table446233[[#This Row],[1st
Apportionment]:[Invoices]])</f>
        <v>0</v>
      </c>
      <c r="AE712" s="58">
        <f>Table446233[[#This Row],[2018–19
Final Allocation
$98.35 
Per Pupil]]-AD712</f>
        <v>0</v>
      </c>
    </row>
    <row r="713" spans="1:31" x14ac:dyDescent="0.35">
      <c r="A713" s="13" t="s">
        <v>1632</v>
      </c>
      <c r="B713" s="13" t="s">
        <v>2883</v>
      </c>
      <c r="C713" s="14" t="s">
        <v>1634</v>
      </c>
      <c r="D713" s="14" t="s">
        <v>1758</v>
      </c>
      <c r="E713" s="14" t="s">
        <v>2884</v>
      </c>
      <c r="F713" s="14" t="s">
        <v>2885</v>
      </c>
      <c r="G713" s="14" t="s">
        <v>2886</v>
      </c>
      <c r="H713" s="61" t="s">
        <v>2887</v>
      </c>
      <c r="I713" s="38">
        <v>0</v>
      </c>
      <c r="J713" s="39" t="s">
        <v>8123</v>
      </c>
      <c r="K713" s="40" t="s">
        <v>8123</v>
      </c>
      <c r="L713" s="14" t="s">
        <v>8123</v>
      </c>
      <c r="M713" s="41">
        <v>0</v>
      </c>
      <c r="N713" s="4" t="s">
        <v>8123</v>
      </c>
      <c r="O713" s="41">
        <v>0</v>
      </c>
      <c r="P713" s="41">
        <v>0</v>
      </c>
      <c r="Q713" s="41">
        <v>0</v>
      </c>
      <c r="R713" s="41">
        <v>0</v>
      </c>
      <c r="S713" s="41">
        <v>0</v>
      </c>
      <c r="T713" s="41">
        <v>0</v>
      </c>
      <c r="U713" s="41">
        <v>0</v>
      </c>
      <c r="V713" s="41">
        <v>0</v>
      </c>
      <c r="W713" s="41">
        <v>0</v>
      </c>
      <c r="X713" s="41">
        <v>0</v>
      </c>
      <c r="Y713" s="41">
        <v>0</v>
      </c>
      <c r="Z713" s="41">
        <v>0</v>
      </c>
      <c r="AA713" s="41">
        <v>0</v>
      </c>
      <c r="AB713" s="41">
        <v>0</v>
      </c>
      <c r="AC713" s="41">
        <v>0</v>
      </c>
      <c r="AD713" s="58">
        <f>SUM(Table446233[[#This Row],[1st
Apportionment]:[Invoices]])</f>
        <v>0</v>
      </c>
      <c r="AE713" s="58">
        <f>Table446233[[#This Row],[2018–19
Final Allocation
$98.35 
Per Pupil]]-AD713</f>
        <v>0</v>
      </c>
    </row>
    <row r="714" spans="1:31" x14ac:dyDescent="0.35">
      <c r="A714" s="13" t="s">
        <v>1632</v>
      </c>
      <c r="B714" s="13" t="s">
        <v>2888</v>
      </c>
      <c r="C714" s="14" t="s">
        <v>1634</v>
      </c>
      <c r="D714" s="14" t="s">
        <v>1758</v>
      </c>
      <c r="E714" s="14" t="s">
        <v>2889</v>
      </c>
      <c r="F714" s="14" t="s">
        <v>2890</v>
      </c>
      <c r="G714" s="14" t="s">
        <v>2891</v>
      </c>
      <c r="H714" s="61" t="s">
        <v>2892</v>
      </c>
      <c r="I714" s="38">
        <v>0</v>
      </c>
      <c r="J714" s="39" t="s">
        <v>8123</v>
      </c>
      <c r="K714" s="40" t="s">
        <v>8123</v>
      </c>
      <c r="L714" s="14" t="s">
        <v>8123</v>
      </c>
      <c r="M714" s="41">
        <v>0</v>
      </c>
      <c r="N714" s="4" t="s">
        <v>8123</v>
      </c>
      <c r="O714" s="41">
        <v>0</v>
      </c>
      <c r="P714" s="41">
        <v>0</v>
      </c>
      <c r="Q714" s="41">
        <v>0</v>
      </c>
      <c r="R714" s="41">
        <v>0</v>
      </c>
      <c r="S714" s="41">
        <v>0</v>
      </c>
      <c r="T714" s="41">
        <v>0</v>
      </c>
      <c r="U714" s="41">
        <v>0</v>
      </c>
      <c r="V714" s="41">
        <v>0</v>
      </c>
      <c r="W714" s="41">
        <v>0</v>
      </c>
      <c r="X714" s="41">
        <v>0</v>
      </c>
      <c r="Y714" s="41">
        <v>0</v>
      </c>
      <c r="Z714" s="41">
        <v>0</v>
      </c>
      <c r="AA714" s="41">
        <v>0</v>
      </c>
      <c r="AB714" s="41">
        <v>0</v>
      </c>
      <c r="AC714" s="41">
        <v>0</v>
      </c>
      <c r="AD714" s="58">
        <f>SUM(Table446233[[#This Row],[1st
Apportionment]:[Invoices]])</f>
        <v>0</v>
      </c>
      <c r="AE714" s="58">
        <f>Table446233[[#This Row],[2018–19
Final Allocation
$98.35 
Per Pupil]]-AD714</f>
        <v>0</v>
      </c>
    </row>
    <row r="715" spans="1:31" x14ac:dyDescent="0.35">
      <c r="A715" s="13" t="s">
        <v>1632</v>
      </c>
      <c r="B715" s="13" t="s">
        <v>2893</v>
      </c>
      <c r="C715" s="14" t="s">
        <v>1634</v>
      </c>
      <c r="D715" s="14" t="s">
        <v>1758</v>
      </c>
      <c r="E715" s="14" t="s">
        <v>2894</v>
      </c>
      <c r="F715" s="14" t="s">
        <v>2895</v>
      </c>
      <c r="G715" s="14" t="s">
        <v>2896</v>
      </c>
      <c r="H715" s="61" t="s">
        <v>2897</v>
      </c>
      <c r="I715" s="38">
        <v>0</v>
      </c>
      <c r="J715" s="39" t="s">
        <v>8122</v>
      </c>
      <c r="K715" s="40" t="s">
        <v>8123</v>
      </c>
      <c r="L715" s="14" t="s">
        <v>8123</v>
      </c>
      <c r="M715" s="41">
        <v>0</v>
      </c>
      <c r="N715" s="4" t="s">
        <v>8123</v>
      </c>
      <c r="O715" s="41">
        <v>0</v>
      </c>
      <c r="P715" s="41">
        <v>0</v>
      </c>
      <c r="Q715" s="41">
        <v>0</v>
      </c>
      <c r="R715" s="41">
        <v>0</v>
      </c>
      <c r="S715" s="41">
        <v>0</v>
      </c>
      <c r="T715" s="41">
        <v>0</v>
      </c>
      <c r="U715" s="41">
        <v>0</v>
      </c>
      <c r="V715" s="41">
        <v>0</v>
      </c>
      <c r="W715" s="41">
        <v>0</v>
      </c>
      <c r="X715" s="41">
        <v>0</v>
      </c>
      <c r="Y715" s="41">
        <v>0</v>
      </c>
      <c r="Z715" s="41">
        <v>0</v>
      </c>
      <c r="AA715" s="41">
        <v>0</v>
      </c>
      <c r="AB715" s="41">
        <v>0</v>
      </c>
      <c r="AC715" s="41">
        <v>0</v>
      </c>
      <c r="AD715" s="58">
        <f>SUM(Table446233[[#This Row],[1st
Apportionment]:[Invoices]])</f>
        <v>0</v>
      </c>
      <c r="AE715" s="58">
        <f>Table446233[[#This Row],[2018–19
Final Allocation
$98.35 
Per Pupil]]-AD715</f>
        <v>0</v>
      </c>
    </row>
    <row r="716" spans="1:31" ht="31" x14ac:dyDescent="0.35">
      <c r="A716" s="13" t="s">
        <v>1632</v>
      </c>
      <c r="B716" s="13" t="s">
        <v>2898</v>
      </c>
      <c r="C716" s="14" t="s">
        <v>1634</v>
      </c>
      <c r="D716" s="14" t="s">
        <v>1758</v>
      </c>
      <c r="E716" s="14" t="s">
        <v>2899</v>
      </c>
      <c r="F716" s="14" t="s">
        <v>2900</v>
      </c>
      <c r="G716" s="14" t="s">
        <v>2901</v>
      </c>
      <c r="H716" s="61" t="s">
        <v>2902</v>
      </c>
      <c r="I716" s="38">
        <v>0</v>
      </c>
      <c r="J716" s="39" t="s">
        <v>8122</v>
      </c>
      <c r="K716" s="40" t="s">
        <v>8123</v>
      </c>
      <c r="L716" s="14" t="s">
        <v>8123</v>
      </c>
      <c r="M716" s="41">
        <v>0</v>
      </c>
      <c r="N716" s="4" t="s">
        <v>8123</v>
      </c>
      <c r="O716" s="41">
        <v>0</v>
      </c>
      <c r="P716" s="41">
        <v>0</v>
      </c>
      <c r="Q716" s="41">
        <v>0</v>
      </c>
      <c r="R716" s="41">
        <v>0</v>
      </c>
      <c r="S716" s="41">
        <v>0</v>
      </c>
      <c r="T716" s="41">
        <v>0</v>
      </c>
      <c r="U716" s="41">
        <v>0</v>
      </c>
      <c r="V716" s="41">
        <v>0</v>
      </c>
      <c r="W716" s="41">
        <v>0</v>
      </c>
      <c r="X716" s="41">
        <v>0</v>
      </c>
      <c r="Y716" s="41">
        <v>0</v>
      </c>
      <c r="Z716" s="41">
        <v>0</v>
      </c>
      <c r="AA716" s="41">
        <v>0</v>
      </c>
      <c r="AB716" s="41">
        <v>0</v>
      </c>
      <c r="AC716" s="41">
        <v>0</v>
      </c>
      <c r="AD716" s="58">
        <f>SUM(Table446233[[#This Row],[1st
Apportionment]:[Invoices]])</f>
        <v>0</v>
      </c>
      <c r="AE716" s="58">
        <f>Table446233[[#This Row],[2018–19
Final Allocation
$98.35 
Per Pupil]]-AD716</f>
        <v>0</v>
      </c>
    </row>
    <row r="717" spans="1:31" x14ac:dyDescent="0.35">
      <c r="A717" s="13" t="s">
        <v>1632</v>
      </c>
      <c r="B717" s="13" t="s">
        <v>2903</v>
      </c>
      <c r="C717" s="14" t="s">
        <v>1634</v>
      </c>
      <c r="D717" s="14" t="s">
        <v>1758</v>
      </c>
      <c r="E717" s="14" t="s">
        <v>2904</v>
      </c>
      <c r="F717" s="14" t="s">
        <v>2905</v>
      </c>
      <c r="G717" s="14" t="s">
        <v>2906</v>
      </c>
      <c r="H717" s="61" t="s">
        <v>2907</v>
      </c>
      <c r="I717" s="38">
        <v>0</v>
      </c>
      <c r="J717" s="39" t="s">
        <v>8123</v>
      </c>
      <c r="K717" s="40" t="s">
        <v>8123</v>
      </c>
      <c r="L717" s="14" t="s">
        <v>8123</v>
      </c>
      <c r="M717" s="41">
        <v>0</v>
      </c>
      <c r="N717" s="4" t="s">
        <v>8123</v>
      </c>
      <c r="O717" s="41">
        <v>0</v>
      </c>
      <c r="P717" s="41">
        <v>0</v>
      </c>
      <c r="Q717" s="41">
        <v>0</v>
      </c>
      <c r="R717" s="41">
        <v>0</v>
      </c>
      <c r="S717" s="41">
        <v>0</v>
      </c>
      <c r="T717" s="41">
        <v>0</v>
      </c>
      <c r="U717" s="41">
        <v>0</v>
      </c>
      <c r="V717" s="41">
        <v>0</v>
      </c>
      <c r="W717" s="41">
        <v>0</v>
      </c>
      <c r="X717" s="41">
        <v>0</v>
      </c>
      <c r="Y717" s="41">
        <v>0</v>
      </c>
      <c r="Z717" s="41">
        <v>0</v>
      </c>
      <c r="AA717" s="41">
        <v>0</v>
      </c>
      <c r="AB717" s="41">
        <v>0</v>
      </c>
      <c r="AC717" s="41">
        <v>0</v>
      </c>
      <c r="AD717" s="58">
        <f>SUM(Table446233[[#This Row],[1st
Apportionment]:[Invoices]])</f>
        <v>0</v>
      </c>
      <c r="AE717" s="58">
        <f>Table446233[[#This Row],[2018–19
Final Allocation
$98.35 
Per Pupil]]-AD717</f>
        <v>0</v>
      </c>
    </row>
    <row r="718" spans="1:31" ht="31" x14ac:dyDescent="0.35">
      <c r="A718" s="13" t="s">
        <v>1632</v>
      </c>
      <c r="B718" s="13" t="s">
        <v>2908</v>
      </c>
      <c r="C718" s="14" t="s">
        <v>1634</v>
      </c>
      <c r="D718" s="14" t="s">
        <v>1758</v>
      </c>
      <c r="E718" s="14" t="s">
        <v>2909</v>
      </c>
      <c r="F718" s="14" t="s">
        <v>2910</v>
      </c>
      <c r="G718" s="14" t="s">
        <v>2911</v>
      </c>
      <c r="H718" s="61" t="s">
        <v>2912</v>
      </c>
      <c r="I718" s="38">
        <v>0</v>
      </c>
      <c r="J718" s="39" t="s">
        <v>8122</v>
      </c>
      <c r="K718" s="40" t="s">
        <v>8123</v>
      </c>
      <c r="L718" s="14" t="s">
        <v>8123</v>
      </c>
      <c r="M718" s="41">
        <v>0</v>
      </c>
      <c r="N718" s="4" t="s">
        <v>8123</v>
      </c>
      <c r="O718" s="41">
        <v>0</v>
      </c>
      <c r="P718" s="41">
        <v>0</v>
      </c>
      <c r="Q718" s="41">
        <v>0</v>
      </c>
      <c r="R718" s="41">
        <v>0</v>
      </c>
      <c r="S718" s="41">
        <v>0</v>
      </c>
      <c r="T718" s="41">
        <v>0</v>
      </c>
      <c r="U718" s="41">
        <v>0</v>
      </c>
      <c r="V718" s="41">
        <v>0</v>
      </c>
      <c r="W718" s="41">
        <v>0</v>
      </c>
      <c r="X718" s="41">
        <v>0</v>
      </c>
      <c r="Y718" s="41">
        <v>0</v>
      </c>
      <c r="Z718" s="41">
        <v>0</v>
      </c>
      <c r="AA718" s="41">
        <v>0</v>
      </c>
      <c r="AB718" s="41">
        <v>0</v>
      </c>
      <c r="AC718" s="41">
        <v>0</v>
      </c>
      <c r="AD718" s="58">
        <f>SUM(Table446233[[#This Row],[1st
Apportionment]:[Invoices]])</f>
        <v>0</v>
      </c>
      <c r="AE718" s="58">
        <f>Table446233[[#This Row],[2018–19
Final Allocation
$98.35 
Per Pupil]]-AD718</f>
        <v>0</v>
      </c>
    </row>
    <row r="719" spans="1:31" x14ac:dyDescent="0.35">
      <c r="A719" s="13" t="s">
        <v>1632</v>
      </c>
      <c r="B719" s="13" t="s">
        <v>2913</v>
      </c>
      <c r="C719" s="14" t="s">
        <v>1634</v>
      </c>
      <c r="D719" s="14" t="s">
        <v>1863</v>
      </c>
      <c r="E719" s="14" t="s">
        <v>2914</v>
      </c>
      <c r="F719" s="14" t="s">
        <v>2915</v>
      </c>
      <c r="G719" s="14" t="s">
        <v>2916</v>
      </c>
      <c r="H719" s="61" t="s">
        <v>2917</v>
      </c>
      <c r="I719" s="38">
        <v>0</v>
      </c>
      <c r="J719" s="39" t="s">
        <v>8122</v>
      </c>
      <c r="K719" s="40" t="s">
        <v>8123</v>
      </c>
      <c r="L719" s="14" t="s">
        <v>8123</v>
      </c>
      <c r="M719" s="41">
        <v>0</v>
      </c>
      <c r="N719" s="4" t="s">
        <v>8123</v>
      </c>
      <c r="O719" s="41">
        <v>0</v>
      </c>
      <c r="P719" s="41">
        <v>0</v>
      </c>
      <c r="Q719" s="41">
        <v>0</v>
      </c>
      <c r="R719" s="41">
        <v>0</v>
      </c>
      <c r="S719" s="41">
        <v>0</v>
      </c>
      <c r="T719" s="41">
        <v>0</v>
      </c>
      <c r="U719" s="41">
        <v>0</v>
      </c>
      <c r="V719" s="41">
        <v>0</v>
      </c>
      <c r="W719" s="41">
        <v>0</v>
      </c>
      <c r="X719" s="41">
        <v>0</v>
      </c>
      <c r="Y719" s="41">
        <v>0</v>
      </c>
      <c r="Z719" s="41">
        <v>0</v>
      </c>
      <c r="AA719" s="41">
        <v>0</v>
      </c>
      <c r="AB719" s="41">
        <v>0</v>
      </c>
      <c r="AC719" s="41">
        <v>0</v>
      </c>
      <c r="AD719" s="58">
        <f>SUM(Table446233[[#This Row],[1st
Apportionment]:[Invoices]])</f>
        <v>0</v>
      </c>
      <c r="AE719" s="58">
        <f>Table446233[[#This Row],[2018–19
Final Allocation
$98.35 
Per Pupil]]-AD719</f>
        <v>0</v>
      </c>
    </row>
    <row r="720" spans="1:31" x14ac:dyDescent="0.35">
      <c r="A720" s="13" t="s">
        <v>1632</v>
      </c>
      <c r="B720" s="13" t="s">
        <v>2918</v>
      </c>
      <c r="C720" s="14" t="s">
        <v>1634</v>
      </c>
      <c r="D720" s="14" t="s">
        <v>1758</v>
      </c>
      <c r="E720" s="14" t="s">
        <v>2919</v>
      </c>
      <c r="F720" s="14" t="s">
        <v>2920</v>
      </c>
      <c r="G720" s="14" t="s">
        <v>2921</v>
      </c>
      <c r="H720" s="61" t="s">
        <v>2922</v>
      </c>
      <c r="I720" s="38">
        <v>0</v>
      </c>
      <c r="J720" s="39" t="s">
        <v>8123</v>
      </c>
      <c r="K720" s="40" t="s">
        <v>8123</v>
      </c>
      <c r="L720" s="14" t="s">
        <v>8123</v>
      </c>
      <c r="M720" s="41">
        <v>0</v>
      </c>
      <c r="N720" s="4" t="s">
        <v>8123</v>
      </c>
      <c r="O720" s="41">
        <v>0</v>
      </c>
      <c r="P720" s="41">
        <v>0</v>
      </c>
      <c r="Q720" s="41">
        <v>0</v>
      </c>
      <c r="R720" s="41">
        <v>0</v>
      </c>
      <c r="S720" s="41">
        <v>0</v>
      </c>
      <c r="T720" s="41">
        <v>0</v>
      </c>
      <c r="U720" s="41">
        <v>0</v>
      </c>
      <c r="V720" s="41">
        <v>0</v>
      </c>
      <c r="W720" s="41">
        <v>0</v>
      </c>
      <c r="X720" s="41">
        <v>0</v>
      </c>
      <c r="Y720" s="41">
        <v>0</v>
      </c>
      <c r="Z720" s="41">
        <v>0</v>
      </c>
      <c r="AA720" s="41">
        <v>0</v>
      </c>
      <c r="AB720" s="41">
        <v>0</v>
      </c>
      <c r="AC720" s="41">
        <v>0</v>
      </c>
      <c r="AD720" s="58">
        <f>SUM(Table446233[[#This Row],[1st
Apportionment]:[Invoices]])</f>
        <v>0</v>
      </c>
      <c r="AE720" s="58">
        <f>Table446233[[#This Row],[2018–19
Final Allocation
$98.35 
Per Pupil]]-AD720</f>
        <v>0</v>
      </c>
    </row>
    <row r="721" spans="1:31" x14ac:dyDescent="0.35">
      <c r="A721" s="13" t="s">
        <v>1632</v>
      </c>
      <c r="B721" s="13" t="s">
        <v>2923</v>
      </c>
      <c r="C721" s="14" t="s">
        <v>1634</v>
      </c>
      <c r="D721" s="14" t="s">
        <v>1758</v>
      </c>
      <c r="E721" s="14" t="s">
        <v>2924</v>
      </c>
      <c r="F721" s="14" t="s">
        <v>2925</v>
      </c>
      <c r="G721" s="14" t="s">
        <v>2926</v>
      </c>
      <c r="H721" s="61" t="s">
        <v>2927</v>
      </c>
      <c r="I721" s="38">
        <v>0</v>
      </c>
      <c r="J721" s="39" t="s">
        <v>8122</v>
      </c>
      <c r="K721" s="40" t="s">
        <v>8123</v>
      </c>
      <c r="L721" s="14" t="s">
        <v>8123</v>
      </c>
      <c r="M721" s="41">
        <v>0</v>
      </c>
      <c r="N721" s="4" t="s">
        <v>8123</v>
      </c>
      <c r="O721" s="41">
        <v>0</v>
      </c>
      <c r="P721" s="41">
        <v>0</v>
      </c>
      <c r="Q721" s="41">
        <v>0</v>
      </c>
      <c r="R721" s="41">
        <v>0</v>
      </c>
      <c r="S721" s="41">
        <v>0</v>
      </c>
      <c r="T721" s="41">
        <v>0</v>
      </c>
      <c r="U721" s="41">
        <v>0</v>
      </c>
      <c r="V721" s="41">
        <v>0</v>
      </c>
      <c r="W721" s="41">
        <v>0</v>
      </c>
      <c r="X721" s="41">
        <v>0</v>
      </c>
      <c r="Y721" s="41">
        <v>0</v>
      </c>
      <c r="Z721" s="41">
        <v>0</v>
      </c>
      <c r="AA721" s="41">
        <v>0</v>
      </c>
      <c r="AB721" s="41">
        <v>0</v>
      </c>
      <c r="AC721" s="41">
        <v>0</v>
      </c>
      <c r="AD721" s="58">
        <f>SUM(Table446233[[#This Row],[1st
Apportionment]:[Invoices]])</f>
        <v>0</v>
      </c>
      <c r="AE721" s="58">
        <f>Table446233[[#This Row],[2018–19
Final Allocation
$98.35 
Per Pupil]]-AD721</f>
        <v>0</v>
      </c>
    </row>
    <row r="722" spans="1:31" x14ac:dyDescent="0.35">
      <c r="A722" s="13" t="s">
        <v>1632</v>
      </c>
      <c r="B722" s="13" t="s">
        <v>2928</v>
      </c>
      <c r="C722" s="14" t="s">
        <v>1634</v>
      </c>
      <c r="D722" s="14" t="s">
        <v>1635</v>
      </c>
      <c r="E722" s="14" t="s">
        <v>2929</v>
      </c>
      <c r="F722" s="14" t="s">
        <v>2930</v>
      </c>
      <c r="G722" s="14" t="s">
        <v>2931</v>
      </c>
      <c r="H722" s="61" t="s">
        <v>2932</v>
      </c>
      <c r="I722" s="38">
        <v>0</v>
      </c>
      <c r="J722" s="39" t="s">
        <v>8123</v>
      </c>
      <c r="K722" s="40" t="s">
        <v>8123</v>
      </c>
      <c r="L722" s="14" t="s">
        <v>8123</v>
      </c>
      <c r="M722" s="41">
        <v>0</v>
      </c>
      <c r="N722" s="4" t="s">
        <v>8123</v>
      </c>
      <c r="O722" s="41">
        <v>0</v>
      </c>
      <c r="P722" s="41">
        <v>0</v>
      </c>
      <c r="Q722" s="41">
        <v>0</v>
      </c>
      <c r="R722" s="41">
        <v>0</v>
      </c>
      <c r="S722" s="41">
        <v>0</v>
      </c>
      <c r="T722" s="41">
        <v>0</v>
      </c>
      <c r="U722" s="41">
        <v>0</v>
      </c>
      <c r="V722" s="41">
        <v>0</v>
      </c>
      <c r="W722" s="41">
        <v>0</v>
      </c>
      <c r="X722" s="41">
        <v>0</v>
      </c>
      <c r="Y722" s="41">
        <v>0</v>
      </c>
      <c r="Z722" s="41">
        <v>0</v>
      </c>
      <c r="AA722" s="41">
        <v>0</v>
      </c>
      <c r="AB722" s="41">
        <v>0</v>
      </c>
      <c r="AC722" s="41">
        <v>0</v>
      </c>
      <c r="AD722" s="58">
        <f>SUM(Table446233[[#This Row],[1st
Apportionment]:[Invoices]])</f>
        <v>0</v>
      </c>
      <c r="AE722" s="58">
        <f>Table446233[[#This Row],[2018–19
Final Allocation
$98.35 
Per Pupil]]-AD722</f>
        <v>0</v>
      </c>
    </row>
    <row r="723" spans="1:31" x14ac:dyDescent="0.35">
      <c r="A723" s="13" t="s">
        <v>1632</v>
      </c>
      <c r="B723" s="13" t="s">
        <v>2933</v>
      </c>
      <c r="C723" s="14" t="s">
        <v>1634</v>
      </c>
      <c r="D723" s="14" t="s">
        <v>1755</v>
      </c>
      <c r="E723" s="14" t="s">
        <v>2934</v>
      </c>
      <c r="F723" s="14" t="s">
        <v>2935</v>
      </c>
      <c r="G723" s="14" t="s">
        <v>2936</v>
      </c>
      <c r="H723" s="61" t="s">
        <v>2937</v>
      </c>
      <c r="I723" s="38">
        <v>0</v>
      </c>
      <c r="J723" s="39" t="s">
        <v>8122</v>
      </c>
      <c r="K723" s="40" t="s">
        <v>8123</v>
      </c>
      <c r="L723" s="14" t="s">
        <v>8123</v>
      </c>
      <c r="M723" s="41">
        <v>0</v>
      </c>
      <c r="N723" s="4" t="s">
        <v>8123</v>
      </c>
      <c r="O723" s="41">
        <v>0</v>
      </c>
      <c r="P723" s="41">
        <v>0</v>
      </c>
      <c r="Q723" s="41">
        <v>0</v>
      </c>
      <c r="R723" s="41">
        <v>0</v>
      </c>
      <c r="S723" s="41">
        <v>0</v>
      </c>
      <c r="T723" s="41">
        <v>0</v>
      </c>
      <c r="U723" s="41">
        <v>0</v>
      </c>
      <c r="V723" s="41">
        <v>0</v>
      </c>
      <c r="W723" s="41">
        <v>0</v>
      </c>
      <c r="X723" s="41">
        <v>0</v>
      </c>
      <c r="Y723" s="41">
        <v>0</v>
      </c>
      <c r="Z723" s="41">
        <v>0</v>
      </c>
      <c r="AA723" s="41">
        <v>0</v>
      </c>
      <c r="AB723" s="41">
        <v>0</v>
      </c>
      <c r="AC723" s="41">
        <v>0</v>
      </c>
      <c r="AD723" s="58">
        <f>SUM(Table446233[[#This Row],[1st
Apportionment]:[Invoices]])</f>
        <v>0</v>
      </c>
      <c r="AE723" s="58">
        <f>Table446233[[#This Row],[2018–19
Final Allocation
$98.35 
Per Pupil]]-AD723</f>
        <v>0</v>
      </c>
    </row>
    <row r="724" spans="1:31" x14ac:dyDescent="0.35">
      <c r="A724" s="13" t="s">
        <v>1632</v>
      </c>
      <c r="B724" s="13" t="s">
        <v>2938</v>
      </c>
      <c r="C724" s="14" t="s">
        <v>1634</v>
      </c>
      <c r="D724" s="14" t="s">
        <v>1635</v>
      </c>
      <c r="E724" s="14" t="s">
        <v>2939</v>
      </c>
      <c r="F724" s="14" t="s">
        <v>2940</v>
      </c>
      <c r="G724" s="14" t="s">
        <v>2941</v>
      </c>
      <c r="H724" s="61" t="s">
        <v>2942</v>
      </c>
      <c r="I724" s="38">
        <v>0</v>
      </c>
      <c r="J724" s="39" t="s">
        <v>8122</v>
      </c>
      <c r="K724" s="40" t="s">
        <v>8123</v>
      </c>
      <c r="L724" s="14" t="s">
        <v>8123</v>
      </c>
      <c r="M724" s="41">
        <v>0</v>
      </c>
      <c r="N724" s="4" t="s">
        <v>8123</v>
      </c>
      <c r="O724" s="41">
        <v>0</v>
      </c>
      <c r="P724" s="41">
        <v>0</v>
      </c>
      <c r="Q724" s="41">
        <v>0</v>
      </c>
      <c r="R724" s="41">
        <v>0</v>
      </c>
      <c r="S724" s="41">
        <v>0</v>
      </c>
      <c r="T724" s="41">
        <v>0</v>
      </c>
      <c r="U724" s="41">
        <v>0</v>
      </c>
      <c r="V724" s="41">
        <v>0</v>
      </c>
      <c r="W724" s="41">
        <v>0</v>
      </c>
      <c r="X724" s="41">
        <v>0</v>
      </c>
      <c r="Y724" s="41">
        <v>0</v>
      </c>
      <c r="Z724" s="41">
        <v>0</v>
      </c>
      <c r="AA724" s="41">
        <v>0</v>
      </c>
      <c r="AB724" s="41">
        <v>0</v>
      </c>
      <c r="AC724" s="41">
        <v>0</v>
      </c>
      <c r="AD724" s="58">
        <f>SUM(Table446233[[#This Row],[1st
Apportionment]:[Invoices]])</f>
        <v>0</v>
      </c>
      <c r="AE724" s="58">
        <f>Table446233[[#This Row],[2018–19
Final Allocation
$98.35 
Per Pupil]]-AD724</f>
        <v>0</v>
      </c>
    </row>
    <row r="725" spans="1:31" x14ac:dyDescent="0.35">
      <c r="A725" s="13" t="s">
        <v>1632</v>
      </c>
      <c r="B725" s="13" t="s">
        <v>2943</v>
      </c>
      <c r="C725" s="14" t="s">
        <v>1634</v>
      </c>
      <c r="D725" s="14" t="s">
        <v>1758</v>
      </c>
      <c r="E725" s="14" t="s">
        <v>2944</v>
      </c>
      <c r="F725" s="14" t="s">
        <v>2945</v>
      </c>
      <c r="G725" s="14" t="s">
        <v>2946</v>
      </c>
      <c r="H725" s="61" t="s">
        <v>2947</v>
      </c>
      <c r="I725" s="38">
        <v>0</v>
      </c>
      <c r="J725" s="39" t="s">
        <v>8122</v>
      </c>
      <c r="K725" s="40" t="s">
        <v>8123</v>
      </c>
      <c r="L725" s="14" t="s">
        <v>8123</v>
      </c>
      <c r="M725" s="41">
        <v>0</v>
      </c>
      <c r="N725" s="4" t="s">
        <v>8123</v>
      </c>
      <c r="O725" s="41">
        <v>0</v>
      </c>
      <c r="P725" s="41">
        <v>0</v>
      </c>
      <c r="Q725" s="41">
        <v>0</v>
      </c>
      <c r="R725" s="41">
        <v>0</v>
      </c>
      <c r="S725" s="41">
        <v>0</v>
      </c>
      <c r="T725" s="41">
        <v>0</v>
      </c>
      <c r="U725" s="41">
        <v>0</v>
      </c>
      <c r="V725" s="41">
        <v>0</v>
      </c>
      <c r="W725" s="41">
        <v>0</v>
      </c>
      <c r="X725" s="41">
        <v>0</v>
      </c>
      <c r="Y725" s="41">
        <v>0</v>
      </c>
      <c r="Z725" s="41">
        <v>0</v>
      </c>
      <c r="AA725" s="41">
        <v>0</v>
      </c>
      <c r="AB725" s="41">
        <v>0</v>
      </c>
      <c r="AC725" s="41">
        <v>0</v>
      </c>
      <c r="AD725" s="58">
        <f>SUM(Table446233[[#This Row],[1st
Apportionment]:[Invoices]])</f>
        <v>0</v>
      </c>
      <c r="AE725" s="58">
        <f>Table446233[[#This Row],[2018–19
Final Allocation
$98.35 
Per Pupil]]-AD725</f>
        <v>0</v>
      </c>
    </row>
    <row r="726" spans="1:31" x14ac:dyDescent="0.35">
      <c r="A726" s="13" t="s">
        <v>1632</v>
      </c>
      <c r="B726" s="13" t="s">
        <v>2948</v>
      </c>
      <c r="C726" s="14" t="s">
        <v>1634</v>
      </c>
      <c r="D726" s="14" t="s">
        <v>1758</v>
      </c>
      <c r="E726" s="14" t="s">
        <v>2949</v>
      </c>
      <c r="F726" s="14" t="s">
        <v>2950</v>
      </c>
      <c r="G726" s="14" t="s">
        <v>2951</v>
      </c>
      <c r="H726" s="61" t="s">
        <v>2952</v>
      </c>
      <c r="I726" s="38">
        <v>0</v>
      </c>
      <c r="J726" s="39" t="s">
        <v>8122</v>
      </c>
      <c r="K726" s="40" t="s">
        <v>8123</v>
      </c>
      <c r="L726" s="14" t="s">
        <v>8123</v>
      </c>
      <c r="M726" s="41">
        <v>0</v>
      </c>
      <c r="N726" s="4" t="s">
        <v>8123</v>
      </c>
      <c r="O726" s="41">
        <v>0</v>
      </c>
      <c r="P726" s="41">
        <v>0</v>
      </c>
      <c r="Q726" s="41">
        <v>0</v>
      </c>
      <c r="R726" s="41">
        <v>0</v>
      </c>
      <c r="S726" s="41">
        <v>0</v>
      </c>
      <c r="T726" s="41">
        <v>0</v>
      </c>
      <c r="U726" s="41">
        <v>0</v>
      </c>
      <c r="V726" s="41">
        <v>0</v>
      </c>
      <c r="W726" s="41">
        <v>0</v>
      </c>
      <c r="X726" s="41">
        <v>0</v>
      </c>
      <c r="Y726" s="41">
        <v>0</v>
      </c>
      <c r="Z726" s="41">
        <v>0</v>
      </c>
      <c r="AA726" s="41">
        <v>0</v>
      </c>
      <c r="AB726" s="41">
        <v>0</v>
      </c>
      <c r="AC726" s="41">
        <v>0</v>
      </c>
      <c r="AD726" s="58">
        <f>SUM(Table446233[[#This Row],[1st
Apportionment]:[Invoices]])</f>
        <v>0</v>
      </c>
      <c r="AE726" s="58">
        <f>Table446233[[#This Row],[2018–19
Final Allocation
$98.35 
Per Pupil]]-AD726</f>
        <v>0</v>
      </c>
    </row>
    <row r="727" spans="1:31" x14ac:dyDescent="0.35">
      <c r="A727" s="13" t="s">
        <v>1632</v>
      </c>
      <c r="B727" s="13" t="s">
        <v>2953</v>
      </c>
      <c r="C727" s="14" t="s">
        <v>1634</v>
      </c>
      <c r="D727" s="14" t="s">
        <v>1758</v>
      </c>
      <c r="E727" s="14" t="s">
        <v>2954</v>
      </c>
      <c r="F727" s="14" t="s">
        <v>2955</v>
      </c>
      <c r="G727" s="14" t="s">
        <v>2956</v>
      </c>
      <c r="H727" s="61" t="s">
        <v>2957</v>
      </c>
      <c r="I727" s="38">
        <v>0</v>
      </c>
      <c r="J727" s="39" t="s">
        <v>8122</v>
      </c>
      <c r="K727" s="40" t="s">
        <v>8123</v>
      </c>
      <c r="L727" s="14" t="s">
        <v>8123</v>
      </c>
      <c r="M727" s="41">
        <v>0</v>
      </c>
      <c r="N727" s="4" t="s">
        <v>8123</v>
      </c>
      <c r="O727" s="41">
        <v>0</v>
      </c>
      <c r="P727" s="41">
        <v>0</v>
      </c>
      <c r="Q727" s="41">
        <v>0</v>
      </c>
      <c r="R727" s="41">
        <v>0</v>
      </c>
      <c r="S727" s="41">
        <v>0</v>
      </c>
      <c r="T727" s="41">
        <v>0</v>
      </c>
      <c r="U727" s="41">
        <v>0</v>
      </c>
      <c r="V727" s="41">
        <v>0</v>
      </c>
      <c r="W727" s="41">
        <v>0</v>
      </c>
      <c r="X727" s="41">
        <v>0</v>
      </c>
      <c r="Y727" s="41">
        <v>0</v>
      </c>
      <c r="Z727" s="41">
        <v>0</v>
      </c>
      <c r="AA727" s="41">
        <v>0</v>
      </c>
      <c r="AB727" s="41">
        <v>0</v>
      </c>
      <c r="AC727" s="41">
        <v>0</v>
      </c>
      <c r="AD727" s="58">
        <f>SUM(Table446233[[#This Row],[1st
Apportionment]:[Invoices]])</f>
        <v>0</v>
      </c>
      <c r="AE727" s="58">
        <f>Table446233[[#This Row],[2018–19
Final Allocation
$98.35 
Per Pupil]]-AD727</f>
        <v>0</v>
      </c>
    </row>
    <row r="728" spans="1:31" x14ac:dyDescent="0.35">
      <c r="A728" s="13" t="s">
        <v>1632</v>
      </c>
      <c r="B728" s="13" t="s">
        <v>2958</v>
      </c>
      <c r="C728" s="14" t="s">
        <v>1634</v>
      </c>
      <c r="D728" s="14" t="s">
        <v>1758</v>
      </c>
      <c r="E728" s="14" t="s">
        <v>2959</v>
      </c>
      <c r="F728" s="14" t="s">
        <v>2960</v>
      </c>
      <c r="G728" s="14" t="s">
        <v>2961</v>
      </c>
      <c r="H728" s="61" t="s">
        <v>2962</v>
      </c>
      <c r="I728" s="38">
        <v>0</v>
      </c>
      <c r="J728" s="39" t="s">
        <v>8122</v>
      </c>
      <c r="K728" s="40" t="s">
        <v>8123</v>
      </c>
      <c r="L728" s="14" t="s">
        <v>8123</v>
      </c>
      <c r="M728" s="41">
        <v>0</v>
      </c>
      <c r="N728" s="4" t="s">
        <v>8123</v>
      </c>
      <c r="O728" s="41">
        <v>0</v>
      </c>
      <c r="P728" s="41">
        <v>0</v>
      </c>
      <c r="Q728" s="41">
        <v>0</v>
      </c>
      <c r="R728" s="41">
        <v>0</v>
      </c>
      <c r="S728" s="41">
        <v>0</v>
      </c>
      <c r="T728" s="41">
        <v>0</v>
      </c>
      <c r="U728" s="41">
        <v>0</v>
      </c>
      <c r="V728" s="41">
        <v>0</v>
      </c>
      <c r="W728" s="41">
        <v>0</v>
      </c>
      <c r="X728" s="41">
        <v>0</v>
      </c>
      <c r="Y728" s="41">
        <v>0</v>
      </c>
      <c r="Z728" s="41">
        <v>0</v>
      </c>
      <c r="AA728" s="41">
        <v>0</v>
      </c>
      <c r="AB728" s="41">
        <v>0</v>
      </c>
      <c r="AC728" s="41">
        <v>0</v>
      </c>
      <c r="AD728" s="58">
        <f>SUM(Table446233[[#This Row],[1st
Apportionment]:[Invoices]])</f>
        <v>0</v>
      </c>
      <c r="AE728" s="58">
        <f>Table446233[[#This Row],[2018–19
Final Allocation
$98.35 
Per Pupil]]-AD728</f>
        <v>0</v>
      </c>
    </row>
    <row r="729" spans="1:31" x14ac:dyDescent="0.35">
      <c r="A729" s="13" t="s">
        <v>1632</v>
      </c>
      <c r="B729" s="13" t="s">
        <v>2963</v>
      </c>
      <c r="C729" s="14" t="s">
        <v>1634</v>
      </c>
      <c r="D729" s="14" t="s">
        <v>1758</v>
      </c>
      <c r="E729" s="14" t="s">
        <v>2964</v>
      </c>
      <c r="F729" s="14" t="s">
        <v>2965</v>
      </c>
      <c r="G729" s="14" t="s">
        <v>2966</v>
      </c>
      <c r="H729" s="61" t="s">
        <v>2967</v>
      </c>
      <c r="I729" s="38">
        <v>0</v>
      </c>
      <c r="J729" s="39" t="s">
        <v>8122</v>
      </c>
      <c r="K729" s="40" t="s">
        <v>8123</v>
      </c>
      <c r="L729" s="14" t="s">
        <v>8123</v>
      </c>
      <c r="M729" s="41">
        <v>0</v>
      </c>
      <c r="N729" s="4" t="s">
        <v>8123</v>
      </c>
      <c r="O729" s="41">
        <v>0</v>
      </c>
      <c r="P729" s="41">
        <v>0</v>
      </c>
      <c r="Q729" s="41">
        <v>0</v>
      </c>
      <c r="R729" s="41">
        <v>0</v>
      </c>
      <c r="S729" s="41">
        <v>0</v>
      </c>
      <c r="T729" s="41">
        <v>0</v>
      </c>
      <c r="U729" s="41">
        <v>0</v>
      </c>
      <c r="V729" s="41">
        <v>0</v>
      </c>
      <c r="W729" s="41">
        <v>0</v>
      </c>
      <c r="X729" s="41">
        <v>0</v>
      </c>
      <c r="Y729" s="41">
        <v>0</v>
      </c>
      <c r="Z729" s="41">
        <v>0</v>
      </c>
      <c r="AA729" s="41">
        <v>0</v>
      </c>
      <c r="AB729" s="41">
        <v>0</v>
      </c>
      <c r="AC729" s="41">
        <v>0</v>
      </c>
      <c r="AD729" s="58">
        <f>SUM(Table446233[[#This Row],[1st
Apportionment]:[Invoices]])</f>
        <v>0</v>
      </c>
      <c r="AE729" s="58">
        <f>Table446233[[#This Row],[2018–19
Final Allocation
$98.35 
Per Pupil]]-AD729</f>
        <v>0</v>
      </c>
    </row>
    <row r="730" spans="1:31" x14ac:dyDescent="0.35">
      <c r="A730" s="13" t="s">
        <v>1632</v>
      </c>
      <c r="B730" s="13" t="s">
        <v>2968</v>
      </c>
      <c r="C730" s="14" t="s">
        <v>1634</v>
      </c>
      <c r="D730" s="14" t="s">
        <v>1758</v>
      </c>
      <c r="E730" s="14" t="s">
        <v>2969</v>
      </c>
      <c r="F730" s="14" t="s">
        <v>2970</v>
      </c>
      <c r="G730" s="14" t="s">
        <v>2971</v>
      </c>
      <c r="H730" s="61" t="s">
        <v>2972</v>
      </c>
      <c r="I730" s="38">
        <v>0</v>
      </c>
      <c r="J730" s="39" t="s">
        <v>8123</v>
      </c>
      <c r="K730" s="40" t="s">
        <v>8123</v>
      </c>
      <c r="L730" s="14" t="s">
        <v>8123</v>
      </c>
      <c r="M730" s="41">
        <v>0</v>
      </c>
      <c r="N730" s="4" t="s">
        <v>8123</v>
      </c>
      <c r="O730" s="41">
        <v>0</v>
      </c>
      <c r="P730" s="41">
        <v>0</v>
      </c>
      <c r="Q730" s="41">
        <v>0</v>
      </c>
      <c r="R730" s="41">
        <v>0</v>
      </c>
      <c r="S730" s="41">
        <v>0</v>
      </c>
      <c r="T730" s="41">
        <v>0</v>
      </c>
      <c r="U730" s="41">
        <v>0</v>
      </c>
      <c r="V730" s="41">
        <v>0</v>
      </c>
      <c r="W730" s="41">
        <v>0</v>
      </c>
      <c r="X730" s="41">
        <v>0</v>
      </c>
      <c r="Y730" s="41">
        <v>0</v>
      </c>
      <c r="Z730" s="41">
        <v>0</v>
      </c>
      <c r="AA730" s="41">
        <v>0</v>
      </c>
      <c r="AB730" s="41">
        <v>0</v>
      </c>
      <c r="AC730" s="41">
        <v>0</v>
      </c>
      <c r="AD730" s="58">
        <f>SUM(Table446233[[#This Row],[1st
Apportionment]:[Invoices]])</f>
        <v>0</v>
      </c>
      <c r="AE730" s="58">
        <f>Table446233[[#This Row],[2018–19
Final Allocation
$98.35 
Per Pupil]]-AD730</f>
        <v>0</v>
      </c>
    </row>
    <row r="731" spans="1:31" x14ac:dyDescent="0.35">
      <c r="A731" s="13" t="s">
        <v>1632</v>
      </c>
      <c r="B731" s="13" t="s">
        <v>2973</v>
      </c>
      <c r="C731" s="14" t="s">
        <v>1634</v>
      </c>
      <c r="D731" s="14" t="s">
        <v>1758</v>
      </c>
      <c r="E731" s="14" t="s">
        <v>2974</v>
      </c>
      <c r="F731" s="14" t="s">
        <v>2975</v>
      </c>
      <c r="G731" s="14" t="s">
        <v>2976</v>
      </c>
      <c r="H731" s="61" t="s">
        <v>2977</v>
      </c>
      <c r="I731" s="38">
        <v>0</v>
      </c>
      <c r="J731" s="39" t="s">
        <v>8122</v>
      </c>
      <c r="K731" s="40" t="s">
        <v>8123</v>
      </c>
      <c r="L731" s="14" t="s">
        <v>8123</v>
      </c>
      <c r="M731" s="41">
        <v>0</v>
      </c>
      <c r="N731" s="4" t="s">
        <v>8123</v>
      </c>
      <c r="O731" s="41">
        <v>0</v>
      </c>
      <c r="P731" s="41">
        <v>0</v>
      </c>
      <c r="Q731" s="41">
        <v>0</v>
      </c>
      <c r="R731" s="41">
        <v>0</v>
      </c>
      <c r="S731" s="41">
        <v>0</v>
      </c>
      <c r="T731" s="41">
        <v>0</v>
      </c>
      <c r="U731" s="41">
        <v>0</v>
      </c>
      <c r="V731" s="41">
        <v>0</v>
      </c>
      <c r="W731" s="41">
        <v>0</v>
      </c>
      <c r="X731" s="41">
        <v>0</v>
      </c>
      <c r="Y731" s="41">
        <v>0</v>
      </c>
      <c r="Z731" s="41">
        <v>0</v>
      </c>
      <c r="AA731" s="41">
        <v>0</v>
      </c>
      <c r="AB731" s="41">
        <v>0</v>
      </c>
      <c r="AC731" s="41">
        <v>0</v>
      </c>
      <c r="AD731" s="58">
        <f>SUM(Table446233[[#This Row],[1st
Apportionment]:[Invoices]])</f>
        <v>0</v>
      </c>
      <c r="AE731" s="58">
        <f>Table446233[[#This Row],[2018–19
Final Allocation
$98.35 
Per Pupil]]-AD731</f>
        <v>0</v>
      </c>
    </row>
    <row r="732" spans="1:31" x14ac:dyDescent="0.35">
      <c r="A732" s="13" t="s">
        <v>1632</v>
      </c>
      <c r="B732" s="13" t="s">
        <v>2978</v>
      </c>
      <c r="C732" s="14" t="s">
        <v>1634</v>
      </c>
      <c r="D732" s="14" t="s">
        <v>1758</v>
      </c>
      <c r="E732" s="14" t="s">
        <v>2979</v>
      </c>
      <c r="F732" s="14" t="s">
        <v>2980</v>
      </c>
      <c r="G732" s="14" t="s">
        <v>2981</v>
      </c>
      <c r="H732" s="61" t="s">
        <v>2982</v>
      </c>
      <c r="I732" s="38">
        <v>0</v>
      </c>
      <c r="J732" s="39" t="s">
        <v>8122</v>
      </c>
      <c r="K732" s="40" t="s">
        <v>8123</v>
      </c>
      <c r="L732" s="14" t="s">
        <v>8123</v>
      </c>
      <c r="M732" s="41">
        <v>0</v>
      </c>
      <c r="N732" s="4" t="s">
        <v>8123</v>
      </c>
      <c r="O732" s="41">
        <v>0</v>
      </c>
      <c r="P732" s="41">
        <v>0</v>
      </c>
      <c r="Q732" s="41">
        <v>0</v>
      </c>
      <c r="R732" s="41">
        <v>0</v>
      </c>
      <c r="S732" s="41">
        <v>0</v>
      </c>
      <c r="T732" s="41">
        <v>0</v>
      </c>
      <c r="U732" s="41">
        <v>0</v>
      </c>
      <c r="V732" s="41">
        <v>0</v>
      </c>
      <c r="W732" s="41">
        <v>0</v>
      </c>
      <c r="X732" s="41">
        <v>0</v>
      </c>
      <c r="Y732" s="41">
        <v>0</v>
      </c>
      <c r="Z732" s="41">
        <v>0</v>
      </c>
      <c r="AA732" s="41">
        <v>0</v>
      </c>
      <c r="AB732" s="41">
        <v>0</v>
      </c>
      <c r="AC732" s="41">
        <v>0</v>
      </c>
      <c r="AD732" s="58">
        <f>SUM(Table446233[[#This Row],[1st
Apportionment]:[Invoices]])</f>
        <v>0</v>
      </c>
      <c r="AE732" s="58">
        <f>Table446233[[#This Row],[2018–19
Final Allocation
$98.35 
Per Pupil]]-AD732</f>
        <v>0</v>
      </c>
    </row>
    <row r="733" spans="1:31" x14ac:dyDescent="0.35">
      <c r="A733" s="13" t="s">
        <v>1632</v>
      </c>
      <c r="B733" s="13" t="s">
        <v>2983</v>
      </c>
      <c r="C733" s="14" t="s">
        <v>1634</v>
      </c>
      <c r="D733" s="14" t="s">
        <v>1758</v>
      </c>
      <c r="E733" s="14" t="s">
        <v>2984</v>
      </c>
      <c r="F733" s="14" t="s">
        <v>2985</v>
      </c>
      <c r="G733" s="14" t="s">
        <v>2986</v>
      </c>
      <c r="H733" s="61" t="s">
        <v>2987</v>
      </c>
      <c r="I733" s="38">
        <v>0</v>
      </c>
      <c r="J733" s="39" t="s">
        <v>8122</v>
      </c>
      <c r="K733" s="40" t="s">
        <v>8123</v>
      </c>
      <c r="L733" s="14" t="s">
        <v>8123</v>
      </c>
      <c r="M733" s="41">
        <v>0</v>
      </c>
      <c r="N733" s="4" t="s">
        <v>8123</v>
      </c>
      <c r="O733" s="41">
        <v>0</v>
      </c>
      <c r="P733" s="41">
        <v>0</v>
      </c>
      <c r="Q733" s="41">
        <v>0</v>
      </c>
      <c r="R733" s="41">
        <v>0</v>
      </c>
      <c r="S733" s="41">
        <v>0</v>
      </c>
      <c r="T733" s="41">
        <v>0</v>
      </c>
      <c r="U733" s="41">
        <v>0</v>
      </c>
      <c r="V733" s="41">
        <v>0</v>
      </c>
      <c r="W733" s="41">
        <v>0</v>
      </c>
      <c r="X733" s="41">
        <v>0</v>
      </c>
      <c r="Y733" s="41">
        <v>0</v>
      </c>
      <c r="Z733" s="41">
        <v>0</v>
      </c>
      <c r="AA733" s="41">
        <v>0</v>
      </c>
      <c r="AB733" s="41">
        <v>0</v>
      </c>
      <c r="AC733" s="41">
        <v>0</v>
      </c>
      <c r="AD733" s="58">
        <f>SUM(Table446233[[#This Row],[1st
Apportionment]:[Invoices]])</f>
        <v>0</v>
      </c>
      <c r="AE733" s="58">
        <f>Table446233[[#This Row],[2018–19
Final Allocation
$98.35 
Per Pupil]]-AD733</f>
        <v>0</v>
      </c>
    </row>
    <row r="734" spans="1:31" x14ac:dyDescent="0.35">
      <c r="A734" s="13" t="s">
        <v>1632</v>
      </c>
      <c r="B734" s="13" t="s">
        <v>2988</v>
      </c>
      <c r="C734" s="14" t="s">
        <v>1634</v>
      </c>
      <c r="D734" s="14" t="s">
        <v>1758</v>
      </c>
      <c r="E734" s="14" t="s">
        <v>2989</v>
      </c>
      <c r="F734" s="14" t="s">
        <v>2990</v>
      </c>
      <c r="G734" s="14" t="s">
        <v>2991</v>
      </c>
      <c r="H734" s="61" t="s">
        <v>2992</v>
      </c>
      <c r="I734" s="38">
        <v>0</v>
      </c>
      <c r="J734" s="39" t="s">
        <v>8122</v>
      </c>
      <c r="K734" s="40" t="s">
        <v>8123</v>
      </c>
      <c r="L734" s="14" t="s">
        <v>8123</v>
      </c>
      <c r="M734" s="41">
        <v>0</v>
      </c>
      <c r="N734" s="4" t="s">
        <v>8123</v>
      </c>
      <c r="O734" s="41">
        <v>0</v>
      </c>
      <c r="P734" s="41">
        <v>0</v>
      </c>
      <c r="Q734" s="41">
        <v>0</v>
      </c>
      <c r="R734" s="41">
        <v>0</v>
      </c>
      <c r="S734" s="41">
        <v>0</v>
      </c>
      <c r="T734" s="41">
        <v>0</v>
      </c>
      <c r="U734" s="41">
        <v>0</v>
      </c>
      <c r="V734" s="41">
        <v>0</v>
      </c>
      <c r="W734" s="41">
        <v>0</v>
      </c>
      <c r="X734" s="41">
        <v>0</v>
      </c>
      <c r="Y734" s="41">
        <v>0</v>
      </c>
      <c r="Z734" s="41">
        <v>0</v>
      </c>
      <c r="AA734" s="41">
        <v>0</v>
      </c>
      <c r="AB734" s="41">
        <v>0</v>
      </c>
      <c r="AC734" s="41">
        <v>0</v>
      </c>
      <c r="AD734" s="58">
        <f>SUM(Table446233[[#This Row],[1st
Apportionment]:[Invoices]])</f>
        <v>0</v>
      </c>
      <c r="AE734" s="58">
        <f>Table446233[[#This Row],[2018–19
Final Allocation
$98.35 
Per Pupil]]-AD734</f>
        <v>0</v>
      </c>
    </row>
    <row r="735" spans="1:31" x14ac:dyDescent="0.35">
      <c r="A735" s="13" t="s">
        <v>1632</v>
      </c>
      <c r="B735" s="13" t="s">
        <v>2993</v>
      </c>
      <c r="C735" s="14" t="s">
        <v>1634</v>
      </c>
      <c r="D735" s="14" t="s">
        <v>1758</v>
      </c>
      <c r="E735" s="14" t="s">
        <v>2994</v>
      </c>
      <c r="F735" s="14" t="s">
        <v>2995</v>
      </c>
      <c r="G735" s="14" t="s">
        <v>2996</v>
      </c>
      <c r="H735" s="61" t="s">
        <v>2997</v>
      </c>
      <c r="I735" s="38">
        <v>0</v>
      </c>
      <c r="J735" s="39" t="s">
        <v>8123</v>
      </c>
      <c r="K735" s="40" t="s">
        <v>8123</v>
      </c>
      <c r="L735" s="14" t="s">
        <v>8123</v>
      </c>
      <c r="M735" s="41">
        <v>0</v>
      </c>
      <c r="N735" s="4" t="s">
        <v>8123</v>
      </c>
      <c r="O735" s="41">
        <v>0</v>
      </c>
      <c r="P735" s="41">
        <v>0</v>
      </c>
      <c r="Q735" s="41">
        <v>0</v>
      </c>
      <c r="R735" s="41">
        <v>0</v>
      </c>
      <c r="S735" s="41">
        <v>0</v>
      </c>
      <c r="T735" s="41">
        <v>0</v>
      </c>
      <c r="U735" s="41">
        <v>0</v>
      </c>
      <c r="V735" s="41">
        <v>0</v>
      </c>
      <c r="W735" s="41">
        <v>0</v>
      </c>
      <c r="X735" s="41">
        <v>0</v>
      </c>
      <c r="Y735" s="41">
        <v>0</v>
      </c>
      <c r="Z735" s="41">
        <v>0</v>
      </c>
      <c r="AA735" s="41">
        <v>0</v>
      </c>
      <c r="AB735" s="41">
        <v>0</v>
      </c>
      <c r="AC735" s="41">
        <v>0</v>
      </c>
      <c r="AD735" s="58">
        <f>SUM(Table446233[[#This Row],[1st
Apportionment]:[Invoices]])</f>
        <v>0</v>
      </c>
      <c r="AE735" s="58">
        <f>Table446233[[#This Row],[2018–19
Final Allocation
$98.35 
Per Pupil]]-AD735</f>
        <v>0</v>
      </c>
    </row>
    <row r="736" spans="1:31" x14ac:dyDescent="0.35">
      <c r="A736" s="13" t="s">
        <v>1632</v>
      </c>
      <c r="B736" s="13" t="s">
        <v>2998</v>
      </c>
      <c r="C736" s="14" t="s">
        <v>1634</v>
      </c>
      <c r="D736" s="14" t="s">
        <v>1758</v>
      </c>
      <c r="E736" s="14" t="s">
        <v>2999</v>
      </c>
      <c r="F736" s="14" t="s">
        <v>3000</v>
      </c>
      <c r="G736" s="14" t="s">
        <v>3001</v>
      </c>
      <c r="H736" s="61" t="s">
        <v>3002</v>
      </c>
      <c r="I736" s="38">
        <v>0</v>
      </c>
      <c r="J736" s="39" t="s">
        <v>8123</v>
      </c>
      <c r="K736" s="40" t="s">
        <v>8123</v>
      </c>
      <c r="L736" s="14" t="s">
        <v>8123</v>
      </c>
      <c r="M736" s="41">
        <v>0</v>
      </c>
      <c r="N736" s="4" t="s">
        <v>8123</v>
      </c>
      <c r="O736" s="41">
        <v>0</v>
      </c>
      <c r="P736" s="41">
        <v>0</v>
      </c>
      <c r="Q736" s="41">
        <v>0</v>
      </c>
      <c r="R736" s="41">
        <v>0</v>
      </c>
      <c r="S736" s="41">
        <v>0</v>
      </c>
      <c r="T736" s="41">
        <v>0</v>
      </c>
      <c r="U736" s="41">
        <v>0</v>
      </c>
      <c r="V736" s="41">
        <v>0</v>
      </c>
      <c r="W736" s="41">
        <v>0</v>
      </c>
      <c r="X736" s="41">
        <v>0</v>
      </c>
      <c r="Y736" s="41">
        <v>0</v>
      </c>
      <c r="Z736" s="41">
        <v>0</v>
      </c>
      <c r="AA736" s="41">
        <v>0</v>
      </c>
      <c r="AB736" s="41">
        <v>0</v>
      </c>
      <c r="AC736" s="41">
        <v>0</v>
      </c>
      <c r="AD736" s="58">
        <f>SUM(Table446233[[#This Row],[1st
Apportionment]:[Invoices]])</f>
        <v>0</v>
      </c>
      <c r="AE736" s="58">
        <f>Table446233[[#This Row],[2018–19
Final Allocation
$98.35 
Per Pupil]]-AD736</f>
        <v>0</v>
      </c>
    </row>
    <row r="737" spans="1:31" x14ac:dyDescent="0.35">
      <c r="A737" s="13" t="s">
        <v>1632</v>
      </c>
      <c r="B737" s="13" t="s">
        <v>3003</v>
      </c>
      <c r="C737" s="14" t="s">
        <v>1634</v>
      </c>
      <c r="D737" s="14" t="s">
        <v>1758</v>
      </c>
      <c r="E737" s="14" t="s">
        <v>3004</v>
      </c>
      <c r="F737" s="14" t="s">
        <v>3005</v>
      </c>
      <c r="G737" s="14" t="s">
        <v>3006</v>
      </c>
      <c r="H737" s="61" t="s">
        <v>3007</v>
      </c>
      <c r="I737" s="38">
        <v>0</v>
      </c>
      <c r="J737" s="39" t="s">
        <v>8122</v>
      </c>
      <c r="K737" s="40" t="s">
        <v>8123</v>
      </c>
      <c r="L737" s="14" t="s">
        <v>8123</v>
      </c>
      <c r="M737" s="41">
        <v>0</v>
      </c>
      <c r="N737" s="4" t="s">
        <v>8123</v>
      </c>
      <c r="O737" s="41">
        <v>0</v>
      </c>
      <c r="P737" s="41">
        <v>0</v>
      </c>
      <c r="Q737" s="41">
        <v>0</v>
      </c>
      <c r="R737" s="41">
        <v>0</v>
      </c>
      <c r="S737" s="41">
        <v>0</v>
      </c>
      <c r="T737" s="41">
        <v>0</v>
      </c>
      <c r="U737" s="41">
        <v>0</v>
      </c>
      <c r="V737" s="41">
        <v>0</v>
      </c>
      <c r="W737" s="41">
        <v>0</v>
      </c>
      <c r="X737" s="41">
        <v>0</v>
      </c>
      <c r="Y737" s="41">
        <v>0</v>
      </c>
      <c r="Z737" s="41">
        <v>0</v>
      </c>
      <c r="AA737" s="41">
        <v>0</v>
      </c>
      <c r="AB737" s="41">
        <v>0</v>
      </c>
      <c r="AC737" s="41">
        <v>0</v>
      </c>
      <c r="AD737" s="58">
        <f>SUM(Table446233[[#This Row],[1st
Apportionment]:[Invoices]])</f>
        <v>0</v>
      </c>
      <c r="AE737" s="58">
        <f>Table446233[[#This Row],[2018–19
Final Allocation
$98.35 
Per Pupil]]-AD737</f>
        <v>0</v>
      </c>
    </row>
    <row r="738" spans="1:31" x14ac:dyDescent="0.35">
      <c r="A738" s="13" t="s">
        <v>1632</v>
      </c>
      <c r="B738" s="13" t="s">
        <v>3008</v>
      </c>
      <c r="C738" s="14" t="s">
        <v>1634</v>
      </c>
      <c r="D738" s="14" t="s">
        <v>1671</v>
      </c>
      <c r="E738" s="14" t="s">
        <v>3009</v>
      </c>
      <c r="F738" s="14" t="s">
        <v>3010</v>
      </c>
      <c r="G738" s="14" t="s">
        <v>3011</v>
      </c>
      <c r="H738" s="61" t="s">
        <v>3012</v>
      </c>
      <c r="I738" s="38">
        <v>0</v>
      </c>
      <c r="J738" s="39" t="s">
        <v>8123</v>
      </c>
      <c r="K738" s="40" t="s">
        <v>8123</v>
      </c>
      <c r="L738" s="14" t="s">
        <v>8123</v>
      </c>
      <c r="M738" s="41">
        <v>0</v>
      </c>
      <c r="N738" s="4" t="s">
        <v>8123</v>
      </c>
      <c r="O738" s="41">
        <v>0</v>
      </c>
      <c r="P738" s="41">
        <v>0</v>
      </c>
      <c r="Q738" s="41">
        <v>0</v>
      </c>
      <c r="R738" s="41">
        <v>0</v>
      </c>
      <c r="S738" s="41">
        <v>0</v>
      </c>
      <c r="T738" s="41">
        <v>0</v>
      </c>
      <c r="U738" s="41">
        <v>0</v>
      </c>
      <c r="V738" s="41">
        <v>0</v>
      </c>
      <c r="W738" s="41">
        <v>0</v>
      </c>
      <c r="X738" s="41">
        <v>0</v>
      </c>
      <c r="Y738" s="41">
        <v>0</v>
      </c>
      <c r="Z738" s="41">
        <v>0</v>
      </c>
      <c r="AA738" s="41">
        <v>0</v>
      </c>
      <c r="AB738" s="41">
        <v>0</v>
      </c>
      <c r="AC738" s="41">
        <v>0</v>
      </c>
      <c r="AD738" s="58">
        <f>SUM(Table446233[[#This Row],[1st
Apportionment]:[Invoices]])</f>
        <v>0</v>
      </c>
      <c r="AE738" s="58">
        <f>Table446233[[#This Row],[2018–19
Final Allocation
$98.35 
Per Pupil]]-AD738</f>
        <v>0</v>
      </c>
    </row>
    <row r="739" spans="1:31" x14ac:dyDescent="0.35">
      <c r="A739" s="13" t="s">
        <v>1632</v>
      </c>
      <c r="B739" s="13" t="s">
        <v>3013</v>
      </c>
      <c r="C739" s="14" t="s">
        <v>1634</v>
      </c>
      <c r="D739" s="14" t="s">
        <v>1671</v>
      </c>
      <c r="E739" s="14" t="s">
        <v>3014</v>
      </c>
      <c r="F739" s="14" t="s">
        <v>3015</v>
      </c>
      <c r="G739" s="14" t="s">
        <v>3016</v>
      </c>
      <c r="H739" s="61" t="s">
        <v>3017</v>
      </c>
      <c r="I739" s="38">
        <v>0</v>
      </c>
      <c r="J739" s="39" t="s">
        <v>8123</v>
      </c>
      <c r="K739" s="40" t="s">
        <v>8123</v>
      </c>
      <c r="L739" s="14" t="s">
        <v>8123</v>
      </c>
      <c r="M739" s="41">
        <v>0</v>
      </c>
      <c r="N739" s="4" t="s">
        <v>8123</v>
      </c>
      <c r="O739" s="41">
        <v>0</v>
      </c>
      <c r="P739" s="41">
        <v>0</v>
      </c>
      <c r="Q739" s="41">
        <v>0</v>
      </c>
      <c r="R739" s="41">
        <v>0</v>
      </c>
      <c r="S739" s="41">
        <v>0</v>
      </c>
      <c r="T739" s="41">
        <v>0</v>
      </c>
      <c r="U739" s="41">
        <v>0</v>
      </c>
      <c r="V739" s="41">
        <v>0</v>
      </c>
      <c r="W739" s="41">
        <v>0</v>
      </c>
      <c r="X739" s="41">
        <v>0</v>
      </c>
      <c r="Y739" s="41">
        <v>0</v>
      </c>
      <c r="Z739" s="41">
        <v>0</v>
      </c>
      <c r="AA739" s="41">
        <v>0</v>
      </c>
      <c r="AB739" s="41">
        <v>0</v>
      </c>
      <c r="AC739" s="41">
        <v>0</v>
      </c>
      <c r="AD739" s="58">
        <f>SUM(Table446233[[#This Row],[1st
Apportionment]:[Invoices]])</f>
        <v>0</v>
      </c>
      <c r="AE739" s="58">
        <f>Table446233[[#This Row],[2018–19
Final Allocation
$98.35 
Per Pupil]]-AD739</f>
        <v>0</v>
      </c>
    </row>
    <row r="740" spans="1:31" x14ac:dyDescent="0.35">
      <c r="A740" s="13" t="s">
        <v>1632</v>
      </c>
      <c r="B740" s="13" t="s">
        <v>3018</v>
      </c>
      <c r="C740" s="14" t="s">
        <v>1634</v>
      </c>
      <c r="D740" s="14" t="s">
        <v>1635</v>
      </c>
      <c r="E740" s="14" t="s">
        <v>3019</v>
      </c>
      <c r="F740" s="14" t="s">
        <v>3020</v>
      </c>
      <c r="G740" s="14" t="s">
        <v>3021</v>
      </c>
      <c r="H740" s="61" t="s">
        <v>3022</v>
      </c>
      <c r="I740" s="38">
        <v>38</v>
      </c>
      <c r="J740" s="39" t="s">
        <v>8122</v>
      </c>
      <c r="K740" s="40" t="s">
        <v>8122</v>
      </c>
      <c r="L740" s="14" t="s">
        <v>8122</v>
      </c>
      <c r="M740" s="41">
        <v>3737</v>
      </c>
      <c r="N740" s="4" t="s">
        <v>8122</v>
      </c>
      <c r="O740" s="41">
        <v>693</v>
      </c>
      <c r="P740" s="41">
        <v>693</v>
      </c>
      <c r="Q740" s="41">
        <v>693</v>
      </c>
      <c r="R740" s="41">
        <v>934</v>
      </c>
      <c r="S740" s="41">
        <v>724</v>
      </c>
      <c r="T740" s="41">
        <v>0</v>
      </c>
      <c r="U740" s="41">
        <v>0</v>
      </c>
      <c r="V740" s="41">
        <v>0</v>
      </c>
      <c r="W740" s="41">
        <v>0</v>
      </c>
      <c r="X740" s="41">
        <v>0</v>
      </c>
      <c r="Y740" s="41">
        <v>0</v>
      </c>
      <c r="Z740" s="41">
        <v>0</v>
      </c>
      <c r="AA740" s="41">
        <v>0</v>
      </c>
      <c r="AB740" s="41">
        <v>0</v>
      </c>
      <c r="AC740" s="41">
        <v>0</v>
      </c>
      <c r="AD740" s="58">
        <f>SUM(Table446233[[#This Row],[1st
Apportionment]:[Invoices]])</f>
        <v>3737</v>
      </c>
      <c r="AE740" s="58">
        <f>Table446233[[#This Row],[2018–19
Final Allocation
$98.35 
Per Pupil]]-AD740</f>
        <v>0</v>
      </c>
    </row>
    <row r="741" spans="1:31" x14ac:dyDescent="0.35">
      <c r="A741" s="13" t="s">
        <v>1632</v>
      </c>
      <c r="B741" s="13" t="s">
        <v>3023</v>
      </c>
      <c r="C741" s="14" t="s">
        <v>1634</v>
      </c>
      <c r="D741" s="14" t="s">
        <v>1758</v>
      </c>
      <c r="E741" s="14" t="s">
        <v>3024</v>
      </c>
      <c r="F741" s="14" t="s">
        <v>3025</v>
      </c>
      <c r="G741" s="14" t="s">
        <v>3026</v>
      </c>
      <c r="H741" s="61" t="s">
        <v>3027</v>
      </c>
      <c r="I741" s="38">
        <v>0</v>
      </c>
      <c r="J741" s="39" t="s">
        <v>8123</v>
      </c>
      <c r="K741" s="40" t="s">
        <v>8123</v>
      </c>
      <c r="L741" s="14" t="s">
        <v>8123</v>
      </c>
      <c r="M741" s="41">
        <v>0</v>
      </c>
      <c r="N741" s="4" t="s">
        <v>8123</v>
      </c>
      <c r="O741" s="41">
        <v>0</v>
      </c>
      <c r="P741" s="41">
        <v>0</v>
      </c>
      <c r="Q741" s="41">
        <v>0</v>
      </c>
      <c r="R741" s="41">
        <v>0</v>
      </c>
      <c r="S741" s="41">
        <v>0</v>
      </c>
      <c r="T741" s="41">
        <v>0</v>
      </c>
      <c r="U741" s="41">
        <v>0</v>
      </c>
      <c r="V741" s="41">
        <v>0</v>
      </c>
      <c r="W741" s="41">
        <v>0</v>
      </c>
      <c r="X741" s="41">
        <v>0</v>
      </c>
      <c r="Y741" s="41">
        <v>0</v>
      </c>
      <c r="Z741" s="41">
        <v>0</v>
      </c>
      <c r="AA741" s="41">
        <v>0</v>
      </c>
      <c r="AB741" s="41">
        <v>0</v>
      </c>
      <c r="AC741" s="41">
        <v>0</v>
      </c>
      <c r="AD741" s="58">
        <f>SUM(Table446233[[#This Row],[1st
Apportionment]:[Invoices]])</f>
        <v>0</v>
      </c>
      <c r="AE741" s="58">
        <f>Table446233[[#This Row],[2018–19
Final Allocation
$98.35 
Per Pupil]]-AD741</f>
        <v>0</v>
      </c>
    </row>
    <row r="742" spans="1:31" x14ac:dyDescent="0.35">
      <c r="A742" s="13" t="s">
        <v>1632</v>
      </c>
      <c r="B742" s="13" t="s">
        <v>3028</v>
      </c>
      <c r="C742" s="14" t="s">
        <v>1634</v>
      </c>
      <c r="D742" s="14" t="s">
        <v>1758</v>
      </c>
      <c r="E742" s="14" t="s">
        <v>3029</v>
      </c>
      <c r="F742" s="14" t="s">
        <v>3030</v>
      </c>
      <c r="G742" s="14" t="s">
        <v>3031</v>
      </c>
      <c r="H742" s="61" t="s">
        <v>3032</v>
      </c>
      <c r="I742" s="38">
        <v>0</v>
      </c>
      <c r="J742" s="39" t="s">
        <v>8122</v>
      </c>
      <c r="K742" s="40" t="s">
        <v>8123</v>
      </c>
      <c r="L742" s="14" t="s">
        <v>8123</v>
      </c>
      <c r="M742" s="41">
        <v>0</v>
      </c>
      <c r="N742" s="4" t="s">
        <v>8123</v>
      </c>
      <c r="O742" s="41">
        <v>0</v>
      </c>
      <c r="P742" s="41">
        <v>0</v>
      </c>
      <c r="Q742" s="41">
        <v>0</v>
      </c>
      <c r="R742" s="41">
        <v>0</v>
      </c>
      <c r="S742" s="41">
        <v>0</v>
      </c>
      <c r="T742" s="41">
        <v>0</v>
      </c>
      <c r="U742" s="41">
        <v>0</v>
      </c>
      <c r="V742" s="41">
        <v>0</v>
      </c>
      <c r="W742" s="41">
        <v>0</v>
      </c>
      <c r="X742" s="41">
        <v>0</v>
      </c>
      <c r="Y742" s="41">
        <v>0</v>
      </c>
      <c r="Z742" s="41">
        <v>0</v>
      </c>
      <c r="AA742" s="41">
        <v>0</v>
      </c>
      <c r="AB742" s="41">
        <v>0</v>
      </c>
      <c r="AC742" s="41">
        <v>0</v>
      </c>
      <c r="AD742" s="58">
        <f>SUM(Table446233[[#This Row],[1st
Apportionment]:[Invoices]])</f>
        <v>0</v>
      </c>
      <c r="AE742" s="58">
        <f>Table446233[[#This Row],[2018–19
Final Allocation
$98.35 
Per Pupil]]-AD742</f>
        <v>0</v>
      </c>
    </row>
    <row r="743" spans="1:31" ht="31" x14ac:dyDescent="0.35">
      <c r="A743" s="13" t="s">
        <v>1632</v>
      </c>
      <c r="B743" s="13" t="s">
        <v>3033</v>
      </c>
      <c r="C743" s="14" t="s">
        <v>1634</v>
      </c>
      <c r="D743" s="14" t="s">
        <v>1758</v>
      </c>
      <c r="E743" s="14" t="s">
        <v>3034</v>
      </c>
      <c r="F743" s="14" t="s">
        <v>3035</v>
      </c>
      <c r="G743" s="14" t="s">
        <v>3036</v>
      </c>
      <c r="H743" s="61" t="s">
        <v>3037</v>
      </c>
      <c r="I743" s="38">
        <v>0</v>
      </c>
      <c r="J743" s="39" t="s">
        <v>8122</v>
      </c>
      <c r="K743" s="40" t="s">
        <v>8123</v>
      </c>
      <c r="L743" s="14" t="s">
        <v>8123</v>
      </c>
      <c r="M743" s="41">
        <v>0</v>
      </c>
      <c r="N743" s="4" t="s">
        <v>8123</v>
      </c>
      <c r="O743" s="41">
        <v>0</v>
      </c>
      <c r="P743" s="41">
        <v>0</v>
      </c>
      <c r="Q743" s="41">
        <v>0</v>
      </c>
      <c r="R743" s="41">
        <v>0</v>
      </c>
      <c r="S743" s="41">
        <v>0</v>
      </c>
      <c r="T743" s="41">
        <v>0</v>
      </c>
      <c r="U743" s="41">
        <v>0</v>
      </c>
      <c r="V743" s="41">
        <v>0</v>
      </c>
      <c r="W743" s="41">
        <v>0</v>
      </c>
      <c r="X743" s="41">
        <v>0</v>
      </c>
      <c r="Y743" s="41">
        <v>0</v>
      </c>
      <c r="Z743" s="41">
        <v>0</v>
      </c>
      <c r="AA743" s="41">
        <v>0</v>
      </c>
      <c r="AB743" s="41">
        <v>0</v>
      </c>
      <c r="AC743" s="41">
        <v>0</v>
      </c>
      <c r="AD743" s="58">
        <f>SUM(Table446233[[#This Row],[1st
Apportionment]:[Invoices]])</f>
        <v>0</v>
      </c>
      <c r="AE743" s="58">
        <f>Table446233[[#This Row],[2018–19
Final Allocation
$98.35 
Per Pupil]]-AD743</f>
        <v>0</v>
      </c>
    </row>
    <row r="744" spans="1:31" x14ac:dyDescent="0.35">
      <c r="A744" s="13" t="s">
        <v>1632</v>
      </c>
      <c r="B744" s="13" t="s">
        <v>3038</v>
      </c>
      <c r="C744" s="14" t="s">
        <v>1634</v>
      </c>
      <c r="D744" s="14" t="s">
        <v>1758</v>
      </c>
      <c r="E744" s="14" t="s">
        <v>3039</v>
      </c>
      <c r="F744" s="14" t="s">
        <v>3040</v>
      </c>
      <c r="G744" s="14" t="s">
        <v>3041</v>
      </c>
      <c r="H744" s="61" t="s">
        <v>3042</v>
      </c>
      <c r="I744" s="38">
        <v>0</v>
      </c>
      <c r="J744" s="39" t="s">
        <v>8122</v>
      </c>
      <c r="K744" s="40" t="s">
        <v>8123</v>
      </c>
      <c r="L744" s="14" t="s">
        <v>8123</v>
      </c>
      <c r="M744" s="41">
        <v>0</v>
      </c>
      <c r="N744" s="4" t="s">
        <v>8123</v>
      </c>
      <c r="O744" s="41">
        <v>0</v>
      </c>
      <c r="P744" s="41">
        <v>0</v>
      </c>
      <c r="Q744" s="41">
        <v>0</v>
      </c>
      <c r="R744" s="41">
        <v>0</v>
      </c>
      <c r="S744" s="41">
        <v>0</v>
      </c>
      <c r="T744" s="41">
        <v>0</v>
      </c>
      <c r="U744" s="41">
        <v>0</v>
      </c>
      <c r="V744" s="41">
        <v>0</v>
      </c>
      <c r="W744" s="41">
        <v>0</v>
      </c>
      <c r="X744" s="41">
        <v>0</v>
      </c>
      <c r="Y744" s="41">
        <v>0</v>
      </c>
      <c r="Z744" s="41">
        <v>0</v>
      </c>
      <c r="AA744" s="41">
        <v>0</v>
      </c>
      <c r="AB744" s="41">
        <v>0</v>
      </c>
      <c r="AC744" s="41">
        <v>0</v>
      </c>
      <c r="AD744" s="58">
        <f>SUM(Table446233[[#This Row],[1st
Apportionment]:[Invoices]])</f>
        <v>0</v>
      </c>
      <c r="AE744" s="58">
        <f>Table446233[[#This Row],[2018–19
Final Allocation
$98.35 
Per Pupil]]-AD744</f>
        <v>0</v>
      </c>
    </row>
    <row r="745" spans="1:31" x14ac:dyDescent="0.35">
      <c r="A745" s="13" t="s">
        <v>1632</v>
      </c>
      <c r="B745" s="13" t="s">
        <v>3043</v>
      </c>
      <c r="C745" s="14" t="s">
        <v>1634</v>
      </c>
      <c r="D745" s="14" t="s">
        <v>1758</v>
      </c>
      <c r="E745" s="14" t="s">
        <v>3044</v>
      </c>
      <c r="F745" s="14" t="s">
        <v>3045</v>
      </c>
      <c r="G745" s="14" t="s">
        <v>3046</v>
      </c>
      <c r="H745" s="61" t="s">
        <v>3047</v>
      </c>
      <c r="I745" s="38">
        <v>0</v>
      </c>
      <c r="J745" s="39" t="s">
        <v>8122</v>
      </c>
      <c r="K745" s="40" t="s">
        <v>8123</v>
      </c>
      <c r="L745" s="14" t="s">
        <v>8123</v>
      </c>
      <c r="M745" s="41">
        <v>0</v>
      </c>
      <c r="N745" s="4" t="s">
        <v>8123</v>
      </c>
      <c r="O745" s="41">
        <v>0</v>
      </c>
      <c r="P745" s="41">
        <v>0</v>
      </c>
      <c r="Q745" s="41">
        <v>0</v>
      </c>
      <c r="R745" s="41">
        <v>0</v>
      </c>
      <c r="S745" s="41">
        <v>0</v>
      </c>
      <c r="T745" s="41">
        <v>0</v>
      </c>
      <c r="U745" s="41">
        <v>0</v>
      </c>
      <c r="V745" s="41">
        <v>0</v>
      </c>
      <c r="W745" s="41">
        <v>0</v>
      </c>
      <c r="X745" s="41">
        <v>0</v>
      </c>
      <c r="Y745" s="41">
        <v>0</v>
      </c>
      <c r="Z745" s="41">
        <v>0</v>
      </c>
      <c r="AA745" s="41">
        <v>0</v>
      </c>
      <c r="AB745" s="41">
        <v>0</v>
      </c>
      <c r="AC745" s="41">
        <v>0</v>
      </c>
      <c r="AD745" s="58">
        <f>SUM(Table446233[[#This Row],[1st
Apportionment]:[Invoices]])</f>
        <v>0</v>
      </c>
      <c r="AE745" s="58">
        <f>Table446233[[#This Row],[2018–19
Final Allocation
$98.35 
Per Pupil]]-AD745</f>
        <v>0</v>
      </c>
    </row>
    <row r="746" spans="1:31" x14ac:dyDescent="0.35">
      <c r="A746" s="13" t="s">
        <v>1632</v>
      </c>
      <c r="B746" s="13" t="s">
        <v>3048</v>
      </c>
      <c r="C746" s="14" t="s">
        <v>1634</v>
      </c>
      <c r="D746" s="14" t="s">
        <v>1875</v>
      </c>
      <c r="E746" s="14" t="s">
        <v>3049</v>
      </c>
      <c r="F746" s="14" t="s">
        <v>3050</v>
      </c>
      <c r="G746" s="14" t="s">
        <v>3051</v>
      </c>
      <c r="H746" s="61" t="s">
        <v>3052</v>
      </c>
      <c r="I746" s="38">
        <v>0</v>
      </c>
      <c r="J746" s="39" t="s">
        <v>8123</v>
      </c>
      <c r="K746" s="40" t="s">
        <v>8123</v>
      </c>
      <c r="L746" s="14" t="s">
        <v>8123</v>
      </c>
      <c r="M746" s="41">
        <v>0</v>
      </c>
      <c r="N746" s="4" t="s">
        <v>8123</v>
      </c>
      <c r="O746" s="41">
        <v>0</v>
      </c>
      <c r="P746" s="41">
        <v>0</v>
      </c>
      <c r="Q746" s="41">
        <v>0</v>
      </c>
      <c r="R746" s="41">
        <v>0</v>
      </c>
      <c r="S746" s="41">
        <v>0</v>
      </c>
      <c r="T746" s="41">
        <v>0</v>
      </c>
      <c r="U746" s="41">
        <v>0</v>
      </c>
      <c r="V746" s="41">
        <v>0</v>
      </c>
      <c r="W746" s="41">
        <v>0</v>
      </c>
      <c r="X746" s="41">
        <v>0</v>
      </c>
      <c r="Y746" s="41">
        <v>0</v>
      </c>
      <c r="Z746" s="41">
        <v>0</v>
      </c>
      <c r="AA746" s="41">
        <v>0</v>
      </c>
      <c r="AB746" s="41">
        <v>0</v>
      </c>
      <c r="AC746" s="41">
        <v>0</v>
      </c>
      <c r="AD746" s="58">
        <f>SUM(Table446233[[#This Row],[1st
Apportionment]:[Invoices]])</f>
        <v>0</v>
      </c>
      <c r="AE746" s="58">
        <f>Table446233[[#This Row],[2018–19
Final Allocation
$98.35 
Per Pupil]]-AD746</f>
        <v>0</v>
      </c>
    </row>
    <row r="747" spans="1:31" x14ac:dyDescent="0.35">
      <c r="A747" s="13" t="s">
        <v>1632</v>
      </c>
      <c r="B747" s="13" t="s">
        <v>3053</v>
      </c>
      <c r="C747" s="14" t="s">
        <v>1634</v>
      </c>
      <c r="D747" s="14" t="s">
        <v>1689</v>
      </c>
      <c r="E747" s="14" t="s">
        <v>3054</v>
      </c>
      <c r="F747" s="14" t="s">
        <v>3055</v>
      </c>
      <c r="G747" s="14" t="s">
        <v>3056</v>
      </c>
      <c r="H747" s="61" t="s">
        <v>3057</v>
      </c>
      <c r="I747" s="38">
        <v>0</v>
      </c>
      <c r="J747" s="39" t="s">
        <v>8122</v>
      </c>
      <c r="K747" s="40" t="s">
        <v>8123</v>
      </c>
      <c r="L747" s="14" t="s">
        <v>8123</v>
      </c>
      <c r="M747" s="41">
        <v>0</v>
      </c>
      <c r="N747" s="4" t="s">
        <v>8123</v>
      </c>
      <c r="O747" s="41">
        <v>0</v>
      </c>
      <c r="P747" s="41">
        <v>0</v>
      </c>
      <c r="Q747" s="41">
        <v>0</v>
      </c>
      <c r="R747" s="41">
        <v>0</v>
      </c>
      <c r="S747" s="41">
        <v>0</v>
      </c>
      <c r="T747" s="41">
        <v>0</v>
      </c>
      <c r="U747" s="41">
        <v>0</v>
      </c>
      <c r="V747" s="41">
        <v>0</v>
      </c>
      <c r="W747" s="41">
        <v>0</v>
      </c>
      <c r="X747" s="41">
        <v>0</v>
      </c>
      <c r="Y747" s="41">
        <v>0</v>
      </c>
      <c r="Z747" s="41">
        <v>0</v>
      </c>
      <c r="AA747" s="41">
        <v>0</v>
      </c>
      <c r="AB747" s="41">
        <v>0</v>
      </c>
      <c r="AC747" s="41">
        <v>0</v>
      </c>
      <c r="AD747" s="58">
        <f>SUM(Table446233[[#This Row],[1st
Apportionment]:[Invoices]])</f>
        <v>0</v>
      </c>
      <c r="AE747" s="58">
        <f>Table446233[[#This Row],[2018–19
Final Allocation
$98.35 
Per Pupil]]-AD747</f>
        <v>0</v>
      </c>
    </row>
    <row r="748" spans="1:31" ht="46.5" x14ac:dyDescent="0.35">
      <c r="A748" s="13" t="s">
        <v>1632</v>
      </c>
      <c r="B748" s="13" t="s">
        <v>3058</v>
      </c>
      <c r="C748" s="14" t="s">
        <v>1634</v>
      </c>
      <c r="D748" s="14" t="s">
        <v>1758</v>
      </c>
      <c r="E748" s="14" t="s">
        <v>3059</v>
      </c>
      <c r="F748" s="14" t="s">
        <v>3060</v>
      </c>
      <c r="G748" s="14" t="s">
        <v>3061</v>
      </c>
      <c r="H748" s="61" t="s">
        <v>3062</v>
      </c>
      <c r="I748" s="38">
        <v>0</v>
      </c>
      <c r="J748" s="39" t="s">
        <v>8123</v>
      </c>
      <c r="K748" s="40" t="s">
        <v>8123</v>
      </c>
      <c r="L748" s="14" t="s">
        <v>8123</v>
      </c>
      <c r="M748" s="41">
        <v>0</v>
      </c>
      <c r="N748" s="4" t="s">
        <v>8123</v>
      </c>
      <c r="O748" s="41">
        <v>0</v>
      </c>
      <c r="P748" s="41">
        <v>0</v>
      </c>
      <c r="Q748" s="41">
        <v>0</v>
      </c>
      <c r="R748" s="41">
        <v>0</v>
      </c>
      <c r="S748" s="41">
        <v>0</v>
      </c>
      <c r="T748" s="41">
        <v>0</v>
      </c>
      <c r="U748" s="41">
        <v>0</v>
      </c>
      <c r="V748" s="41">
        <v>0</v>
      </c>
      <c r="W748" s="41">
        <v>0</v>
      </c>
      <c r="X748" s="41">
        <v>0</v>
      </c>
      <c r="Y748" s="41">
        <v>0</v>
      </c>
      <c r="Z748" s="41">
        <v>0</v>
      </c>
      <c r="AA748" s="41">
        <v>0</v>
      </c>
      <c r="AB748" s="41">
        <v>0</v>
      </c>
      <c r="AC748" s="41">
        <v>0</v>
      </c>
      <c r="AD748" s="58">
        <f>SUM(Table446233[[#This Row],[1st
Apportionment]:[Invoices]])</f>
        <v>0</v>
      </c>
      <c r="AE748" s="58">
        <f>Table446233[[#This Row],[2018–19
Final Allocation
$98.35 
Per Pupil]]-AD748</f>
        <v>0</v>
      </c>
    </row>
    <row r="749" spans="1:31" x14ac:dyDescent="0.35">
      <c r="A749" s="13" t="s">
        <v>1632</v>
      </c>
      <c r="B749" s="13" t="s">
        <v>3063</v>
      </c>
      <c r="C749" s="14" t="s">
        <v>1634</v>
      </c>
      <c r="D749" s="14" t="s">
        <v>1731</v>
      </c>
      <c r="E749" s="14" t="s">
        <v>3064</v>
      </c>
      <c r="F749" s="14" t="s">
        <v>3065</v>
      </c>
      <c r="G749" s="14" t="s">
        <v>3066</v>
      </c>
      <c r="H749" s="61" t="s">
        <v>3067</v>
      </c>
      <c r="I749" s="38">
        <v>0</v>
      </c>
      <c r="J749" s="39" t="s">
        <v>8123</v>
      </c>
      <c r="K749" s="40" t="s">
        <v>8123</v>
      </c>
      <c r="L749" s="14" t="s">
        <v>8123</v>
      </c>
      <c r="M749" s="41">
        <v>0</v>
      </c>
      <c r="N749" s="4" t="s">
        <v>8123</v>
      </c>
      <c r="O749" s="41">
        <v>0</v>
      </c>
      <c r="P749" s="41">
        <v>0</v>
      </c>
      <c r="Q749" s="41">
        <v>0</v>
      </c>
      <c r="R749" s="41">
        <v>0</v>
      </c>
      <c r="S749" s="41">
        <v>0</v>
      </c>
      <c r="T749" s="41">
        <v>0</v>
      </c>
      <c r="U749" s="41">
        <v>0</v>
      </c>
      <c r="V749" s="41">
        <v>0</v>
      </c>
      <c r="W749" s="41">
        <v>0</v>
      </c>
      <c r="X749" s="41">
        <v>0</v>
      </c>
      <c r="Y749" s="41">
        <v>0</v>
      </c>
      <c r="Z749" s="41">
        <v>0</v>
      </c>
      <c r="AA749" s="41">
        <v>0</v>
      </c>
      <c r="AB749" s="41">
        <v>0</v>
      </c>
      <c r="AC749" s="41">
        <v>0</v>
      </c>
      <c r="AD749" s="58">
        <f>SUM(Table446233[[#This Row],[1st
Apportionment]:[Invoices]])</f>
        <v>0</v>
      </c>
      <c r="AE749" s="58">
        <f>Table446233[[#This Row],[2018–19
Final Allocation
$98.35 
Per Pupil]]-AD749</f>
        <v>0</v>
      </c>
    </row>
    <row r="750" spans="1:31" x14ac:dyDescent="0.35">
      <c r="A750" s="13" t="s">
        <v>1632</v>
      </c>
      <c r="B750" s="13" t="s">
        <v>3068</v>
      </c>
      <c r="C750" s="14" t="s">
        <v>1634</v>
      </c>
      <c r="D750" s="14" t="s">
        <v>1758</v>
      </c>
      <c r="E750" s="14" t="s">
        <v>3069</v>
      </c>
      <c r="F750" s="14" t="s">
        <v>3070</v>
      </c>
      <c r="G750" s="14" t="s">
        <v>3071</v>
      </c>
      <c r="H750" s="61" t="s">
        <v>3072</v>
      </c>
      <c r="I750" s="38">
        <v>0</v>
      </c>
      <c r="J750" s="39" t="s">
        <v>8122</v>
      </c>
      <c r="K750" s="40" t="s">
        <v>8123</v>
      </c>
      <c r="L750" s="14" t="s">
        <v>8123</v>
      </c>
      <c r="M750" s="41">
        <v>0</v>
      </c>
      <c r="N750" s="4" t="s">
        <v>8123</v>
      </c>
      <c r="O750" s="41">
        <v>0</v>
      </c>
      <c r="P750" s="41">
        <v>0</v>
      </c>
      <c r="Q750" s="41">
        <v>0</v>
      </c>
      <c r="R750" s="41">
        <v>0</v>
      </c>
      <c r="S750" s="41">
        <v>0</v>
      </c>
      <c r="T750" s="41">
        <v>0</v>
      </c>
      <c r="U750" s="41">
        <v>0</v>
      </c>
      <c r="V750" s="41">
        <v>0</v>
      </c>
      <c r="W750" s="41">
        <v>0</v>
      </c>
      <c r="X750" s="41">
        <v>0</v>
      </c>
      <c r="Y750" s="41">
        <v>0</v>
      </c>
      <c r="Z750" s="41">
        <v>0</v>
      </c>
      <c r="AA750" s="41">
        <v>0</v>
      </c>
      <c r="AB750" s="41">
        <v>0</v>
      </c>
      <c r="AC750" s="41">
        <v>0</v>
      </c>
      <c r="AD750" s="58">
        <f>SUM(Table446233[[#This Row],[1st
Apportionment]:[Invoices]])</f>
        <v>0</v>
      </c>
      <c r="AE750" s="58">
        <f>Table446233[[#This Row],[2018–19
Final Allocation
$98.35 
Per Pupil]]-AD750</f>
        <v>0</v>
      </c>
    </row>
    <row r="751" spans="1:31" x14ac:dyDescent="0.35">
      <c r="A751" s="13" t="s">
        <v>1632</v>
      </c>
      <c r="B751" s="13" t="s">
        <v>3073</v>
      </c>
      <c r="C751" s="14" t="s">
        <v>1634</v>
      </c>
      <c r="D751" s="14" t="s">
        <v>1758</v>
      </c>
      <c r="E751" s="14" t="s">
        <v>3074</v>
      </c>
      <c r="F751" s="14" t="s">
        <v>3075</v>
      </c>
      <c r="G751" s="14" t="s">
        <v>3076</v>
      </c>
      <c r="H751" s="61" t="s">
        <v>3077</v>
      </c>
      <c r="I751" s="38">
        <v>0</v>
      </c>
      <c r="J751" s="39" t="s">
        <v>8123</v>
      </c>
      <c r="K751" s="40" t="s">
        <v>8123</v>
      </c>
      <c r="L751" s="14" t="s">
        <v>8123</v>
      </c>
      <c r="M751" s="41">
        <v>0</v>
      </c>
      <c r="N751" s="4" t="s">
        <v>8123</v>
      </c>
      <c r="O751" s="41">
        <v>0</v>
      </c>
      <c r="P751" s="41">
        <v>0</v>
      </c>
      <c r="Q751" s="41">
        <v>0</v>
      </c>
      <c r="R751" s="41">
        <v>0</v>
      </c>
      <c r="S751" s="41">
        <v>0</v>
      </c>
      <c r="T751" s="41">
        <v>0</v>
      </c>
      <c r="U751" s="41">
        <v>0</v>
      </c>
      <c r="V751" s="41">
        <v>0</v>
      </c>
      <c r="W751" s="41">
        <v>0</v>
      </c>
      <c r="X751" s="41">
        <v>0</v>
      </c>
      <c r="Y751" s="41">
        <v>0</v>
      </c>
      <c r="Z751" s="41">
        <v>0</v>
      </c>
      <c r="AA751" s="41">
        <v>0</v>
      </c>
      <c r="AB751" s="41">
        <v>0</v>
      </c>
      <c r="AC751" s="41">
        <v>0</v>
      </c>
      <c r="AD751" s="58">
        <f>SUM(Table446233[[#This Row],[1st
Apportionment]:[Invoices]])</f>
        <v>0</v>
      </c>
      <c r="AE751" s="58">
        <f>Table446233[[#This Row],[2018–19
Final Allocation
$98.35 
Per Pupil]]-AD751</f>
        <v>0</v>
      </c>
    </row>
    <row r="752" spans="1:31" x14ac:dyDescent="0.35">
      <c r="A752" s="13" t="s">
        <v>1632</v>
      </c>
      <c r="B752" s="13" t="s">
        <v>3078</v>
      </c>
      <c r="C752" s="14" t="s">
        <v>1634</v>
      </c>
      <c r="D752" s="14" t="s">
        <v>1758</v>
      </c>
      <c r="E752" s="14" t="s">
        <v>3079</v>
      </c>
      <c r="F752" s="14" t="s">
        <v>3080</v>
      </c>
      <c r="G752" s="14" t="s">
        <v>3081</v>
      </c>
      <c r="H752" s="61" t="s">
        <v>3082</v>
      </c>
      <c r="I752" s="38">
        <v>0</v>
      </c>
      <c r="J752" s="39" t="s">
        <v>8122</v>
      </c>
      <c r="K752" s="40" t="s">
        <v>8123</v>
      </c>
      <c r="L752" s="14" t="s">
        <v>8123</v>
      </c>
      <c r="M752" s="41">
        <v>0</v>
      </c>
      <c r="N752" s="4" t="s">
        <v>8123</v>
      </c>
      <c r="O752" s="41">
        <v>0</v>
      </c>
      <c r="P752" s="41">
        <v>0</v>
      </c>
      <c r="Q752" s="41">
        <v>0</v>
      </c>
      <c r="R752" s="41">
        <v>0</v>
      </c>
      <c r="S752" s="41">
        <v>0</v>
      </c>
      <c r="T752" s="41">
        <v>0</v>
      </c>
      <c r="U752" s="41">
        <v>0</v>
      </c>
      <c r="V752" s="41">
        <v>0</v>
      </c>
      <c r="W752" s="41">
        <v>0</v>
      </c>
      <c r="X752" s="41">
        <v>0</v>
      </c>
      <c r="Y752" s="41">
        <v>0</v>
      </c>
      <c r="Z752" s="41">
        <v>0</v>
      </c>
      <c r="AA752" s="41">
        <v>0</v>
      </c>
      <c r="AB752" s="41">
        <v>0</v>
      </c>
      <c r="AC752" s="41">
        <v>0</v>
      </c>
      <c r="AD752" s="58">
        <f>SUM(Table446233[[#This Row],[1st
Apportionment]:[Invoices]])</f>
        <v>0</v>
      </c>
      <c r="AE752" s="58">
        <f>Table446233[[#This Row],[2018–19
Final Allocation
$98.35 
Per Pupil]]-AD752</f>
        <v>0</v>
      </c>
    </row>
    <row r="753" spans="1:31" x14ac:dyDescent="0.35">
      <c r="A753" s="13" t="s">
        <v>1632</v>
      </c>
      <c r="B753" s="13" t="s">
        <v>3083</v>
      </c>
      <c r="C753" s="14" t="s">
        <v>1634</v>
      </c>
      <c r="D753" s="14" t="s">
        <v>1758</v>
      </c>
      <c r="E753" s="14" t="s">
        <v>3084</v>
      </c>
      <c r="F753" s="14" t="s">
        <v>3085</v>
      </c>
      <c r="G753" s="14" t="s">
        <v>3086</v>
      </c>
      <c r="H753" s="61" t="s">
        <v>3087</v>
      </c>
      <c r="I753" s="38">
        <v>0</v>
      </c>
      <c r="J753" s="39" t="s">
        <v>8122</v>
      </c>
      <c r="K753" s="40" t="s">
        <v>8123</v>
      </c>
      <c r="L753" s="14" t="s">
        <v>8123</v>
      </c>
      <c r="M753" s="41">
        <v>0</v>
      </c>
      <c r="N753" s="4" t="s">
        <v>8123</v>
      </c>
      <c r="O753" s="41">
        <v>0</v>
      </c>
      <c r="P753" s="41">
        <v>0</v>
      </c>
      <c r="Q753" s="41">
        <v>0</v>
      </c>
      <c r="R753" s="41">
        <v>0</v>
      </c>
      <c r="S753" s="41">
        <v>0</v>
      </c>
      <c r="T753" s="41">
        <v>0</v>
      </c>
      <c r="U753" s="41">
        <v>0</v>
      </c>
      <c r="V753" s="41">
        <v>0</v>
      </c>
      <c r="W753" s="41">
        <v>0</v>
      </c>
      <c r="X753" s="41">
        <v>0</v>
      </c>
      <c r="Y753" s="41">
        <v>0</v>
      </c>
      <c r="Z753" s="41">
        <v>0</v>
      </c>
      <c r="AA753" s="41">
        <v>0</v>
      </c>
      <c r="AB753" s="41">
        <v>0</v>
      </c>
      <c r="AC753" s="41">
        <v>0</v>
      </c>
      <c r="AD753" s="58">
        <f>SUM(Table446233[[#This Row],[1st
Apportionment]:[Invoices]])</f>
        <v>0</v>
      </c>
      <c r="AE753" s="58">
        <f>Table446233[[#This Row],[2018–19
Final Allocation
$98.35 
Per Pupil]]-AD753</f>
        <v>0</v>
      </c>
    </row>
    <row r="754" spans="1:31" x14ac:dyDescent="0.35">
      <c r="A754" s="13" t="s">
        <v>1632</v>
      </c>
      <c r="B754" s="13" t="s">
        <v>3088</v>
      </c>
      <c r="C754" s="14" t="s">
        <v>1634</v>
      </c>
      <c r="D754" s="14" t="s">
        <v>1758</v>
      </c>
      <c r="E754" s="14" t="s">
        <v>3089</v>
      </c>
      <c r="F754" s="14" t="s">
        <v>3090</v>
      </c>
      <c r="G754" s="14" t="s">
        <v>3091</v>
      </c>
      <c r="H754" s="61" t="s">
        <v>3092</v>
      </c>
      <c r="I754" s="38">
        <v>0</v>
      </c>
      <c r="J754" s="39" t="s">
        <v>8122</v>
      </c>
      <c r="K754" s="40" t="s">
        <v>8123</v>
      </c>
      <c r="L754" s="14" t="s">
        <v>8123</v>
      </c>
      <c r="M754" s="41">
        <v>0</v>
      </c>
      <c r="N754" s="4" t="s">
        <v>8123</v>
      </c>
      <c r="O754" s="41">
        <v>0</v>
      </c>
      <c r="P754" s="41">
        <v>0</v>
      </c>
      <c r="Q754" s="41">
        <v>0</v>
      </c>
      <c r="R754" s="41">
        <v>0</v>
      </c>
      <c r="S754" s="41">
        <v>0</v>
      </c>
      <c r="T754" s="41">
        <v>0</v>
      </c>
      <c r="U754" s="41">
        <v>0</v>
      </c>
      <c r="V754" s="41">
        <v>0</v>
      </c>
      <c r="W754" s="41">
        <v>0</v>
      </c>
      <c r="X754" s="41">
        <v>0</v>
      </c>
      <c r="Y754" s="41">
        <v>0</v>
      </c>
      <c r="Z754" s="41">
        <v>0</v>
      </c>
      <c r="AA754" s="41">
        <v>0</v>
      </c>
      <c r="AB754" s="41">
        <v>0</v>
      </c>
      <c r="AC754" s="41">
        <v>0</v>
      </c>
      <c r="AD754" s="58">
        <f>SUM(Table446233[[#This Row],[1st
Apportionment]:[Invoices]])</f>
        <v>0</v>
      </c>
      <c r="AE754" s="58">
        <f>Table446233[[#This Row],[2018–19
Final Allocation
$98.35 
Per Pupil]]-AD754</f>
        <v>0</v>
      </c>
    </row>
    <row r="755" spans="1:31" x14ac:dyDescent="0.35">
      <c r="A755" s="13" t="s">
        <v>1632</v>
      </c>
      <c r="B755" s="13" t="s">
        <v>3093</v>
      </c>
      <c r="C755" s="14" t="s">
        <v>1634</v>
      </c>
      <c r="D755" s="14" t="s">
        <v>1863</v>
      </c>
      <c r="E755" s="14" t="s">
        <v>3094</v>
      </c>
      <c r="F755" s="14" t="s">
        <v>3095</v>
      </c>
      <c r="G755" s="14" t="s">
        <v>3096</v>
      </c>
      <c r="H755" s="61" t="s">
        <v>3097</v>
      </c>
      <c r="I755" s="38">
        <v>0</v>
      </c>
      <c r="J755" s="39" t="s">
        <v>8123</v>
      </c>
      <c r="K755" s="40" t="s">
        <v>8123</v>
      </c>
      <c r="L755" s="14" t="s">
        <v>8123</v>
      </c>
      <c r="M755" s="41">
        <v>0</v>
      </c>
      <c r="N755" s="4" t="s">
        <v>8123</v>
      </c>
      <c r="O755" s="41">
        <v>0</v>
      </c>
      <c r="P755" s="41">
        <v>0</v>
      </c>
      <c r="Q755" s="41">
        <v>0</v>
      </c>
      <c r="R755" s="41">
        <v>0</v>
      </c>
      <c r="S755" s="41">
        <v>0</v>
      </c>
      <c r="T755" s="41">
        <v>0</v>
      </c>
      <c r="U755" s="41">
        <v>0</v>
      </c>
      <c r="V755" s="41">
        <v>0</v>
      </c>
      <c r="W755" s="41">
        <v>0</v>
      </c>
      <c r="X755" s="41">
        <v>0</v>
      </c>
      <c r="Y755" s="41">
        <v>0</v>
      </c>
      <c r="Z755" s="41">
        <v>0</v>
      </c>
      <c r="AA755" s="41">
        <v>0</v>
      </c>
      <c r="AB755" s="41">
        <v>0</v>
      </c>
      <c r="AC755" s="41">
        <v>0</v>
      </c>
      <c r="AD755" s="58">
        <f>SUM(Table446233[[#This Row],[1st
Apportionment]:[Invoices]])</f>
        <v>0</v>
      </c>
      <c r="AE755" s="58">
        <f>Table446233[[#This Row],[2018–19
Final Allocation
$98.35 
Per Pupil]]-AD755</f>
        <v>0</v>
      </c>
    </row>
    <row r="756" spans="1:31" x14ac:dyDescent="0.35">
      <c r="A756" s="13" t="s">
        <v>1632</v>
      </c>
      <c r="B756" s="13" t="s">
        <v>3098</v>
      </c>
      <c r="C756" s="14" t="s">
        <v>1634</v>
      </c>
      <c r="D756" s="14" t="s">
        <v>1758</v>
      </c>
      <c r="E756" s="14" t="s">
        <v>3099</v>
      </c>
      <c r="F756" s="14" t="s">
        <v>3100</v>
      </c>
      <c r="G756" s="14" t="s">
        <v>3101</v>
      </c>
      <c r="H756" s="61" t="s">
        <v>3102</v>
      </c>
      <c r="I756" s="38">
        <v>0</v>
      </c>
      <c r="J756" s="39" t="s">
        <v>8122</v>
      </c>
      <c r="K756" s="40" t="s">
        <v>8123</v>
      </c>
      <c r="L756" s="14" t="s">
        <v>8123</v>
      </c>
      <c r="M756" s="41">
        <v>0</v>
      </c>
      <c r="N756" s="4" t="s">
        <v>8123</v>
      </c>
      <c r="O756" s="41">
        <v>0</v>
      </c>
      <c r="P756" s="41">
        <v>0</v>
      </c>
      <c r="Q756" s="41">
        <v>0</v>
      </c>
      <c r="R756" s="41">
        <v>0</v>
      </c>
      <c r="S756" s="41">
        <v>0</v>
      </c>
      <c r="T756" s="41">
        <v>0</v>
      </c>
      <c r="U756" s="41">
        <v>0</v>
      </c>
      <c r="V756" s="41">
        <v>0</v>
      </c>
      <c r="W756" s="41">
        <v>0</v>
      </c>
      <c r="X756" s="41">
        <v>0</v>
      </c>
      <c r="Y756" s="41">
        <v>0</v>
      </c>
      <c r="Z756" s="41">
        <v>0</v>
      </c>
      <c r="AA756" s="41">
        <v>0</v>
      </c>
      <c r="AB756" s="41">
        <v>0</v>
      </c>
      <c r="AC756" s="41">
        <v>0</v>
      </c>
      <c r="AD756" s="58">
        <f>SUM(Table446233[[#This Row],[1st
Apportionment]:[Invoices]])</f>
        <v>0</v>
      </c>
      <c r="AE756" s="58">
        <f>Table446233[[#This Row],[2018–19
Final Allocation
$98.35 
Per Pupil]]-AD756</f>
        <v>0</v>
      </c>
    </row>
    <row r="757" spans="1:31" x14ac:dyDescent="0.35">
      <c r="A757" s="13" t="s">
        <v>1632</v>
      </c>
      <c r="B757" s="13" t="s">
        <v>3103</v>
      </c>
      <c r="C757" s="14" t="s">
        <v>1634</v>
      </c>
      <c r="D757" s="14" t="s">
        <v>1758</v>
      </c>
      <c r="E757" s="14" t="s">
        <v>3104</v>
      </c>
      <c r="F757" s="14" t="s">
        <v>3105</v>
      </c>
      <c r="G757" s="14" t="s">
        <v>3106</v>
      </c>
      <c r="H757" s="61" t="s">
        <v>3107</v>
      </c>
      <c r="I757" s="38">
        <v>0</v>
      </c>
      <c r="J757" s="39" t="s">
        <v>8122</v>
      </c>
      <c r="K757" s="40" t="s">
        <v>8123</v>
      </c>
      <c r="L757" s="14" t="s">
        <v>8123</v>
      </c>
      <c r="M757" s="41">
        <v>0</v>
      </c>
      <c r="N757" s="4" t="s">
        <v>8123</v>
      </c>
      <c r="O757" s="41">
        <v>0</v>
      </c>
      <c r="P757" s="41">
        <v>0</v>
      </c>
      <c r="Q757" s="41">
        <v>0</v>
      </c>
      <c r="R757" s="41">
        <v>0</v>
      </c>
      <c r="S757" s="41">
        <v>0</v>
      </c>
      <c r="T757" s="41">
        <v>0</v>
      </c>
      <c r="U757" s="41">
        <v>0</v>
      </c>
      <c r="V757" s="41">
        <v>0</v>
      </c>
      <c r="W757" s="41">
        <v>0</v>
      </c>
      <c r="X757" s="41">
        <v>0</v>
      </c>
      <c r="Y757" s="41">
        <v>0</v>
      </c>
      <c r="Z757" s="41">
        <v>0</v>
      </c>
      <c r="AA757" s="41">
        <v>0</v>
      </c>
      <c r="AB757" s="41">
        <v>0</v>
      </c>
      <c r="AC757" s="41">
        <v>0</v>
      </c>
      <c r="AD757" s="58">
        <f>SUM(Table446233[[#This Row],[1st
Apportionment]:[Invoices]])</f>
        <v>0</v>
      </c>
      <c r="AE757" s="58">
        <f>Table446233[[#This Row],[2018–19
Final Allocation
$98.35 
Per Pupil]]-AD757</f>
        <v>0</v>
      </c>
    </row>
    <row r="758" spans="1:31" x14ac:dyDescent="0.35">
      <c r="A758" s="13" t="s">
        <v>1632</v>
      </c>
      <c r="B758" s="13" t="s">
        <v>3108</v>
      </c>
      <c r="C758" s="14" t="s">
        <v>1634</v>
      </c>
      <c r="D758" s="14" t="s">
        <v>1758</v>
      </c>
      <c r="E758" s="14" t="s">
        <v>3109</v>
      </c>
      <c r="F758" s="14" t="s">
        <v>3110</v>
      </c>
      <c r="G758" s="14" t="s">
        <v>3111</v>
      </c>
      <c r="H758" s="61" t="s">
        <v>3112</v>
      </c>
      <c r="I758" s="38">
        <v>0</v>
      </c>
      <c r="J758" s="39" t="s">
        <v>8122</v>
      </c>
      <c r="K758" s="40" t="s">
        <v>8123</v>
      </c>
      <c r="L758" s="14" t="s">
        <v>8123</v>
      </c>
      <c r="M758" s="41">
        <v>0</v>
      </c>
      <c r="N758" s="4" t="s">
        <v>8123</v>
      </c>
      <c r="O758" s="41">
        <v>0</v>
      </c>
      <c r="P758" s="41">
        <v>0</v>
      </c>
      <c r="Q758" s="41">
        <v>0</v>
      </c>
      <c r="R758" s="41">
        <v>0</v>
      </c>
      <c r="S758" s="41">
        <v>0</v>
      </c>
      <c r="T758" s="41">
        <v>0</v>
      </c>
      <c r="U758" s="41">
        <v>0</v>
      </c>
      <c r="V758" s="41">
        <v>0</v>
      </c>
      <c r="W758" s="41">
        <v>0</v>
      </c>
      <c r="X758" s="41">
        <v>0</v>
      </c>
      <c r="Y758" s="41">
        <v>0</v>
      </c>
      <c r="Z758" s="41">
        <v>0</v>
      </c>
      <c r="AA758" s="41">
        <v>0</v>
      </c>
      <c r="AB758" s="41">
        <v>0</v>
      </c>
      <c r="AC758" s="41">
        <v>0</v>
      </c>
      <c r="AD758" s="58">
        <f>SUM(Table446233[[#This Row],[1st
Apportionment]:[Invoices]])</f>
        <v>0</v>
      </c>
      <c r="AE758" s="58">
        <f>Table446233[[#This Row],[2018–19
Final Allocation
$98.35 
Per Pupil]]-AD758</f>
        <v>0</v>
      </c>
    </row>
    <row r="759" spans="1:31" x14ac:dyDescent="0.35">
      <c r="A759" s="13" t="s">
        <v>1632</v>
      </c>
      <c r="B759" s="13" t="s">
        <v>3113</v>
      </c>
      <c r="C759" s="14" t="s">
        <v>1634</v>
      </c>
      <c r="D759" s="14" t="s">
        <v>1758</v>
      </c>
      <c r="E759" s="14" t="s">
        <v>3114</v>
      </c>
      <c r="F759" s="14" t="s">
        <v>3115</v>
      </c>
      <c r="G759" s="14" t="s">
        <v>3116</v>
      </c>
      <c r="H759" s="61" t="s">
        <v>3117</v>
      </c>
      <c r="I759" s="38">
        <v>0</v>
      </c>
      <c r="J759" s="39" t="s">
        <v>8122</v>
      </c>
      <c r="K759" s="40" t="s">
        <v>8123</v>
      </c>
      <c r="L759" s="14" t="s">
        <v>8123</v>
      </c>
      <c r="M759" s="41">
        <v>0</v>
      </c>
      <c r="N759" s="4" t="s">
        <v>8123</v>
      </c>
      <c r="O759" s="41">
        <v>0</v>
      </c>
      <c r="P759" s="41">
        <v>0</v>
      </c>
      <c r="Q759" s="41">
        <v>0</v>
      </c>
      <c r="R759" s="41">
        <v>0</v>
      </c>
      <c r="S759" s="41">
        <v>0</v>
      </c>
      <c r="T759" s="41">
        <v>0</v>
      </c>
      <c r="U759" s="41">
        <v>0</v>
      </c>
      <c r="V759" s="41">
        <v>0</v>
      </c>
      <c r="W759" s="41">
        <v>0</v>
      </c>
      <c r="X759" s="41">
        <v>0</v>
      </c>
      <c r="Y759" s="41">
        <v>0</v>
      </c>
      <c r="Z759" s="41">
        <v>0</v>
      </c>
      <c r="AA759" s="41">
        <v>0</v>
      </c>
      <c r="AB759" s="41">
        <v>0</v>
      </c>
      <c r="AC759" s="41">
        <v>0</v>
      </c>
      <c r="AD759" s="58">
        <f>SUM(Table446233[[#This Row],[1st
Apportionment]:[Invoices]])</f>
        <v>0</v>
      </c>
      <c r="AE759" s="58">
        <f>Table446233[[#This Row],[2018–19
Final Allocation
$98.35 
Per Pupil]]-AD759</f>
        <v>0</v>
      </c>
    </row>
    <row r="760" spans="1:31" x14ac:dyDescent="0.35">
      <c r="A760" s="13" t="s">
        <v>1632</v>
      </c>
      <c r="B760" s="13" t="s">
        <v>3118</v>
      </c>
      <c r="C760" s="14" t="s">
        <v>1634</v>
      </c>
      <c r="D760" s="14" t="s">
        <v>1758</v>
      </c>
      <c r="E760" s="14" t="s">
        <v>3119</v>
      </c>
      <c r="F760" s="14" t="s">
        <v>3120</v>
      </c>
      <c r="G760" s="14" t="s">
        <v>3121</v>
      </c>
      <c r="H760" s="61" t="s">
        <v>3122</v>
      </c>
      <c r="I760" s="38">
        <v>0</v>
      </c>
      <c r="J760" s="39" t="s">
        <v>8122</v>
      </c>
      <c r="K760" s="40" t="s">
        <v>8123</v>
      </c>
      <c r="L760" s="14" t="s">
        <v>8123</v>
      </c>
      <c r="M760" s="41">
        <v>0</v>
      </c>
      <c r="N760" s="4" t="s">
        <v>8123</v>
      </c>
      <c r="O760" s="41">
        <v>0</v>
      </c>
      <c r="P760" s="41">
        <v>0</v>
      </c>
      <c r="Q760" s="41">
        <v>0</v>
      </c>
      <c r="R760" s="41">
        <v>0</v>
      </c>
      <c r="S760" s="41">
        <v>0</v>
      </c>
      <c r="T760" s="41">
        <v>0</v>
      </c>
      <c r="U760" s="41">
        <v>0</v>
      </c>
      <c r="V760" s="41">
        <v>0</v>
      </c>
      <c r="W760" s="41">
        <v>0</v>
      </c>
      <c r="X760" s="41">
        <v>0</v>
      </c>
      <c r="Y760" s="41">
        <v>0</v>
      </c>
      <c r="Z760" s="41">
        <v>0</v>
      </c>
      <c r="AA760" s="41">
        <v>0</v>
      </c>
      <c r="AB760" s="41">
        <v>0</v>
      </c>
      <c r="AC760" s="41">
        <v>0</v>
      </c>
      <c r="AD760" s="58">
        <f>SUM(Table446233[[#This Row],[1st
Apportionment]:[Invoices]])</f>
        <v>0</v>
      </c>
      <c r="AE760" s="58">
        <f>Table446233[[#This Row],[2018–19
Final Allocation
$98.35 
Per Pupil]]-AD760</f>
        <v>0</v>
      </c>
    </row>
    <row r="761" spans="1:31" x14ac:dyDescent="0.35">
      <c r="A761" s="13" t="s">
        <v>1632</v>
      </c>
      <c r="B761" s="13" t="s">
        <v>3123</v>
      </c>
      <c r="C761" s="14" t="s">
        <v>1634</v>
      </c>
      <c r="D761" s="14" t="s">
        <v>1863</v>
      </c>
      <c r="E761" s="14" t="s">
        <v>3124</v>
      </c>
      <c r="F761" s="14" t="s">
        <v>3125</v>
      </c>
      <c r="G761" s="14" t="s">
        <v>3126</v>
      </c>
      <c r="H761" s="61" t="s">
        <v>3127</v>
      </c>
      <c r="I761" s="38">
        <v>0</v>
      </c>
      <c r="J761" s="39" t="s">
        <v>8122</v>
      </c>
      <c r="K761" s="40" t="s">
        <v>8123</v>
      </c>
      <c r="L761" s="14" t="s">
        <v>8123</v>
      </c>
      <c r="M761" s="41">
        <v>0</v>
      </c>
      <c r="N761" s="4" t="s">
        <v>8123</v>
      </c>
      <c r="O761" s="41">
        <v>0</v>
      </c>
      <c r="P761" s="41">
        <v>0</v>
      </c>
      <c r="Q761" s="41">
        <v>0</v>
      </c>
      <c r="R761" s="41">
        <v>0</v>
      </c>
      <c r="S761" s="41">
        <v>0</v>
      </c>
      <c r="T761" s="41">
        <v>0</v>
      </c>
      <c r="U761" s="41">
        <v>0</v>
      </c>
      <c r="V761" s="41">
        <v>0</v>
      </c>
      <c r="W761" s="41">
        <v>0</v>
      </c>
      <c r="X761" s="41">
        <v>0</v>
      </c>
      <c r="Y761" s="41">
        <v>0</v>
      </c>
      <c r="Z761" s="41">
        <v>0</v>
      </c>
      <c r="AA761" s="41">
        <v>0</v>
      </c>
      <c r="AB761" s="41">
        <v>0</v>
      </c>
      <c r="AC761" s="41">
        <v>0</v>
      </c>
      <c r="AD761" s="58">
        <f>SUM(Table446233[[#This Row],[1st
Apportionment]:[Invoices]])</f>
        <v>0</v>
      </c>
      <c r="AE761" s="58">
        <f>Table446233[[#This Row],[2018–19
Final Allocation
$98.35 
Per Pupil]]-AD761</f>
        <v>0</v>
      </c>
    </row>
    <row r="762" spans="1:31" x14ac:dyDescent="0.35">
      <c r="A762" s="13" t="s">
        <v>1632</v>
      </c>
      <c r="B762" s="13" t="s">
        <v>3128</v>
      </c>
      <c r="C762" s="14" t="s">
        <v>1634</v>
      </c>
      <c r="D762" s="14" t="s">
        <v>1758</v>
      </c>
      <c r="E762" s="14" t="s">
        <v>3129</v>
      </c>
      <c r="F762" s="14" t="s">
        <v>3130</v>
      </c>
      <c r="G762" s="14" t="s">
        <v>3131</v>
      </c>
      <c r="H762" s="61" t="s">
        <v>3132</v>
      </c>
      <c r="I762" s="38">
        <v>0</v>
      </c>
      <c r="J762" s="39" t="s">
        <v>8122</v>
      </c>
      <c r="K762" s="40" t="s">
        <v>8123</v>
      </c>
      <c r="L762" s="14" t="s">
        <v>8123</v>
      </c>
      <c r="M762" s="41">
        <v>0</v>
      </c>
      <c r="N762" s="4" t="s">
        <v>8123</v>
      </c>
      <c r="O762" s="41">
        <v>0</v>
      </c>
      <c r="P762" s="41">
        <v>0</v>
      </c>
      <c r="Q762" s="41">
        <v>0</v>
      </c>
      <c r="R762" s="41">
        <v>0</v>
      </c>
      <c r="S762" s="41">
        <v>0</v>
      </c>
      <c r="T762" s="41">
        <v>0</v>
      </c>
      <c r="U762" s="41">
        <v>0</v>
      </c>
      <c r="V762" s="41">
        <v>0</v>
      </c>
      <c r="W762" s="41">
        <v>0</v>
      </c>
      <c r="X762" s="41">
        <v>0</v>
      </c>
      <c r="Y762" s="41">
        <v>0</v>
      </c>
      <c r="Z762" s="41">
        <v>0</v>
      </c>
      <c r="AA762" s="41">
        <v>0</v>
      </c>
      <c r="AB762" s="41">
        <v>0</v>
      </c>
      <c r="AC762" s="41">
        <v>0</v>
      </c>
      <c r="AD762" s="58">
        <f>SUM(Table446233[[#This Row],[1st
Apportionment]:[Invoices]])</f>
        <v>0</v>
      </c>
      <c r="AE762" s="58">
        <f>Table446233[[#This Row],[2018–19
Final Allocation
$98.35 
Per Pupil]]-AD762</f>
        <v>0</v>
      </c>
    </row>
    <row r="763" spans="1:31" x14ac:dyDescent="0.35">
      <c r="A763" s="13" t="s">
        <v>1632</v>
      </c>
      <c r="B763" s="13" t="s">
        <v>3133</v>
      </c>
      <c r="C763" s="14" t="s">
        <v>1634</v>
      </c>
      <c r="D763" s="14" t="s">
        <v>1758</v>
      </c>
      <c r="E763" s="14" t="s">
        <v>3134</v>
      </c>
      <c r="F763" s="14" t="s">
        <v>3135</v>
      </c>
      <c r="G763" s="14" t="s">
        <v>3136</v>
      </c>
      <c r="H763" s="61" t="s">
        <v>3137</v>
      </c>
      <c r="I763" s="38">
        <v>0</v>
      </c>
      <c r="J763" s="39" t="s">
        <v>8122</v>
      </c>
      <c r="K763" s="40" t="s">
        <v>8123</v>
      </c>
      <c r="L763" s="14" t="s">
        <v>8123</v>
      </c>
      <c r="M763" s="41">
        <v>0</v>
      </c>
      <c r="N763" s="4" t="s">
        <v>8123</v>
      </c>
      <c r="O763" s="41">
        <v>0</v>
      </c>
      <c r="P763" s="41">
        <v>0</v>
      </c>
      <c r="Q763" s="41">
        <v>0</v>
      </c>
      <c r="R763" s="41">
        <v>0</v>
      </c>
      <c r="S763" s="41">
        <v>0</v>
      </c>
      <c r="T763" s="41">
        <v>0</v>
      </c>
      <c r="U763" s="41">
        <v>0</v>
      </c>
      <c r="V763" s="41">
        <v>0</v>
      </c>
      <c r="W763" s="41">
        <v>0</v>
      </c>
      <c r="X763" s="41">
        <v>0</v>
      </c>
      <c r="Y763" s="41">
        <v>0</v>
      </c>
      <c r="Z763" s="41">
        <v>0</v>
      </c>
      <c r="AA763" s="41">
        <v>0</v>
      </c>
      <c r="AB763" s="41">
        <v>0</v>
      </c>
      <c r="AC763" s="41">
        <v>0</v>
      </c>
      <c r="AD763" s="58">
        <f>SUM(Table446233[[#This Row],[1st
Apportionment]:[Invoices]])</f>
        <v>0</v>
      </c>
      <c r="AE763" s="58">
        <f>Table446233[[#This Row],[2018–19
Final Allocation
$98.35 
Per Pupil]]-AD763</f>
        <v>0</v>
      </c>
    </row>
    <row r="764" spans="1:31" x14ac:dyDescent="0.35">
      <c r="A764" s="13" t="s">
        <v>1632</v>
      </c>
      <c r="B764" s="13" t="s">
        <v>3138</v>
      </c>
      <c r="C764" s="14" t="s">
        <v>1634</v>
      </c>
      <c r="D764" s="14" t="s">
        <v>1758</v>
      </c>
      <c r="E764" s="14" t="s">
        <v>3139</v>
      </c>
      <c r="F764" s="14" t="s">
        <v>3140</v>
      </c>
      <c r="G764" s="14" t="s">
        <v>3141</v>
      </c>
      <c r="H764" s="61" t="s">
        <v>3142</v>
      </c>
      <c r="I764" s="38">
        <v>0</v>
      </c>
      <c r="J764" s="39" t="s">
        <v>8122</v>
      </c>
      <c r="K764" s="40" t="s">
        <v>8123</v>
      </c>
      <c r="L764" s="14" t="s">
        <v>8123</v>
      </c>
      <c r="M764" s="41">
        <v>0</v>
      </c>
      <c r="N764" s="4" t="s">
        <v>8123</v>
      </c>
      <c r="O764" s="41">
        <v>0</v>
      </c>
      <c r="P764" s="41">
        <v>0</v>
      </c>
      <c r="Q764" s="41">
        <v>0</v>
      </c>
      <c r="R764" s="41">
        <v>0</v>
      </c>
      <c r="S764" s="41">
        <v>0</v>
      </c>
      <c r="T764" s="41">
        <v>0</v>
      </c>
      <c r="U764" s="41">
        <v>0</v>
      </c>
      <c r="V764" s="41">
        <v>0</v>
      </c>
      <c r="W764" s="41">
        <v>0</v>
      </c>
      <c r="X764" s="41">
        <v>0</v>
      </c>
      <c r="Y764" s="41">
        <v>0</v>
      </c>
      <c r="Z764" s="41">
        <v>0</v>
      </c>
      <c r="AA764" s="41">
        <v>0</v>
      </c>
      <c r="AB764" s="41">
        <v>0</v>
      </c>
      <c r="AC764" s="41">
        <v>0</v>
      </c>
      <c r="AD764" s="58">
        <f>SUM(Table446233[[#This Row],[1st
Apportionment]:[Invoices]])</f>
        <v>0</v>
      </c>
      <c r="AE764" s="58">
        <f>Table446233[[#This Row],[2018–19
Final Allocation
$98.35 
Per Pupil]]-AD764</f>
        <v>0</v>
      </c>
    </row>
    <row r="765" spans="1:31" x14ac:dyDescent="0.35">
      <c r="A765" s="13" t="s">
        <v>1632</v>
      </c>
      <c r="B765" s="13" t="s">
        <v>3143</v>
      </c>
      <c r="C765" s="14" t="s">
        <v>1634</v>
      </c>
      <c r="D765" s="14" t="s">
        <v>1863</v>
      </c>
      <c r="E765" s="14" t="s">
        <v>3144</v>
      </c>
      <c r="F765" s="14" t="s">
        <v>3145</v>
      </c>
      <c r="G765" s="14" t="s">
        <v>3146</v>
      </c>
      <c r="H765" s="61" t="s">
        <v>3147</v>
      </c>
      <c r="I765" s="38">
        <v>0</v>
      </c>
      <c r="J765" s="39" t="s">
        <v>8122</v>
      </c>
      <c r="K765" s="40" t="s">
        <v>8123</v>
      </c>
      <c r="L765" s="14" t="s">
        <v>8123</v>
      </c>
      <c r="M765" s="41">
        <v>0</v>
      </c>
      <c r="N765" s="4" t="s">
        <v>8123</v>
      </c>
      <c r="O765" s="41">
        <v>0</v>
      </c>
      <c r="P765" s="41">
        <v>0</v>
      </c>
      <c r="Q765" s="41">
        <v>0</v>
      </c>
      <c r="R765" s="41">
        <v>0</v>
      </c>
      <c r="S765" s="41">
        <v>0</v>
      </c>
      <c r="T765" s="41">
        <v>0</v>
      </c>
      <c r="U765" s="41">
        <v>0</v>
      </c>
      <c r="V765" s="41">
        <v>0</v>
      </c>
      <c r="W765" s="41">
        <v>0</v>
      </c>
      <c r="X765" s="41">
        <v>0</v>
      </c>
      <c r="Y765" s="41">
        <v>0</v>
      </c>
      <c r="Z765" s="41">
        <v>0</v>
      </c>
      <c r="AA765" s="41">
        <v>0</v>
      </c>
      <c r="AB765" s="41">
        <v>0</v>
      </c>
      <c r="AC765" s="41">
        <v>0</v>
      </c>
      <c r="AD765" s="58">
        <f>SUM(Table446233[[#This Row],[1st
Apportionment]:[Invoices]])</f>
        <v>0</v>
      </c>
      <c r="AE765" s="58">
        <f>Table446233[[#This Row],[2018–19
Final Allocation
$98.35 
Per Pupil]]-AD765</f>
        <v>0</v>
      </c>
    </row>
    <row r="766" spans="1:31" x14ac:dyDescent="0.35">
      <c r="A766" s="13" t="s">
        <v>1632</v>
      </c>
      <c r="B766" s="13" t="s">
        <v>3148</v>
      </c>
      <c r="C766" s="14" t="s">
        <v>1634</v>
      </c>
      <c r="D766" s="14" t="s">
        <v>1758</v>
      </c>
      <c r="E766" s="14" t="s">
        <v>3149</v>
      </c>
      <c r="F766" s="14" t="s">
        <v>3150</v>
      </c>
      <c r="G766" s="14" t="s">
        <v>3151</v>
      </c>
      <c r="H766" s="61" t="s">
        <v>3152</v>
      </c>
      <c r="I766" s="38">
        <v>0</v>
      </c>
      <c r="J766" s="39" t="s">
        <v>8123</v>
      </c>
      <c r="K766" s="40" t="s">
        <v>8123</v>
      </c>
      <c r="L766" s="14" t="s">
        <v>8123</v>
      </c>
      <c r="M766" s="41">
        <v>0</v>
      </c>
      <c r="N766" s="4" t="s">
        <v>8123</v>
      </c>
      <c r="O766" s="41">
        <v>0</v>
      </c>
      <c r="P766" s="41">
        <v>0</v>
      </c>
      <c r="Q766" s="41">
        <v>0</v>
      </c>
      <c r="R766" s="41">
        <v>0</v>
      </c>
      <c r="S766" s="41">
        <v>0</v>
      </c>
      <c r="T766" s="41">
        <v>0</v>
      </c>
      <c r="U766" s="41">
        <v>0</v>
      </c>
      <c r="V766" s="41">
        <v>0</v>
      </c>
      <c r="W766" s="41">
        <v>0</v>
      </c>
      <c r="X766" s="41">
        <v>0</v>
      </c>
      <c r="Y766" s="41">
        <v>0</v>
      </c>
      <c r="Z766" s="41">
        <v>0</v>
      </c>
      <c r="AA766" s="41">
        <v>0</v>
      </c>
      <c r="AB766" s="41">
        <v>0</v>
      </c>
      <c r="AC766" s="41">
        <v>0</v>
      </c>
      <c r="AD766" s="58">
        <f>SUM(Table446233[[#This Row],[1st
Apportionment]:[Invoices]])</f>
        <v>0</v>
      </c>
      <c r="AE766" s="58">
        <f>Table446233[[#This Row],[2018–19
Final Allocation
$98.35 
Per Pupil]]-AD766</f>
        <v>0</v>
      </c>
    </row>
    <row r="767" spans="1:31" x14ac:dyDescent="0.35">
      <c r="A767" s="13" t="s">
        <v>1632</v>
      </c>
      <c r="B767" s="13" t="s">
        <v>3153</v>
      </c>
      <c r="C767" s="14" t="s">
        <v>1634</v>
      </c>
      <c r="D767" s="14" t="s">
        <v>1863</v>
      </c>
      <c r="E767" s="14" t="s">
        <v>3154</v>
      </c>
      <c r="F767" s="14" t="s">
        <v>3155</v>
      </c>
      <c r="G767" s="14" t="s">
        <v>3156</v>
      </c>
      <c r="H767" s="61" t="s">
        <v>3157</v>
      </c>
      <c r="I767" s="38">
        <v>0</v>
      </c>
      <c r="J767" s="39" t="s">
        <v>8122</v>
      </c>
      <c r="K767" s="40" t="s">
        <v>8123</v>
      </c>
      <c r="L767" s="14" t="s">
        <v>8123</v>
      </c>
      <c r="M767" s="41">
        <v>0</v>
      </c>
      <c r="N767" s="4" t="s">
        <v>8123</v>
      </c>
      <c r="O767" s="41">
        <v>0</v>
      </c>
      <c r="P767" s="41">
        <v>0</v>
      </c>
      <c r="Q767" s="41">
        <v>0</v>
      </c>
      <c r="R767" s="41">
        <v>0</v>
      </c>
      <c r="S767" s="41">
        <v>0</v>
      </c>
      <c r="T767" s="41">
        <v>0</v>
      </c>
      <c r="U767" s="41">
        <v>0</v>
      </c>
      <c r="V767" s="41">
        <v>0</v>
      </c>
      <c r="W767" s="41">
        <v>0</v>
      </c>
      <c r="X767" s="41">
        <v>0</v>
      </c>
      <c r="Y767" s="41">
        <v>0</v>
      </c>
      <c r="Z767" s="41">
        <v>0</v>
      </c>
      <c r="AA767" s="41">
        <v>0</v>
      </c>
      <c r="AB767" s="41">
        <v>0</v>
      </c>
      <c r="AC767" s="41">
        <v>0</v>
      </c>
      <c r="AD767" s="58">
        <f>SUM(Table446233[[#This Row],[1st
Apportionment]:[Invoices]])</f>
        <v>0</v>
      </c>
      <c r="AE767" s="58">
        <f>Table446233[[#This Row],[2018–19
Final Allocation
$98.35 
Per Pupil]]-AD767</f>
        <v>0</v>
      </c>
    </row>
    <row r="768" spans="1:31" x14ac:dyDescent="0.35">
      <c r="A768" s="13" t="s">
        <v>1632</v>
      </c>
      <c r="B768" s="13" t="s">
        <v>3158</v>
      </c>
      <c r="C768" s="14" t="s">
        <v>1634</v>
      </c>
      <c r="D768" s="14" t="s">
        <v>1755</v>
      </c>
      <c r="E768" s="14" t="s">
        <v>3159</v>
      </c>
      <c r="F768" s="14" t="s">
        <v>3160</v>
      </c>
      <c r="G768" s="14" t="s">
        <v>3161</v>
      </c>
      <c r="H768" s="61" t="s">
        <v>3162</v>
      </c>
      <c r="I768" s="38">
        <v>0</v>
      </c>
      <c r="J768" s="39" t="s">
        <v>8122</v>
      </c>
      <c r="K768" s="40" t="s">
        <v>8123</v>
      </c>
      <c r="L768" s="14" t="s">
        <v>8123</v>
      </c>
      <c r="M768" s="41">
        <v>0</v>
      </c>
      <c r="N768" s="4" t="s">
        <v>8123</v>
      </c>
      <c r="O768" s="41">
        <v>0</v>
      </c>
      <c r="P768" s="41">
        <v>0</v>
      </c>
      <c r="Q768" s="41">
        <v>0</v>
      </c>
      <c r="R768" s="41">
        <v>0</v>
      </c>
      <c r="S768" s="41">
        <v>0</v>
      </c>
      <c r="T768" s="41">
        <v>0</v>
      </c>
      <c r="U768" s="41">
        <v>0</v>
      </c>
      <c r="V768" s="41">
        <v>0</v>
      </c>
      <c r="W768" s="41">
        <v>0</v>
      </c>
      <c r="X768" s="41">
        <v>0</v>
      </c>
      <c r="Y768" s="41">
        <v>0</v>
      </c>
      <c r="Z768" s="41">
        <v>0</v>
      </c>
      <c r="AA768" s="41">
        <v>0</v>
      </c>
      <c r="AB768" s="41">
        <v>0</v>
      </c>
      <c r="AC768" s="41">
        <v>0</v>
      </c>
      <c r="AD768" s="58">
        <f>SUM(Table446233[[#This Row],[1st
Apportionment]:[Invoices]])</f>
        <v>0</v>
      </c>
      <c r="AE768" s="58">
        <f>Table446233[[#This Row],[2018–19
Final Allocation
$98.35 
Per Pupil]]-AD768</f>
        <v>0</v>
      </c>
    </row>
    <row r="769" spans="1:31" ht="31" x14ac:dyDescent="0.35">
      <c r="A769" s="13" t="s">
        <v>1632</v>
      </c>
      <c r="B769" s="13" t="s">
        <v>3163</v>
      </c>
      <c r="C769" s="14" t="s">
        <v>1634</v>
      </c>
      <c r="D769" s="14" t="s">
        <v>3164</v>
      </c>
      <c r="E769" s="14" t="s">
        <v>3165</v>
      </c>
      <c r="F769" s="14" t="s">
        <v>3166</v>
      </c>
      <c r="G769" s="14" t="s">
        <v>3167</v>
      </c>
      <c r="H769" s="61" t="s">
        <v>3168</v>
      </c>
      <c r="I769" s="38">
        <v>0</v>
      </c>
      <c r="J769" s="39" t="s">
        <v>8123</v>
      </c>
      <c r="K769" s="40" t="s">
        <v>8123</v>
      </c>
      <c r="L769" s="14" t="s">
        <v>8123</v>
      </c>
      <c r="M769" s="41">
        <v>0</v>
      </c>
      <c r="N769" s="4" t="s">
        <v>8123</v>
      </c>
      <c r="O769" s="41">
        <v>0</v>
      </c>
      <c r="P769" s="41">
        <v>0</v>
      </c>
      <c r="Q769" s="41">
        <v>0</v>
      </c>
      <c r="R769" s="41">
        <v>0</v>
      </c>
      <c r="S769" s="41">
        <v>0</v>
      </c>
      <c r="T769" s="41">
        <v>0</v>
      </c>
      <c r="U769" s="41">
        <v>0</v>
      </c>
      <c r="V769" s="41">
        <v>0</v>
      </c>
      <c r="W769" s="41">
        <v>0</v>
      </c>
      <c r="X769" s="41">
        <v>0</v>
      </c>
      <c r="Y769" s="41">
        <v>0</v>
      </c>
      <c r="Z769" s="41">
        <v>0</v>
      </c>
      <c r="AA769" s="41">
        <v>0</v>
      </c>
      <c r="AB769" s="41">
        <v>0</v>
      </c>
      <c r="AC769" s="41">
        <v>0</v>
      </c>
      <c r="AD769" s="58">
        <f>SUM(Table446233[[#This Row],[1st
Apportionment]:[Invoices]])</f>
        <v>0</v>
      </c>
      <c r="AE769" s="58">
        <f>Table446233[[#This Row],[2018–19
Final Allocation
$98.35 
Per Pupil]]-AD769</f>
        <v>0</v>
      </c>
    </row>
    <row r="770" spans="1:31" x14ac:dyDescent="0.35">
      <c r="A770" s="13" t="s">
        <v>1632</v>
      </c>
      <c r="B770" s="13" t="s">
        <v>3169</v>
      </c>
      <c r="C770" s="14" t="s">
        <v>1634</v>
      </c>
      <c r="D770" s="14" t="s">
        <v>1875</v>
      </c>
      <c r="E770" s="14" t="s">
        <v>3170</v>
      </c>
      <c r="F770" s="14" t="s">
        <v>3171</v>
      </c>
      <c r="G770" s="14" t="s">
        <v>3172</v>
      </c>
      <c r="H770" s="61" t="s">
        <v>3173</v>
      </c>
      <c r="I770" s="38">
        <v>0</v>
      </c>
      <c r="J770" s="39" t="s">
        <v>8122</v>
      </c>
      <c r="K770" s="40" t="s">
        <v>8123</v>
      </c>
      <c r="L770" s="14" t="s">
        <v>8123</v>
      </c>
      <c r="M770" s="41">
        <v>0</v>
      </c>
      <c r="N770" s="4" t="s">
        <v>8123</v>
      </c>
      <c r="O770" s="41">
        <v>0</v>
      </c>
      <c r="P770" s="41">
        <v>0</v>
      </c>
      <c r="Q770" s="41">
        <v>0</v>
      </c>
      <c r="R770" s="41">
        <v>0</v>
      </c>
      <c r="S770" s="41">
        <v>0</v>
      </c>
      <c r="T770" s="41">
        <v>0</v>
      </c>
      <c r="U770" s="41">
        <v>0</v>
      </c>
      <c r="V770" s="41">
        <v>0</v>
      </c>
      <c r="W770" s="41">
        <v>0</v>
      </c>
      <c r="X770" s="41">
        <v>0</v>
      </c>
      <c r="Y770" s="41">
        <v>0</v>
      </c>
      <c r="Z770" s="41">
        <v>0</v>
      </c>
      <c r="AA770" s="41">
        <v>0</v>
      </c>
      <c r="AB770" s="41">
        <v>0</v>
      </c>
      <c r="AC770" s="41">
        <v>0</v>
      </c>
      <c r="AD770" s="58">
        <f>SUM(Table446233[[#This Row],[1st
Apportionment]:[Invoices]])</f>
        <v>0</v>
      </c>
      <c r="AE770" s="58">
        <f>Table446233[[#This Row],[2018–19
Final Allocation
$98.35 
Per Pupil]]-AD770</f>
        <v>0</v>
      </c>
    </row>
    <row r="771" spans="1:31" x14ac:dyDescent="0.35">
      <c r="A771" s="13" t="s">
        <v>1632</v>
      </c>
      <c r="B771" s="13" t="s">
        <v>3174</v>
      </c>
      <c r="C771" s="14" t="s">
        <v>1634</v>
      </c>
      <c r="D771" s="14" t="s">
        <v>1863</v>
      </c>
      <c r="E771" s="14" t="s">
        <v>3175</v>
      </c>
      <c r="F771" s="14" t="s">
        <v>3176</v>
      </c>
      <c r="G771" s="14" t="s">
        <v>3177</v>
      </c>
      <c r="H771" s="61" t="s">
        <v>3178</v>
      </c>
      <c r="I771" s="38">
        <v>0</v>
      </c>
      <c r="J771" s="39" t="s">
        <v>8122</v>
      </c>
      <c r="K771" s="40" t="s">
        <v>8123</v>
      </c>
      <c r="L771" s="14" t="s">
        <v>8123</v>
      </c>
      <c r="M771" s="41">
        <v>0</v>
      </c>
      <c r="N771" s="4" t="s">
        <v>8123</v>
      </c>
      <c r="O771" s="41">
        <v>0</v>
      </c>
      <c r="P771" s="41">
        <v>0</v>
      </c>
      <c r="Q771" s="41">
        <v>0</v>
      </c>
      <c r="R771" s="41">
        <v>0</v>
      </c>
      <c r="S771" s="41">
        <v>0</v>
      </c>
      <c r="T771" s="41">
        <v>0</v>
      </c>
      <c r="U771" s="41">
        <v>0</v>
      </c>
      <c r="V771" s="41">
        <v>0</v>
      </c>
      <c r="W771" s="41">
        <v>0</v>
      </c>
      <c r="X771" s="41">
        <v>0</v>
      </c>
      <c r="Y771" s="41">
        <v>0</v>
      </c>
      <c r="Z771" s="41">
        <v>0</v>
      </c>
      <c r="AA771" s="41">
        <v>0</v>
      </c>
      <c r="AB771" s="41">
        <v>0</v>
      </c>
      <c r="AC771" s="41">
        <v>0</v>
      </c>
      <c r="AD771" s="58">
        <f>SUM(Table446233[[#This Row],[1st
Apportionment]:[Invoices]])</f>
        <v>0</v>
      </c>
      <c r="AE771" s="58">
        <f>Table446233[[#This Row],[2018–19
Final Allocation
$98.35 
Per Pupil]]-AD771</f>
        <v>0</v>
      </c>
    </row>
    <row r="772" spans="1:31" x14ac:dyDescent="0.35">
      <c r="A772" s="13" t="s">
        <v>1632</v>
      </c>
      <c r="B772" s="13" t="s">
        <v>3179</v>
      </c>
      <c r="C772" s="14" t="s">
        <v>1634</v>
      </c>
      <c r="D772" s="14" t="s">
        <v>1863</v>
      </c>
      <c r="E772" s="14" t="s">
        <v>3180</v>
      </c>
      <c r="F772" s="14" t="s">
        <v>3181</v>
      </c>
      <c r="G772" s="14" t="s">
        <v>3182</v>
      </c>
      <c r="H772" s="61" t="s">
        <v>3183</v>
      </c>
      <c r="I772" s="38">
        <v>0</v>
      </c>
      <c r="J772" s="39" t="s">
        <v>8122</v>
      </c>
      <c r="K772" s="40" t="s">
        <v>8123</v>
      </c>
      <c r="L772" s="14" t="s">
        <v>8123</v>
      </c>
      <c r="M772" s="41">
        <v>0</v>
      </c>
      <c r="N772" s="4" t="s">
        <v>8123</v>
      </c>
      <c r="O772" s="41">
        <v>0</v>
      </c>
      <c r="P772" s="41">
        <v>0</v>
      </c>
      <c r="Q772" s="41">
        <v>0</v>
      </c>
      <c r="R772" s="41">
        <v>0</v>
      </c>
      <c r="S772" s="41">
        <v>0</v>
      </c>
      <c r="T772" s="41">
        <v>0</v>
      </c>
      <c r="U772" s="41">
        <v>0</v>
      </c>
      <c r="V772" s="41">
        <v>0</v>
      </c>
      <c r="W772" s="41">
        <v>0</v>
      </c>
      <c r="X772" s="41">
        <v>0</v>
      </c>
      <c r="Y772" s="41">
        <v>0</v>
      </c>
      <c r="Z772" s="41">
        <v>0</v>
      </c>
      <c r="AA772" s="41">
        <v>0</v>
      </c>
      <c r="AB772" s="41">
        <v>0</v>
      </c>
      <c r="AC772" s="41">
        <v>0</v>
      </c>
      <c r="AD772" s="58">
        <f>SUM(Table446233[[#This Row],[1st
Apportionment]:[Invoices]])</f>
        <v>0</v>
      </c>
      <c r="AE772" s="58">
        <f>Table446233[[#This Row],[2018–19
Final Allocation
$98.35 
Per Pupil]]-AD772</f>
        <v>0</v>
      </c>
    </row>
    <row r="773" spans="1:31" x14ac:dyDescent="0.35">
      <c r="A773" s="13" t="s">
        <v>1632</v>
      </c>
      <c r="B773" s="13" t="s">
        <v>3184</v>
      </c>
      <c r="C773" s="14" t="s">
        <v>1634</v>
      </c>
      <c r="D773" s="14" t="s">
        <v>1863</v>
      </c>
      <c r="E773" s="14" t="s">
        <v>3185</v>
      </c>
      <c r="F773" s="14" t="s">
        <v>3186</v>
      </c>
      <c r="G773" s="14" t="s">
        <v>3187</v>
      </c>
      <c r="H773" s="61" t="s">
        <v>3188</v>
      </c>
      <c r="I773" s="38">
        <v>0</v>
      </c>
      <c r="J773" s="39" t="s">
        <v>8123</v>
      </c>
      <c r="K773" s="40" t="s">
        <v>8123</v>
      </c>
      <c r="L773" s="14" t="s">
        <v>8123</v>
      </c>
      <c r="M773" s="41">
        <v>0</v>
      </c>
      <c r="N773" s="4" t="s">
        <v>8123</v>
      </c>
      <c r="O773" s="41">
        <v>0</v>
      </c>
      <c r="P773" s="41">
        <v>0</v>
      </c>
      <c r="Q773" s="41">
        <v>0</v>
      </c>
      <c r="R773" s="41">
        <v>0</v>
      </c>
      <c r="S773" s="41">
        <v>0</v>
      </c>
      <c r="T773" s="41">
        <v>0</v>
      </c>
      <c r="U773" s="41">
        <v>0</v>
      </c>
      <c r="V773" s="41">
        <v>0</v>
      </c>
      <c r="W773" s="41">
        <v>0</v>
      </c>
      <c r="X773" s="41">
        <v>0</v>
      </c>
      <c r="Y773" s="41">
        <v>0</v>
      </c>
      <c r="Z773" s="41">
        <v>0</v>
      </c>
      <c r="AA773" s="41">
        <v>0</v>
      </c>
      <c r="AB773" s="41">
        <v>0</v>
      </c>
      <c r="AC773" s="41">
        <v>0</v>
      </c>
      <c r="AD773" s="58">
        <f>SUM(Table446233[[#This Row],[1st
Apportionment]:[Invoices]])</f>
        <v>0</v>
      </c>
      <c r="AE773" s="58">
        <f>Table446233[[#This Row],[2018–19
Final Allocation
$98.35 
Per Pupil]]-AD773</f>
        <v>0</v>
      </c>
    </row>
    <row r="774" spans="1:31" x14ac:dyDescent="0.35">
      <c r="A774" s="13" t="s">
        <v>1632</v>
      </c>
      <c r="B774" s="13" t="s">
        <v>3189</v>
      </c>
      <c r="C774" s="14" t="s">
        <v>1634</v>
      </c>
      <c r="D774" s="14" t="s">
        <v>1758</v>
      </c>
      <c r="E774" s="14" t="s">
        <v>3190</v>
      </c>
      <c r="F774" s="14" t="s">
        <v>3191</v>
      </c>
      <c r="G774" s="14" t="s">
        <v>3192</v>
      </c>
      <c r="H774" s="61" t="s">
        <v>3193</v>
      </c>
      <c r="I774" s="38">
        <v>0</v>
      </c>
      <c r="J774" s="39" t="s">
        <v>8123</v>
      </c>
      <c r="K774" s="40" t="s">
        <v>8123</v>
      </c>
      <c r="L774" s="14" t="s">
        <v>8123</v>
      </c>
      <c r="M774" s="41">
        <v>0</v>
      </c>
      <c r="N774" s="4" t="s">
        <v>8123</v>
      </c>
      <c r="O774" s="41">
        <v>0</v>
      </c>
      <c r="P774" s="41">
        <v>0</v>
      </c>
      <c r="Q774" s="41">
        <v>0</v>
      </c>
      <c r="R774" s="41">
        <v>0</v>
      </c>
      <c r="S774" s="41">
        <v>0</v>
      </c>
      <c r="T774" s="41">
        <v>0</v>
      </c>
      <c r="U774" s="41">
        <v>0</v>
      </c>
      <c r="V774" s="41">
        <v>0</v>
      </c>
      <c r="W774" s="41">
        <v>0</v>
      </c>
      <c r="X774" s="41">
        <v>0</v>
      </c>
      <c r="Y774" s="41">
        <v>0</v>
      </c>
      <c r="Z774" s="41">
        <v>0</v>
      </c>
      <c r="AA774" s="41">
        <v>0</v>
      </c>
      <c r="AB774" s="41">
        <v>0</v>
      </c>
      <c r="AC774" s="41">
        <v>0</v>
      </c>
      <c r="AD774" s="58">
        <f>SUM(Table446233[[#This Row],[1st
Apportionment]:[Invoices]])</f>
        <v>0</v>
      </c>
      <c r="AE774" s="58">
        <f>Table446233[[#This Row],[2018–19
Final Allocation
$98.35 
Per Pupil]]-AD774</f>
        <v>0</v>
      </c>
    </row>
    <row r="775" spans="1:31" x14ac:dyDescent="0.35">
      <c r="A775" s="13" t="s">
        <v>1632</v>
      </c>
      <c r="B775" s="13" t="s">
        <v>3194</v>
      </c>
      <c r="C775" s="14" t="s">
        <v>1634</v>
      </c>
      <c r="D775" s="14" t="s">
        <v>1758</v>
      </c>
      <c r="E775" s="14" t="s">
        <v>3195</v>
      </c>
      <c r="F775" s="14" t="s">
        <v>3196</v>
      </c>
      <c r="G775" s="14" t="s">
        <v>3197</v>
      </c>
      <c r="H775" s="61" t="s">
        <v>3198</v>
      </c>
      <c r="I775" s="38">
        <v>0</v>
      </c>
      <c r="J775" s="39" t="s">
        <v>8122</v>
      </c>
      <c r="K775" s="40" t="s">
        <v>8123</v>
      </c>
      <c r="L775" s="14" t="s">
        <v>8123</v>
      </c>
      <c r="M775" s="41">
        <v>0</v>
      </c>
      <c r="N775" s="4" t="s">
        <v>8123</v>
      </c>
      <c r="O775" s="41">
        <v>0</v>
      </c>
      <c r="P775" s="41">
        <v>0</v>
      </c>
      <c r="Q775" s="41">
        <v>0</v>
      </c>
      <c r="R775" s="41">
        <v>0</v>
      </c>
      <c r="S775" s="41">
        <v>0</v>
      </c>
      <c r="T775" s="41">
        <v>0</v>
      </c>
      <c r="U775" s="41">
        <v>0</v>
      </c>
      <c r="V775" s="41">
        <v>0</v>
      </c>
      <c r="W775" s="41">
        <v>0</v>
      </c>
      <c r="X775" s="41">
        <v>0</v>
      </c>
      <c r="Y775" s="41">
        <v>0</v>
      </c>
      <c r="Z775" s="41">
        <v>0</v>
      </c>
      <c r="AA775" s="41">
        <v>0</v>
      </c>
      <c r="AB775" s="41">
        <v>0</v>
      </c>
      <c r="AC775" s="41">
        <v>0</v>
      </c>
      <c r="AD775" s="58">
        <f>SUM(Table446233[[#This Row],[1st
Apportionment]:[Invoices]])</f>
        <v>0</v>
      </c>
      <c r="AE775" s="58">
        <f>Table446233[[#This Row],[2018–19
Final Allocation
$98.35 
Per Pupil]]-AD775</f>
        <v>0</v>
      </c>
    </row>
    <row r="776" spans="1:31" x14ac:dyDescent="0.35">
      <c r="A776" s="13" t="s">
        <v>1632</v>
      </c>
      <c r="B776" s="13" t="s">
        <v>3199</v>
      </c>
      <c r="C776" s="14" t="s">
        <v>1634</v>
      </c>
      <c r="D776" s="14" t="s">
        <v>1758</v>
      </c>
      <c r="E776" s="14" t="s">
        <v>3200</v>
      </c>
      <c r="F776" s="14" t="s">
        <v>3201</v>
      </c>
      <c r="G776" s="14" t="s">
        <v>3202</v>
      </c>
      <c r="H776" s="61" t="s">
        <v>3203</v>
      </c>
      <c r="I776" s="38">
        <v>0</v>
      </c>
      <c r="J776" s="39" t="s">
        <v>8122</v>
      </c>
      <c r="K776" s="40" t="s">
        <v>8123</v>
      </c>
      <c r="L776" s="14" t="s">
        <v>8123</v>
      </c>
      <c r="M776" s="41">
        <v>0</v>
      </c>
      <c r="N776" s="4" t="s">
        <v>8123</v>
      </c>
      <c r="O776" s="41">
        <v>0</v>
      </c>
      <c r="P776" s="41">
        <v>0</v>
      </c>
      <c r="Q776" s="41">
        <v>0</v>
      </c>
      <c r="R776" s="41">
        <v>0</v>
      </c>
      <c r="S776" s="41">
        <v>0</v>
      </c>
      <c r="T776" s="41">
        <v>0</v>
      </c>
      <c r="U776" s="41">
        <v>0</v>
      </c>
      <c r="V776" s="41">
        <v>0</v>
      </c>
      <c r="W776" s="41">
        <v>0</v>
      </c>
      <c r="X776" s="41">
        <v>0</v>
      </c>
      <c r="Y776" s="41">
        <v>0</v>
      </c>
      <c r="Z776" s="41">
        <v>0</v>
      </c>
      <c r="AA776" s="41">
        <v>0</v>
      </c>
      <c r="AB776" s="41">
        <v>0</v>
      </c>
      <c r="AC776" s="41">
        <v>0</v>
      </c>
      <c r="AD776" s="58">
        <f>SUM(Table446233[[#This Row],[1st
Apportionment]:[Invoices]])</f>
        <v>0</v>
      </c>
      <c r="AE776" s="58">
        <f>Table446233[[#This Row],[2018–19
Final Allocation
$98.35 
Per Pupil]]-AD776</f>
        <v>0</v>
      </c>
    </row>
    <row r="777" spans="1:31" x14ac:dyDescent="0.35">
      <c r="A777" s="13" t="s">
        <v>1632</v>
      </c>
      <c r="B777" s="13" t="s">
        <v>3204</v>
      </c>
      <c r="C777" s="14" t="s">
        <v>1634</v>
      </c>
      <c r="D777" s="14" t="s">
        <v>1758</v>
      </c>
      <c r="E777" s="14" t="s">
        <v>3205</v>
      </c>
      <c r="F777" s="14" t="s">
        <v>3206</v>
      </c>
      <c r="G777" s="14" t="s">
        <v>3207</v>
      </c>
      <c r="H777" s="61" t="s">
        <v>3208</v>
      </c>
      <c r="I777" s="38">
        <v>0</v>
      </c>
      <c r="J777" s="39" t="s">
        <v>8122</v>
      </c>
      <c r="K777" s="40" t="s">
        <v>8123</v>
      </c>
      <c r="L777" s="14" t="s">
        <v>8123</v>
      </c>
      <c r="M777" s="41">
        <v>0</v>
      </c>
      <c r="N777" s="4" t="s">
        <v>8123</v>
      </c>
      <c r="O777" s="41">
        <v>0</v>
      </c>
      <c r="P777" s="41">
        <v>0</v>
      </c>
      <c r="Q777" s="41">
        <v>0</v>
      </c>
      <c r="R777" s="41">
        <v>0</v>
      </c>
      <c r="S777" s="41">
        <v>0</v>
      </c>
      <c r="T777" s="41">
        <v>0</v>
      </c>
      <c r="U777" s="41">
        <v>0</v>
      </c>
      <c r="V777" s="41">
        <v>0</v>
      </c>
      <c r="W777" s="41">
        <v>0</v>
      </c>
      <c r="X777" s="41">
        <v>0</v>
      </c>
      <c r="Y777" s="41">
        <v>0</v>
      </c>
      <c r="Z777" s="41">
        <v>0</v>
      </c>
      <c r="AA777" s="41">
        <v>0</v>
      </c>
      <c r="AB777" s="41">
        <v>0</v>
      </c>
      <c r="AC777" s="41">
        <v>0</v>
      </c>
      <c r="AD777" s="58">
        <f>SUM(Table446233[[#This Row],[1st
Apportionment]:[Invoices]])</f>
        <v>0</v>
      </c>
      <c r="AE777" s="58">
        <f>Table446233[[#This Row],[2018–19
Final Allocation
$98.35 
Per Pupil]]-AD777</f>
        <v>0</v>
      </c>
    </row>
    <row r="778" spans="1:31" x14ac:dyDescent="0.35">
      <c r="A778" s="13" t="s">
        <v>1632</v>
      </c>
      <c r="B778" s="13" t="s">
        <v>3209</v>
      </c>
      <c r="C778" s="14" t="s">
        <v>1634</v>
      </c>
      <c r="D778" s="14" t="s">
        <v>1758</v>
      </c>
      <c r="E778" s="14" t="s">
        <v>3210</v>
      </c>
      <c r="F778" s="14" t="s">
        <v>3211</v>
      </c>
      <c r="G778" s="14" t="s">
        <v>3212</v>
      </c>
      <c r="H778" s="61" t="s">
        <v>3213</v>
      </c>
      <c r="I778" s="38">
        <v>0</v>
      </c>
      <c r="J778" s="39" t="s">
        <v>8123</v>
      </c>
      <c r="K778" s="40" t="s">
        <v>8123</v>
      </c>
      <c r="L778" s="14" t="s">
        <v>8123</v>
      </c>
      <c r="M778" s="41">
        <v>0</v>
      </c>
      <c r="N778" s="4" t="s">
        <v>8123</v>
      </c>
      <c r="O778" s="41">
        <v>0</v>
      </c>
      <c r="P778" s="41">
        <v>0</v>
      </c>
      <c r="Q778" s="41">
        <v>0</v>
      </c>
      <c r="R778" s="41">
        <v>0</v>
      </c>
      <c r="S778" s="41">
        <v>0</v>
      </c>
      <c r="T778" s="41">
        <v>0</v>
      </c>
      <c r="U778" s="41">
        <v>0</v>
      </c>
      <c r="V778" s="41">
        <v>0</v>
      </c>
      <c r="W778" s="41">
        <v>0</v>
      </c>
      <c r="X778" s="41">
        <v>0</v>
      </c>
      <c r="Y778" s="41">
        <v>0</v>
      </c>
      <c r="Z778" s="41">
        <v>0</v>
      </c>
      <c r="AA778" s="41">
        <v>0</v>
      </c>
      <c r="AB778" s="41">
        <v>0</v>
      </c>
      <c r="AC778" s="41">
        <v>0</v>
      </c>
      <c r="AD778" s="58">
        <f>SUM(Table446233[[#This Row],[1st
Apportionment]:[Invoices]])</f>
        <v>0</v>
      </c>
      <c r="AE778" s="58">
        <f>Table446233[[#This Row],[2018–19
Final Allocation
$98.35 
Per Pupil]]-AD778</f>
        <v>0</v>
      </c>
    </row>
    <row r="779" spans="1:31" x14ac:dyDescent="0.35">
      <c r="A779" s="13" t="s">
        <v>1632</v>
      </c>
      <c r="B779" s="13" t="s">
        <v>3214</v>
      </c>
      <c r="C779" s="14" t="s">
        <v>1634</v>
      </c>
      <c r="D779" s="14" t="s">
        <v>1758</v>
      </c>
      <c r="E779" s="14" t="s">
        <v>3215</v>
      </c>
      <c r="F779" s="14" t="s">
        <v>3216</v>
      </c>
      <c r="G779" s="14" t="s">
        <v>3217</v>
      </c>
      <c r="H779" s="61" t="s">
        <v>3218</v>
      </c>
      <c r="I779" s="38">
        <v>0</v>
      </c>
      <c r="J779" s="39" t="s">
        <v>8123</v>
      </c>
      <c r="K779" s="40" t="s">
        <v>8123</v>
      </c>
      <c r="L779" s="14" t="s">
        <v>8123</v>
      </c>
      <c r="M779" s="41">
        <v>0</v>
      </c>
      <c r="N779" s="4" t="s">
        <v>8123</v>
      </c>
      <c r="O779" s="41">
        <v>0</v>
      </c>
      <c r="P779" s="41">
        <v>0</v>
      </c>
      <c r="Q779" s="41">
        <v>0</v>
      </c>
      <c r="R779" s="41">
        <v>0</v>
      </c>
      <c r="S779" s="41">
        <v>0</v>
      </c>
      <c r="T779" s="41">
        <v>0</v>
      </c>
      <c r="U779" s="41">
        <v>0</v>
      </c>
      <c r="V779" s="41">
        <v>0</v>
      </c>
      <c r="W779" s="41">
        <v>0</v>
      </c>
      <c r="X779" s="41">
        <v>0</v>
      </c>
      <c r="Y779" s="41">
        <v>0</v>
      </c>
      <c r="Z779" s="41">
        <v>0</v>
      </c>
      <c r="AA779" s="41">
        <v>0</v>
      </c>
      <c r="AB779" s="41">
        <v>0</v>
      </c>
      <c r="AC779" s="41">
        <v>0</v>
      </c>
      <c r="AD779" s="58">
        <f>SUM(Table446233[[#This Row],[1st
Apportionment]:[Invoices]])</f>
        <v>0</v>
      </c>
      <c r="AE779" s="58">
        <f>Table446233[[#This Row],[2018–19
Final Allocation
$98.35 
Per Pupil]]-AD779</f>
        <v>0</v>
      </c>
    </row>
    <row r="780" spans="1:31" x14ac:dyDescent="0.35">
      <c r="A780" s="13" t="s">
        <v>1632</v>
      </c>
      <c r="B780" s="13" t="s">
        <v>3219</v>
      </c>
      <c r="C780" s="14" t="s">
        <v>1634</v>
      </c>
      <c r="D780" s="14" t="s">
        <v>1758</v>
      </c>
      <c r="E780" s="14" t="s">
        <v>3220</v>
      </c>
      <c r="F780" s="14" t="s">
        <v>3221</v>
      </c>
      <c r="G780" s="14" t="s">
        <v>3222</v>
      </c>
      <c r="H780" s="61" t="s">
        <v>3223</v>
      </c>
      <c r="I780" s="38">
        <v>0</v>
      </c>
      <c r="J780" s="39" t="s">
        <v>8123</v>
      </c>
      <c r="K780" s="40" t="s">
        <v>8123</v>
      </c>
      <c r="L780" s="14" t="s">
        <v>8123</v>
      </c>
      <c r="M780" s="41">
        <v>0</v>
      </c>
      <c r="N780" s="4" t="s">
        <v>8123</v>
      </c>
      <c r="O780" s="41">
        <v>0</v>
      </c>
      <c r="P780" s="41">
        <v>0</v>
      </c>
      <c r="Q780" s="41">
        <v>0</v>
      </c>
      <c r="R780" s="41">
        <v>0</v>
      </c>
      <c r="S780" s="41">
        <v>0</v>
      </c>
      <c r="T780" s="41">
        <v>0</v>
      </c>
      <c r="U780" s="41">
        <v>0</v>
      </c>
      <c r="V780" s="41">
        <v>0</v>
      </c>
      <c r="W780" s="41">
        <v>0</v>
      </c>
      <c r="X780" s="41">
        <v>0</v>
      </c>
      <c r="Y780" s="41">
        <v>0</v>
      </c>
      <c r="Z780" s="41">
        <v>0</v>
      </c>
      <c r="AA780" s="41">
        <v>0</v>
      </c>
      <c r="AB780" s="41">
        <v>0</v>
      </c>
      <c r="AC780" s="41">
        <v>0</v>
      </c>
      <c r="AD780" s="58">
        <f>SUM(Table446233[[#This Row],[1st
Apportionment]:[Invoices]])</f>
        <v>0</v>
      </c>
      <c r="AE780" s="58">
        <f>Table446233[[#This Row],[2018–19
Final Allocation
$98.35 
Per Pupil]]-AD780</f>
        <v>0</v>
      </c>
    </row>
    <row r="781" spans="1:31" x14ac:dyDescent="0.35">
      <c r="A781" s="13" t="s">
        <v>1632</v>
      </c>
      <c r="B781" s="13" t="s">
        <v>3224</v>
      </c>
      <c r="C781" s="14" t="s">
        <v>1634</v>
      </c>
      <c r="D781" s="14" t="s">
        <v>1758</v>
      </c>
      <c r="E781" s="14" t="s">
        <v>3225</v>
      </c>
      <c r="F781" s="14" t="s">
        <v>3226</v>
      </c>
      <c r="G781" s="14" t="s">
        <v>3227</v>
      </c>
      <c r="H781" s="61" t="s">
        <v>3228</v>
      </c>
      <c r="I781" s="38">
        <v>0</v>
      </c>
      <c r="J781" s="39" t="s">
        <v>8123</v>
      </c>
      <c r="K781" s="40" t="s">
        <v>8123</v>
      </c>
      <c r="L781" s="14" t="s">
        <v>8123</v>
      </c>
      <c r="M781" s="41">
        <v>0</v>
      </c>
      <c r="N781" s="4" t="s">
        <v>8123</v>
      </c>
      <c r="O781" s="41">
        <v>0</v>
      </c>
      <c r="P781" s="41">
        <v>0</v>
      </c>
      <c r="Q781" s="41">
        <v>0</v>
      </c>
      <c r="R781" s="41">
        <v>0</v>
      </c>
      <c r="S781" s="41">
        <v>0</v>
      </c>
      <c r="T781" s="41">
        <v>0</v>
      </c>
      <c r="U781" s="41">
        <v>0</v>
      </c>
      <c r="V781" s="41">
        <v>0</v>
      </c>
      <c r="W781" s="41">
        <v>0</v>
      </c>
      <c r="X781" s="41">
        <v>0</v>
      </c>
      <c r="Y781" s="41">
        <v>0</v>
      </c>
      <c r="Z781" s="41">
        <v>0</v>
      </c>
      <c r="AA781" s="41">
        <v>0</v>
      </c>
      <c r="AB781" s="41">
        <v>0</v>
      </c>
      <c r="AC781" s="41">
        <v>0</v>
      </c>
      <c r="AD781" s="58">
        <f>SUM(Table446233[[#This Row],[1st
Apportionment]:[Invoices]])</f>
        <v>0</v>
      </c>
      <c r="AE781" s="58">
        <f>Table446233[[#This Row],[2018–19
Final Allocation
$98.35 
Per Pupil]]-AD781</f>
        <v>0</v>
      </c>
    </row>
    <row r="782" spans="1:31" x14ac:dyDescent="0.35">
      <c r="A782" s="13" t="s">
        <v>1632</v>
      </c>
      <c r="B782" s="13" t="s">
        <v>3229</v>
      </c>
      <c r="C782" s="14" t="s">
        <v>1634</v>
      </c>
      <c r="D782" s="14" t="s">
        <v>1758</v>
      </c>
      <c r="E782" s="14" t="s">
        <v>3230</v>
      </c>
      <c r="F782" s="14" t="s">
        <v>3231</v>
      </c>
      <c r="G782" s="14" t="s">
        <v>3232</v>
      </c>
      <c r="H782" s="61" t="s">
        <v>3233</v>
      </c>
      <c r="I782" s="38">
        <v>0</v>
      </c>
      <c r="J782" s="39" t="s">
        <v>8122</v>
      </c>
      <c r="K782" s="40" t="s">
        <v>8123</v>
      </c>
      <c r="L782" s="14" t="s">
        <v>8123</v>
      </c>
      <c r="M782" s="41">
        <v>0</v>
      </c>
      <c r="N782" s="4" t="s">
        <v>8123</v>
      </c>
      <c r="O782" s="41">
        <v>0</v>
      </c>
      <c r="P782" s="41">
        <v>0</v>
      </c>
      <c r="Q782" s="41">
        <v>0</v>
      </c>
      <c r="R782" s="41">
        <v>0</v>
      </c>
      <c r="S782" s="41">
        <v>0</v>
      </c>
      <c r="T782" s="41">
        <v>0</v>
      </c>
      <c r="U782" s="41">
        <v>0</v>
      </c>
      <c r="V782" s="41">
        <v>0</v>
      </c>
      <c r="W782" s="41">
        <v>0</v>
      </c>
      <c r="X782" s="41">
        <v>0</v>
      </c>
      <c r="Y782" s="41">
        <v>0</v>
      </c>
      <c r="Z782" s="41">
        <v>0</v>
      </c>
      <c r="AA782" s="41">
        <v>0</v>
      </c>
      <c r="AB782" s="41">
        <v>0</v>
      </c>
      <c r="AC782" s="41">
        <v>0</v>
      </c>
      <c r="AD782" s="58">
        <f>SUM(Table446233[[#This Row],[1st
Apportionment]:[Invoices]])</f>
        <v>0</v>
      </c>
      <c r="AE782" s="58">
        <f>Table446233[[#This Row],[2018–19
Final Allocation
$98.35 
Per Pupil]]-AD782</f>
        <v>0</v>
      </c>
    </row>
    <row r="783" spans="1:31" ht="31" x14ac:dyDescent="0.35">
      <c r="A783" s="13" t="s">
        <v>1632</v>
      </c>
      <c r="B783" s="13" t="s">
        <v>3234</v>
      </c>
      <c r="C783" s="14" t="s">
        <v>1634</v>
      </c>
      <c r="D783" s="14" t="s">
        <v>1758</v>
      </c>
      <c r="E783" s="14" t="s">
        <v>3235</v>
      </c>
      <c r="F783" s="14" t="s">
        <v>3236</v>
      </c>
      <c r="G783" s="14" t="s">
        <v>3237</v>
      </c>
      <c r="H783" s="61" t="s">
        <v>3238</v>
      </c>
      <c r="I783" s="38">
        <v>0</v>
      </c>
      <c r="J783" s="39" t="s">
        <v>8123</v>
      </c>
      <c r="K783" s="40" t="s">
        <v>8123</v>
      </c>
      <c r="L783" s="14" t="s">
        <v>8123</v>
      </c>
      <c r="M783" s="41">
        <v>0</v>
      </c>
      <c r="N783" s="4" t="s">
        <v>8123</v>
      </c>
      <c r="O783" s="41">
        <v>0</v>
      </c>
      <c r="P783" s="41">
        <v>0</v>
      </c>
      <c r="Q783" s="41">
        <v>0</v>
      </c>
      <c r="R783" s="41">
        <v>0</v>
      </c>
      <c r="S783" s="41">
        <v>0</v>
      </c>
      <c r="T783" s="41">
        <v>0</v>
      </c>
      <c r="U783" s="41">
        <v>0</v>
      </c>
      <c r="V783" s="41">
        <v>0</v>
      </c>
      <c r="W783" s="41">
        <v>0</v>
      </c>
      <c r="X783" s="41">
        <v>0</v>
      </c>
      <c r="Y783" s="41">
        <v>0</v>
      </c>
      <c r="Z783" s="41">
        <v>0</v>
      </c>
      <c r="AA783" s="41">
        <v>0</v>
      </c>
      <c r="AB783" s="41">
        <v>0</v>
      </c>
      <c r="AC783" s="41">
        <v>0</v>
      </c>
      <c r="AD783" s="58">
        <f>SUM(Table446233[[#This Row],[1st
Apportionment]:[Invoices]])</f>
        <v>0</v>
      </c>
      <c r="AE783" s="58">
        <f>Table446233[[#This Row],[2018–19
Final Allocation
$98.35 
Per Pupil]]-AD783</f>
        <v>0</v>
      </c>
    </row>
    <row r="784" spans="1:31" x14ac:dyDescent="0.35">
      <c r="A784" s="13" t="s">
        <v>1632</v>
      </c>
      <c r="B784" s="13" t="s">
        <v>3239</v>
      </c>
      <c r="C784" s="14" t="s">
        <v>1634</v>
      </c>
      <c r="D784" s="14" t="s">
        <v>1635</v>
      </c>
      <c r="E784" s="14" t="s">
        <v>3240</v>
      </c>
      <c r="F784" s="14" t="s">
        <v>3241</v>
      </c>
      <c r="G784" s="14" t="s">
        <v>3242</v>
      </c>
      <c r="H784" s="61" t="s">
        <v>3243</v>
      </c>
      <c r="I784" s="38">
        <v>0</v>
      </c>
      <c r="J784" s="39" t="s">
        <v>8123</v>
      </c>
      <c r="K784" s="40" t="s">
        <v>8123</v>
      </c>
      <c r="L784" s="14" t="s">
        <v>8123</v>
      </c>
      <c r="M784" s="41">
        <v>0</v>
      </c>
      <c r="N784" s="4" t="s">
        <v>8123</v>
      </c>
      <c r="O784" s="41">
        <v>0</v>
      </c>
      <c r="P784" s="41">
        <v>0</v>
      </c>
      <c r="Q784" s="41">
        <v>0</v>
      </c>
      <c r="R784" s="41">
        <v>0</v>
      </c>
      <c r="S784" s="41">
        <v>0</v>
      </c>
      <c r="T784" s="41">
        <v>0</v>
      </c>
      <c r="U784" s="41">
        <v>0</v>
      </c>
      <c r="V784" s="41">
        <v>0</v>
      </c>
      <c r="W784" s="41">
        <v>0</v>
      </c>
      <c r="X784" s="41">
        <v>0</v>
      </c>
      <c r="Y784" s="41">
        <v>0</v>
      </c>
      <c r="Z784" s="41">
        <v>0</v>
      </c>
      <c r="AA784" s="41">
        <v>0</v>
      </c>
      <c r="AB784" s="41">
        <v>0</v>
      </c>
      <c r="AC784" s="41">
        <v>0</v>
      </c>
      <c r="AD784" s="58">
        <f>SUM(Table446233[[#This Row],[1st
Apportionment]:[Invoices]])</f>
        <v>0</v>
      </c>
      <c r="AE784" s="58">
        <f>Table446233[[#This Row],[2018–19
Final Allocation
$98.35 
Per Pupil]]-AD784</f>
        <v>0</v>
      </c>
    </row>
    <row r="785" spans="1:31" x14ac:dyDescent="0.35">
      <c r="A785" s="13" t="s">
        <v>1632</v>
      </c>
      <c r="B785" s="13" t="s">
        <v>3244</v>
      </c>
      <c r="C785" s="14" t="s">
        <v>1634</v>
      </c>
      <c r="D785" s="14" t="s">
        <v>1863</v>
      </c>
      <c r="E785" s="14" t="s">
        <v>3245</v>
      </c>
      <c r="F785" s="14" t="s">
        <v>3246</v>
      </c>
      <c r="G785" s="14" t="s">
        <v>3247</v>
      </c>
      <c r="H785" s="61" t="s">
        <v>3248</v>
      </c>
      <c r="I785" s="38">
        <v>0</v>
      </c>
      <c r="J785" s="39" t="s">
        <v>8122</v>
      </c>
      <c r="K785" s="40" t="s">
        <v>8123</v>
      </c>
      <c r="L785" s="14" t="s">
        <v>8123</v>
      </c>
      <c r="M785" s="41">
        <v>0</v>
      </c>
      <c r="N785" s="4" t="s">
        <v>8123</v>
      </c>
      <c r="O785" s="41">
        <v>0</v>
      </c>
      <c r="P785" s="41">
        <v>0</v>
      </c>
      <c r="Q785" s="41">
        <v>0</v>
      </c>
      <c r="R785" s="41">
        <v>0</v>
      </c>
      <c r="S785" s="41">
        <v>0</v>
      </c>
      <c r="T785" s="41">
        <v>0</v>
      </c>
      <c r="U785" s="41">
        <v>0</v>
      </c>
      <c r="V785" s="41">
        <v>0</v>
      </c>
      <c r="W785" s="41">
        <v>0</v>
      </c>
      <c r="X785" s="41">
        <v>0</v>
      </c>
      <c r="Y785" s="41">
        <v>0</v>
      </c>
      <c r="Z785" s="41">
        <v>0</v>
      </c>
      <c r="AA785" s="41">
        <v>0</v>
      </c>
      <c r="AB785" s="41">
        <v>0</v>
      </c>
      <c r="AC785" s="41">
        <v>0</v>
      </c>
      <c r="AD785" s="58">
        <f>SUM(Table446233[[#This Row],[1st
Apportionment]:[Invoices]])</f>
        <v>0</v>
      </c>
      <c r="AE785" s="58">
        <f>Table446233[[#This Row],[2018–19
Final Allocation
$98.35 
Per Pupil]]-AD785</f>
        <v>0</v>
      </c>
    </row>
    <row r="786" spans="1:31" x14ac:dyDescent="0.35">
      <c r="A786" s="13" t="s">
        <v>1632</v>
      </c>
      <c r="B786" s="13" t="s">
        <v>3249</v>
      </c>
      <c r="C786" s="14" t="s">
        <v>1634</v>
      </c>
      <c r="D786" s="14" t="s">
        <v>1758</v>
      </c>
      <c r="E786" s="14" t="s">
        <v>3250</v>
      </c>
      <c r="F786" s="14" t="s">
        <v>3251</v>
      </c>
      <c r="G786" s="14" t="s">
        <v>3252</v>
      </c>
      <c r="H786" s="61" t="s">
        <v>3253</v>
      </c>
      <c r="I786" s="38">
        <v>0</v>
      </c>
      <c r="J786" s="39" t="s">
        <v>8123</v>
      </c>
      <c r="K786" s="40" t="s">
        <v>8123</v>
      </c>
      <c r="L786" s="14" t="s">
        <v>8123</v>
      </c>
      <c r="M786" s="41">
        <v>0</v>
      </c>
      <c r="N786" s="4" t="s">
        <v>8123</v>
      </c>
      <c r="O786" s="41">
        <v>0</v>
      </c>
      <c r="P786" s="41">
        <v>0</v>
      </c>
      <c r="Q786" s="41">
        <v>0</v>
      </c>
      <c r="R786" s="41">
        <v>0</v>
      </c>
      <c r="S786" s="41">
        <v>0</v>
      </c>
      <c r="T786" s="41">
        <v>0</v>
      </c>
      <c r="U786" s="41">
        <v>0</v>
      </c>
      <c r="V786" s="41">
        <v>0</v>
      </c>
      <c r="W786" s="41">
        <v>0</v>
      </c>
      <c r="X786" s="41">
        <v>0</v>
      </c>
      <c r="Y786" s="41">
        <v>0</v>
      </c>
      <c r="Z786" s="41">
        <v>0</v>
      </c>
      <c r="AA786" s="41">
        <v>0</v>
      </c>
      <c r="AB786" s="41">
        <v>0</v>
      </c>
      <c r="AC786" s="41">
        <v>0</v>
      </c>
      <c r="AD786" s="58">
        <f>SUM(Table446233[[#This Row],[1st
Apportionment]:[Invoices]])</f>
        <v>0</v>
      </c>
      <c r="AE786" s="58">
        <f>Table446233[[#This Row],[2018–19
Final Allocation
$98.35 
Per Pupil]]-AD786</f>
        <v>0</v>
      </c>
    </row>
    <row r="787" spans="1:31" x14ac:dyDescent="0.35">
      <c r="A787" s="13" t="s">
        <v>1632</v>
      </c>
      <c r="B787" s="13" t="s">
        <v>3254</v>
      </c>
      <c r="C787" s="14" t="s">
        <v>1634</v>
      </c>
      <c r="D787" s="14" t="s">
        <v>1848</v>
      </c>
      <c r="E787" s="14" t="s">
        <v>3255</v>
      </c>
      <c r="F787" s="14" t="s">
        <v>3256</v>
      </c>
      <c r="G787" s="14" t="s">
        <v>3257</v>
      </c>
      <c r="H787" s="61" t="s">
        <v>3258</v>
      </c>
      <c r="I787" s="38">
        <v>29</v>
      </c>
      <c r="J787" s="39" t="s">
        <v>8122</v>
      </c>
      <c r="K787" s="40" t="s">
        <v>8122</v>
      </c>
      <c r="L787" s="14" t="s">
        <v>8122</v>
      </c>
      <c r="M787" s="41">
        <v>2852</v>
      </c>
      <c r="N787" s="4" t="s">
        <v>8122</v>
      </c>
      <c r="O787" s="41">
        <v>0</v>
      </c>
      <c r="P787" s="41">
        <v>0</v>
      </c>
      <c r="Q787" s="41">
        <v>0</v>
      </c>
      <c r="R787" s="41">
        <v>713</v>
      </c>
      <c r="S787" s="41">
        <v>2139</v>
      </c>
      <c r="T787" s="41">
        <v>0</v>
      </c>
      <c r="U787" s="41">
        <v>0</v>
      </c>
      <c r="V787" s="41">
        <v>0</v>
      </c>
      <c r="W787" s="41">
        <v>0</v>
      </c>
      <c r="X787" s="41">
        <v>0</v>
      </c>
      <c r="Y787" s="41">
        <v>0</v>
      </c>
      <c r="Z787" s="41">
        <v>0</v>
      </c>
      <c r="AA787" s="41">
        <v>0</v>
      </c>
      <c r="AB787" s="41">
        <v>0</v>
      </c>
      <c r="AC787" s="41">
        <v>0</v>
      </c>
      <c r="AD787" s="58">
        <f>SUM(Table446233[[#This Row],[1st
Apportionment]:[Invoices]])</f>
        <v>2852</v>
      </c>
      <c r="AE787" s="58">
        <f>Table446233[[#This Row],[2018–19
Final Allocation
$98.35 
Per Pupil]]-AD787</f>
        <v>0</v>
      </c>
    </row>
    <row r="788" spans="1:31" x14ac:dyDescent="0.35">
      <c r="A788" s="13" t="s">
        <v>1632</v>
      </c>
      <c r="B788" s="13" t="s">
        <v>3259</v>
      </c>
      <c r="C788" s="14" t="s">
        <v>1634</v>
      </c>
      <c r="D788" s="14" t="s">
        <v>1758</v>
      </c>
      <c r="E788" s="14" t="s">
        <v>3260</v>
      </c>
      <c r="F788" s="14" t="s">
        <v>3261</v>
      </c>
      <c r="G788" s="14" t="s">
        <v>3262</v>
      </c>
      <c r="H788" s="61" t="s">
        <v>3263</v>
      </c>
      <c r="I788" s="38">
        <v>0</v>
      </c>
      <c r="J788" s="39" t="s">
        <v>8122</v>
      </c>
      <c r="K788" s="40" t="s">
        <v>8123</v>
      </c>
      <c r="L788" s="14" t="s">
        <v>8123</v>
      </c>
      <c r="M788" s="41">
        <v>0</v>
      </c>
      <c r="N788" s="4" t="s">
        <v>8123</v>
      </c>
      <c r="O788" s="41">
        <v>0</v>
      </c>
      <c r="P788" s="41">
        <v>0</v>
      </c>
      <c r="Q788" s="41">
        <v>0</v>
      </c>
      <c r="R788" s="41">
        <v>0</v>
      </c>
      <c r="S788" s="41">
        <v>0</v>
      </c>
      <c r="T788" s="41">
        <v>0</v>
      </c>
      <c r="U788" s="41">
        <v>0</v>
      </c>
      <c r="V788" s="41">
        <v>0</v>
      </c>
      <c r="W788" s="41">
        <v>0</v>
      </c>
      <c r="X788" s="41">
        <v>0</v>
      </c>
      <c r="Y788" s="41">
        <v>0</v>
      </c>
      <c r="Z788" s="41">
        <v>0</v>
      </c>
      <c r="AA788" s="41">
        <v>0</v>
      </c>
      <c r="AB788" s="41">
        <v>0</v>
      </c>
      <c r="AC788" s="41">
        <v>0</v>
      </c>
      <c r="AD788" s="58">
        <f>SUM(Table446233[[#This Row],[1st
Apportionment]:[Invoices]])</f>
        <v>0</v>
      </c>
      <c r="AE788" s="58">
        <f>Table446233[[#This Row],[2018–19
Final Allocation
$98.35 
Per Pupil]]-AD788</f>
        <v>0</v>
      </c>
    </row>
    <row r="789" spans="1:31" x14ac:dyDescent="0.35">
      <c r="A789" s="13" t="s">
        <v>1632</v>
      </c>
      <c r="B789" s="13" t="s">
        <v>3264</v>
      </c>
      <c r="C789" s="14" t="s">
        <v>1634</v>
      </c>
      <c r="D789" s="14" t="s">
        <v>1758</v>
      </c>
      <c r="E789" s="14" t="s">
        <v>3265</v>
      </c>
      <c r="F789" s="14" t="s">
        <v>3266</v>
      </c>
      <c r="G789" s="14" t="s">
        <v>3267</v>
      </c>
      <c r="H789" s="61" t="s">
        <v>3268</v>
      </c>
      <c r="I789" s="38">
        <v>0</v>
      </c>
      <c r="J789" s="39" t="s">
        <v>8123</v>
      </c>
      <c r="K789" s="40" t="s">
        <v>8123</v>
      </c>
      <c r="L789" s="14" t="s">
        <v>8123</v>
      </c>
      <c r="M789" s="41">
        <v>0</v>
      </c>
      <c r="N789" s="4" t="s">
        <v>8123</v>
      </c>
      <c r="O789" s="41">
        <v>0</v>
      </c>
      <c r="P789" s="41">
        <v>0</v>
      </c>
      <c r="Q789" s="41">
        <v>0</v>
      </c>
      <c r="R789" s="41">
        <v>0</v>
      </c>
      <c r="S789" s="41">
        <v>0</v>
      </c>
      <c r="T789" s="41">
        <v>0</v>
      </c>
      <c r="U789" s="41">
        <v>0</v>
      </c>
      <c r="V789" s="41">
        <v>0</v>
      </c>
      <c r="W789" s="41">
        <v>0</v>
      </c>
      <c r="X789" s="41">
        <v>0</v>
      </c>
      <c r="Y789" s="41">
        <v>0</v>
      </c>
      <c r="Z789" s="41">
        <v>0</v>
      </c>
      <c r="AA789" s="41">
        <v>0</v>
      </c>
      <c r="AB789" s="41">
        <v>0</v>
      </c>
      <c r="AC789" s="41">
        <v>0</v>
      </c>
      <c r="AD789" s="58">
        <f>SUM(Table446233[[#This Row],[1st
Apportionment]:[Invoices]])</f>
        <v>0</v>
      </c>
      <c r="AE789" s="58">
        <f>Table446233[[#This Row],[2018–19
Final Allocation
$98.35 
Per Pupil]]-AD789</f>
        <v>0</v>
      </c>
    </row>
    <row r="790" spans="1:31" x14ac:dyDescent="0.35">
      <c r="A790" s="13" t="s">
        <v>1632</v>
      </c>
      <c r="B790" s="13" t="s">
        <v>3269</v>
      </c>
      <c r="C790" s="14" t="s">
        <v>1634</v>
      </c>
      <c r="D790" s="14" t="s">
        <v>1758</v>
      </c>
      <c r="E790" s="14" t="s">
        <v>3270</v>
      </c>
      <c r="F790" s="14" t="s">
        <v>3271</v>
      </c>
      <c r="G790" s="14" t="s">
        <v>3272</v>
      </c>
      <c r="H790" s="61" t="s">
        <v>3273</v>
      </c>
      <c r="I790" s="38">
        <v>0</v>
      </c>
      <c r="J790" s="39" t="s">
        <v>8123</v>
      </c>
      <c r="K790" s="40" t="s">
        <v>8123</v>
      </c>
      <c r="L790" s="14" t="s">
        <v>8123</v>
      </c>
      <c r="M790" s="41">
        <v>0</v>
      </c>
      <c r="N790" s="4" t="s">
        <v>8123</v>
      </c>
      <c r="O790" s="41">
        <v>0</v>
      </c>
      <c r="P790" s="41">
        <v>0</v>
      </c>
      <c r="Q790" s="41">
        <v>0</v>
      </c>
      <c r="R790" s="41">
        <v>0</v>
      </c>
      <c r="S790" s="41">
        <v>0</v>
      </c>
      <c r="T790" s="41">
        <v>0</v>
      </c>
      <c r="U790" s="41">
        <v>0</v>
      </c>
      <c r="V790" s="41">
        <v>0</v>
      </c>
      <c r="W790" s="41">
        <v>0</v>
      </c>
      <c r="X790" s="41">
        <v>0</v>
      </c>
      <c r="Y790" s="41">
        <v>0</v>
      </c>
      <c r="Z790" s="41">
        <v>0</v>
      </c>
      <c r="AA790" s="41">
        <v>0</v>
      </c>
      <c r="AB790" s="41">
        <v>0</v>
      </c>
      <c r="AC790" s="41">
        <v>0</v>
      </c>
      <c r="AD790" s="58">
        <f>SUM(Table446233[[#This Row],[1st
Apportionment]:[Invoices]])</f>
        <v>0</v>
      </c>
      <c r="AE790" s="58">
        <f>Table446233[[#This Row],[2018–19
Final Allocation
$98.35 
Per Pupil]]-AD790</f>
        <v>0</v>
      </c>
    </row>
    <row r="791" spans="1:31" x14ac:dyDescent="0.35">
      <c r="A791" s="13" t="s">
        <v>1632</v>
      </c>
      <c r="B791" s="13" t="s">
        <v>3274</v>
      </c>
      <c r="C791" s="14" t="s">
        <v>1634</v>
      </c>
      <c r="D791" s="14" t="s">
        <v>1758</v>
      </c>
      <c r="E791" s="14" t="s">
        <v>3275</v>
      </c>
      <c r="F791" s="14" t="s">
        <v>3276</v>
      </c>
      <c r="G791" s="14" t="s">
        <v>3277</v>
      </c>
      <c r="H791" s="61" t="s">
        <v>3278</v>
      </c>
      <c r="I791" s="38">
        <v>0</v>
      </c>
      <c r="J791" s="39" t="s">
        <v>8122</v>
      </c>
      <c r="K791" s="40" t="s">
        <v>8123</v>
      </c>
      <c r="L791" s="14" t="s">
        <v>8123</v>
      </c>
      <c r="M791" s="41">
        <v>0</v>
      </c>
      <c r="N791" s="4" t="s">
        <v>8123</v>
      </c>
      <c r="O791" s="41">
        <v>0</v>
      </c>
      <c r="P791" s="41">
        <v>0</v>
      </c>
      <c r="Q791" s="41">
        <v>0</v>
      </c>
      <c r="R791" s="41">
        <v>0</v>
      </c>
      <c r="S791" s="41">
        <v>0</v>
      </c>
      <c r="T791" s="41">
        <v>0</v>
      </c>
      <c r="U791" s="41">
        <v>0</v>
      </c>
      <c r="V791" s="41">
        <v>0</v>
      </c>
      <c r="W791" s="41">
        <v>0</v>
      </c>
      <c r="X791" s="41">
        <v>0</v>
      </c>
      <c r="Y791" s="41">
        <v>0</v>
      </c>
      <c r="Z791" s="41">
        <v>0</v>
      </c>
      <c r="AA791" s="41">
        <v>0</v>
      </c>
      <c r="AB791" s="41">
        <v>0</v>
      </c>
      <c r="AC791" s="41">
        <v>0</v>
      </c>
      <c r="AD791" s="58">
        <f>SUM(Table446233[[#This Row],[1st
Apportionment]:[Invoices]])</f>
        <v>0</v>
      </c>
      <c r="AE791" s="58">
        <f>Table446233[[#This Row],[2018–19
Final Allocation
$98.35 
Per Pupil]]-AD791</f>
        <v>0</v>
      </c>
    </row>
    <row r="792" spans="1:31" x14ac:dyDescent="0.35">
      <c r="A792" s="13" t="s">
        <v>1632</v>
      </c>
      <c r="B792" s="13" t="s">
        <v>3279</v>
      </c>
      <c r="C792" s="14" t="s">
        <v>1634</v>
      </c>
      <c r="D792" s="14" t="s">
        <v>3280</v>
      </c>
      <c r="E792" s="14" t="s">
        <v>3281</v>
      </c>
      <c r="F792" s="14" t="s">
        <v>3282</v>
      </c>
      <c r="G792" s="14" t="s">
        <v>3283</v>
      </c>
      <c r="H792" s="61" t="s">
        <v>3284</v>
      </c>
      <c r="I792" s="38">
        <v>0</v>
      </c>
      <c r="J792" s="39" t="s">
        <v>8123</v>
      </c>
      <c r="K792" s="40" t="s">
        <v>8123</v>
      </c>
      <c r="L792" s="14" t="s">
        <v>8123</v>
      </c>
      <c r="M792" s="41">
        <v>0</v>
      </c>
      <c r="N792" s="4" t="s">
        <v>8123</v>
      </c>
      <c r="O792" s="41">
        <v>0</v>
      </c>
      <c r="P792" s="41">
        <v>0</v>
      </c>
      <c r="Q792" s="41">
        <v>0</v>
      </c>
      <c r="R792" s="41">
        <v>0</v>
      </c>
      <c r="S792" s="41">
        <v>0</v>
      </c>
      <c r="T792" s="41">
        <v>0</v>
      </c>
      <c r="U792" s="41">
        <v>0</v>
      </c>
      <c r="V792" s="41">
        <v>0</v>
      </c>
      <c r="W792" s="41">
        <v>0</v>
      </c>
      <c r="X792" s="41">
        <v>0</v>
      </c>
      <c r="Y792" s="41">
        <v>0</v>
      </c>
      <c r="Z792" s="41">
        <v>0</v>
      </c>
      <c r="AA792" s="41">
        <v>0</v>
      </c>
      <c r="AB792" s="41">
        <v>0</v>
      </c>
      <c r="AC792" s="41">
        <v>0</v>
      </c>
      <c r="AD792" s="58">
        <f>SUM(Table446233[[#This Row],[1st
Apportionment]:[Invoices]])</f>
        <v>0</v>
      </c>
      <c r="AE792" s="58">
        <f>Table446233[[#This Row],[2018–19
Final Allocation
$98.35 
Per Pupil]]-AD792</f>
        <v>0</v>
      </c>
    </row>
    <row r="793" spans="1:31" x14ac:dyDescent="0.35">
      <c r="A793" s="13" t="s">
        <v>1632</v>
      </c>
      <c r="B793" s="13" t="s">
        <v>3285</v>
      </c>
      <c r="C793" s="14" t="s">
        <v>1634</v>
      </c>
      <c r="D793" s="14" t="s">
        <v>1758</v>
      </c>
      <c r="E793" s="14" t="s">
        <v>3286</v>
      </c>
      <c r="F793" s="14" t="s">
        <v>3287</v>
      </c>
      <c r="G793" s="14" t="s">
        <v>3288</v>
      </c>
      <c r="H793" s="61" t="s">
        <v>3289</v>
      </c>
      <c r="I793" s="38">
        <v>0</v>
      </c>
      <c r="J793" s="39" t="s">
        <v>8123</v>
      </c>
      <c r="K793" s="40" t="s">
        <v>8123</v>
      </c>
      <c r="L793" s="14" t="s">
        <v>8123</v>
      </c>
      <c r="M793" s="41">
        <v>0</v>
      </c>
      <c r="N793" s="4" t="s">
        <v>8123</v>
      </c>
      <c r="O793" s="41">
        <v>0</v>
      </c>
      <c r="P793" s="41">
        <v>0</v>
      </c>
      <c r="Q793" s="41">
        <v>0</v>
      </c>
      <c r="R793" s="41">
        <v>0</v>
      </c>
      <c r="S793" s="41">
        <v>0</v>
      </c>
      <c r="T793" s="41">
        <v>0</v>
      </c>
      <c r="U793" s="41">
        <v>0</v>
      </c>
      <c r="V793" s="41">
        <v>0</v>
      </c>
      <c r="W793" s="41">
        <v>0</v>
      </c>
      <c r="X793" s="41">
        <v>0</v>
      </c>
      <c r="Y793" s="41">
        <v>0</v>
      </c>
      <c r="Z793" s="41">
        <v>0</v>
      </c>
      <c r="AA793" s="41">
        <v>0</v>
      </c>
      <c r="AB793" s="41">
        <v>0</v>
      </c>
      <c r="AC793" s="41">
        <v>0</v>
      </c>
      <c r="AD793" s="58">
        <f>SUM(Table446233[[#This Row],[1st
Apportionment]:[Invoices]])</f>
        <v>0</v>
      </c>
      <c r="AE793" s="58">
        <f>Table446233[[#This Row],[2018–19
Final Allocation
$98.35 
Per Pupil]]-AD793</f>
        <v>0</v>
      </c>
    </row>
    <row r="794" spans="1:31" x14ac:dyDescent="0.35">
      <c r="A794" s="13" t="s">
        <v>1632</v>
      </c>
      <c r="B794" s="13" t="s">
        <v>3290</v>
      </c>
      <c r="C794" s="14" t="s">
        <v>1634</v>
      </c>
      <c r="D794" s="14" t="s">
        <v>1758</v>
      </c>
      <c r="E794" s="14" t="s">
        <v>3291</v>
      </c>
      <c r="F794" s="14" t="s">
        <v>3292</v>
      </c>
      <c r="G794" s="14" t="s">
        <v>3293</v>
      </c>
      <c r="H794" s="61" t="s">
        <v>3294</v>
      </c>
      <c r="I794" s="38">
        <v>0</v>
      </c>
      <c r="J794" s="39" t="s">
        <v>8123</v>
      </c>
      <c r="K794" s="40" t="s">
        <v>8123</v>
      </c>
      <c r="L794" s="14" t="s">
        <v>8123</v>
      </c>
      <c r="M794" s="41">
        <v>0</v>
      </c>
      <c r="N794" s="4" t="s">
        <v>8123</v>
      </c>
      <c r="O794" s="41">
        <v>0</v>
      </c>
      <c r="P794" s="41">
        <v>0</v>
      </c>
      <c r="Q794" s="41">
        <v>0</v>
      </c>
      <c r="R794" s="41">
        <v>0</v>
      </c>
      <c r="S794" s="41">
        <v>0</v>
      </c>
      <c r="T794" s="41">
        <v>0</v>
      </c>
      <c r="U794" s="41">
        <v>0</v>
      </c>
      <c r="V794" s="41">
        <v>0</v>
      </c>
      <c r="W794" s="41">
        <v>0</v>
      </c>
      <c r="X794" s="41">
        <v>0</v>
      </c>
      <c r="Y794" s="41">
        <v>0</v>
      </c>
      <c r="Z794" s="41">
        <v>0</v>
      </c>
      <c r="AA794" s="41">
        <v>0</v>
      </c>
      <c r="AB794" s="41">
        <v>0</v>
      </c>
      <c r="AC794" s="41">
        <v>0</v>
      </c>
      <c r="AD794" s="58">
        <f>SUM(Table446233[[#This Row],[1st
Apportionment]:[Invoices]])</f>
        <v>0</v>
      </c>
      <c r="AE794" s="58">
        <f>Table446233[[#This Row],[2018–19
Final Allocation
$98.35 
Per Pupil]]-AD794</f>
        <v>0</v>
      </c>
    </row>
    <row r="795" spans="1:31" x14ac:dyDescent="0.35">
      <c r="A795" s="13" t="s">
        <v>1632</v>
      </c>
      <c r="B795" s="13" t="s">
        <v>3295</v>
      </c>
      <c r="C795" s="14" t="s">
        <v>1634</v>
      </c>
      <c r="D795" s="14" t="s">
        <v>1758</v>
      </c>
      <c r="E795" s="14" t="s">
        <v>3296</v>
      </c>
      <c r="F795" s="14" t="s">
        <v>3297</v>
      </c>
      <c r="G795" s="14" t="s">
        <v>3298</v>
      </c>
      <c r="H795" s="61" t="s">
        <v>3299</v>
      </c>
      <c r="I795" s="38">
        <v>0</v>
      </c>
      <c r="J795" s="39" t="s">
        <v>8122</v>
      </c>
      <c r="K795" s="40" t="s">
        <v>8123</v>
      </c>
      <c r="L795" s="14" t="s">
        <v>8122</v>
      </c>
      <c r="M795" s="41">
        <v>0</v>
      </c>
      <c r="N795" s="4" t="s">
        <v>8123</v>
      </c>
      <c r="O795" s="41">
        <v>0</v>
      </c>
      <c r="P795" s="41">
        <v>0</v>
      </c>
      <c r="Q795" s="41">
        <v>0</v>
      </c>
      <c r="R795" s="41">
        <v>0</v>
      </c>
      <c r="S795" s="41">
        <v>0</v>
      </c>
      <c r="T795" s="41">
        <v>0</v>
      </c>
      <c r="U795" s="41">
        <v>0</v>
      </c>
      <c r="V795" s="41">
        <v>0</v>
      </c>
      <c r="W795" s="41">
        <v>0</v>
      </c>
      <c r="X795" s="41">
        <v>0</v>
      </c>
      <c r="Y795" s="41">
        <v>0</v>
      </c>
      <c r="Z795" s="41">
        <v>0</v>
      </c>
      <c r="AA795" s="41">
        <v>0</v>
      </c>
      <c r="AB795" s="41">
        <v>0</v>
      </c>
      <c r="AC795" s="41">
        <v>0</v>
      </c>
      <c r="AD795" s="58">
        <f>SUM(Table446233[[#This Row],[1st
Apportionment]:[Invoices]])</f>
        <v>0</v>
      </c>
      <c r="AE795" s="58">
        <f>Table446233[[#This Row],[2018–19
Final Allocation
$98.35 
Per Pupil]]-AD795</f>
        <v>0</v>
      </c>
    </row>
    <row r="796" spans="1:31" x14ac:dyDescent="0.35">
      <c r="A796" s="13" t="s">
        <v>1632</v>
      </c>
      <c r="B796" s="13" t="s">
        <v>3300</v>
      </c>
      <c r="C796" s="14" t="s">
        <v>1634</v>
      </c>
      <c r="D796" s="14" t="s">
        <v>1635</v>
      </c>
      <c r="E796" s="14" t="s">
        <v>3301</v>
      </c>
      <c r="F796" s="14" t="s">
        <v>3302</v>
      </c>
      <c r="G796" s="14" t="s">
        <v>3303</v>
      </c>
      <c r="H796" s="61" t="s">
        <v>3304</v>
      </c>
      <c r="I796" s="38">
        <v>0</v>
      </c>
      <c r="J796" s="39" t="s">
        <v>8122</v>
      </c>
      <c r="K796" s="40" t="s">
        <v>8123</v>
      </c>
      <c r="L796" s="14" t="s">
        <v>8123</v>
      </c>
      <c r="M796" s="41">
        <v>0</v>
      </c>
      <c r="N796" s="4" t="s">
        <v>8123</v>
      </c>
      <c r="O796" s="41">
        <v>0</v>
      </c>
      <c r="P796" s="41">
        <v>0</v>
      </c>
      <c r="Q796" s="41">
        <v>0</v>
      </c>
      <c r="R796" s="41">
        <v>0</v>
      </c>
      <c r="S796" s="41">
        <v>0</v>
      </c>
      <c r="T796" s="41">
        <v>0</v>
      </c>
      <c r="U796" s="41">
        <v>0</v>
      </c>
      <c r="V796" s="41">
        <v>0</v>
      </c>
      <c r="W796" s="41">
        <v>0</v>
      </c>
      <c r="X796" s="41">
        <v>0</v>
      </c>
      <c r="Y796" s="41">
        <v>0</v>
      </c>
      <c r="Z796" s="41">
        <v>0</v>
      </c>
      <c r="AA796" s="41">
        <v>0</v>
      </c>
      <c r="AB796" s="41">
        <v>0</v>
      </c>
      <c r="AC796" s="41">
        <v>0</v>
      </c>
      <c r="AD796" s="58">
        <f>SUM(Table446233[[#This Row],[1st
Apportionment]:[Invoices]])</f>
        <v>0</v>
      </c>
      <c r="AE796" s="58">
        <f>Table446233[[#This Row],[2018–19
Final Allocation
$98.35 
Per Pupil]]-AD796</f>
        <v>0</v>
      </c>
    </row>
    <row r="797" spans="1:31" x14ac:dyDescent="0.35">
      <c r="A797" s="13" t="s">
        <v>1632</v>
      </c>
      <c r="B797" s="13" t="s">
        <v>3305</v>
      </c>
      <c r="C797" s="14" t="s">
        <v>1634</v>
      </c>
      <c r="D797" s="14" t="s">
        <v>1635</v>
      </c>
      <c r="E797" s="14" t="s">
        <v>3306</v>
      </c>
      <c r="F797" s="14" t="s">
        <v>3307</v>
      </c>
      <c r="G797" s="14" t="s">
        <v>3308</v>
      </c>
      <c r="H797" s="61" t="s">
        <v>3309</v>
      </c>
      <c r="I797" s="38">
        <v>0</v>
      </c>
      <c r="J797" s="39" t="s">
        <v>8122</v>
      </c>
      <c r="K797" s="40" t="s">
        <v>8123</v>
      </c>
      <c r="L797" s="14" t="s">
        <v>8123</v>
      </c>
      <c r="M797" s="41">
        <v>0</v>
      </c>
      <c r="N797" s="4" t="s">
        <v>8123</v>
      </c>
      <c r="O797" s="41">
        <v>0</v>
      </c>
      <c r="P797" s="41">
        <v>0</v>
      </c>
      <c r="Q797" s="41">
        <v>0</v>
      </c>
      <c r="R797" s="41">
        <v>0</v>
      </c>
      <c r="S797" s="41">
        <v>0</v>
      </c>
      <c r="T797" s="41">
        <v>0</v>
      </c>
      <c r="U797" s="41">
        <v>0</v>
      </c>
      <c r="V797" s="41">
        <v>0</v>
      </c>
      <c r="W797" s="41">
        <v>0</v>
      </c>
      <c r="X797" s="41">
        <v>0</v>
      </c>
      <c r="Y797" s="41">
        <v>0</v>
      </c>
      <c r="Z797" s="41">
        <v>0</v>
      </c>
      <c r="AA797" s="41">
        <v>0</v>
      </c>
      <c r="AB797" s="41">
        <v>0</v>
      </c>
      <c r="AC797" s="41">
        <v>0</v>
      </c>
      <c r="AD797" s="58">
        <f>SUM(Table446233[[#This Row],[1st
Apportionment]:[Invoices]])</f>
        <v>0</v>
      </c>
      <c r="AE797" s="58">
        <f>Table446233[[#This Row],[2018–19
Final Allocation
$98.35 
Per Pupil]]-AD797</f>
        <v>0</v>
      </c>
    </row>
    <row r="798" spans="1:31" x14ac:dyDescent="0.35">
      <c r="A798" s="13" t="s">
        <v>1632</v>
      </c>
      <c r="B798" s="13" t="s">
        <v>3310</v>
      </c>
      <c r="C798" s="14" t="s">
        <v>1634</v>
      </c>
      <c r="D798" s="14" t="s">
        <v>1635</v>
      </c>
      <c r="E798" s="14" t="s">
        <v>3311</v>
      </c>
      <c r="F798" s="14" t="s">
        <v>3312</v>
      </c>
      <c r="G798" s="14" t="s">
        <v>3313</v>
      </c>
      <c r="H798" s="61" t="s">
        <v>3314</v>
      </c>
      <c r="I798" s="38">
        <v>0</v>
      </c>
      <c r="J798" s="39" t="s">
        <v>8123</v>
      </c>
      <c r="K798" s="40" t="s">
        <v>8123</v>
      </c>
      <c r="L798" s="14" t="s">
        <v>8123</v>
      </c>
      <c r="M798" s="41">
        <v>0</v>
      </c>
      <c r="N798" s="4" t="s">
        <v>8123</v>
      </c>
      <c r="O798" s="41">
        <v>0</v>
      </c>
      <c r="P798" s="41">
        <v>0</v>
      </c>
      <c r="Q798" s="41">
        <v>0</v>
      </c>
      <c r="R798" s="41">
        <v>0</v>
      </c>
      <c r="S798" s="41">
        <v>0</v>
      </c>
      <c r="T798" s="41">
        <v>0</v>
      </c>
      <c r="U798" s="41">
        <v>0</v>
      </c>
      <c r="V798" s="41">
        <v>0</v>
      </c>
      <c r="W798" s="41">
        <v>0</v>
      </c>
      <c r="X798" s="41">
        <v>0</v>
      </c>
      <c r="Y798" s="41">
        <v>0</v>
      </c>
      <c r="Z798" s="41">
        <v>0</v>
      </c>
      <c r="AA798" s="41">
        <v>0</v>
      </c>
      <c r="AB798" s="41">
        <v>0</v>
      </c>
      <c r="AC798" s="41">
        <v>0</v>
      </c>
      <c r="AD798" s="58">
        <f>SUM(Table446233[[#This Row],[1st
Apportionment]:[Invoices]])</f>
        <v>0</v>
      </c>
      <c r="AE798" s="58">
        <f>Table446233[[#This Row],[2018–19
Final Allocation
$98.35 
Per Pupil]]-AD798</f>
        <v>0</v>
      </c>
    </row>
    <row r="799" spans="1:31" x14ac:dyDescent="0.35">
      <c r="A799" s="13" t="s">
        <v>1632</v>
      </c>
      <c r="B799" s="13" t="s">
        <v>3315</v>
      </c>
      <c r="C799" s="14" t="s">
        <v>1634</v>
      </c>
      <c r="D799" s="14" t="s">
        <v>1848</v>
      </c>
      <c r="E799" s="14" t="s">
        <v>3316</v>
      </c>
      <c r="F799" s="14" t="s">
        <v>3317</v>
      </c>
      <c r="G799" s="14" t="s">
        <v>3318</v>
      </c>
      <c r="H799" s="61" t="s">
        <v>3319</v>
      </c>
      <c r="I799" s="38">
        <v>0</v>
      </c>
      <c r="J799" s="39" t="s">
        <v>8122</v>
      </c>
      <c r="K799" s="40" t="s">
        <v>8123</v>
      </c>
      <c r="L799" s="14" t="s">
        <v>8122</v>
      </c>
      <c r="M799" s="41">
        <v>0</v>
      </c>
      <c r="N799" s="4" t="s">
        <v>8123</v>
      </c>
      <c r="O799" s="41">
        <v>0</v>
      </c>
      <c r="P799" s="41">
        <v>0</v>
      </c>
      <c r="Q799" s="41">
        <v>0</v>
      </c>
      <c r="R799" s="41">
        <v>0</v>
      </c>
      <c r="S799" s="41">
        <v>0</v>
      </c>
      <c r="T799" s="41">
        <v>0</v>
      </c>
      <c r="U799" s="41">
        <v>0</v>
      </c>
      <c r="V799" s="41">
        <v>0</v>
      </c>
      <c r="W799" s="41">
        <v>0</v>
      </c>
      <c r="X799" s="41">
        <v>0</v>
      </c>
      <c r="Y799" s="41">
        <v>0</v>
      </c>
      <c r="Z799" s="41">
        <v>0</v>
      </c>
      <c r="AA799" s="41">
        <v>0</v>
      </c>
      <c r="AB799" s="41">
        <v>0</v>
      </c>
      <c r="AC799" s="41">
        <v>0</v>
      </c>
      <c r="AD799" s="58">
        <f>SUM(Table446233[[#This Row],[1st
Apportionment]:[Invoices]])</f>
        <v>0</v>
      </c>
      <c r="AE799" s="58">
        <f>Table446233[[#This Row],[2018–19
Final Allocation
$98.35 
Per Pupil]]-AD799</f>
        <v>0</v>
      </c>
    </row>
    <row r="800" spans="1:31" x14ac:dyDescent="0.35">
      <c r="A800" s="13" t="s">
        <v>1632</v>
      </c>
      <c r="B800" s="13" t="s">
        <v>3320</v>
      </c>
      <c r="C800" s="14" t="s">
        <v>1634</v>
      </c>
      <c r="D800" s="14" t="s">
        <v>1863</v>
      </c>
      <c r="E800" s="14" t="s">
        <v>3321</v>
      </c>
      <c r="F800" s="14" t="s">
        <v>3322</v>
      </c>
      <c r="G800" s="14" t="s">
        <v>3323</v>
      </c>
      <c r="H800" s="61" t="s">
        <v>3324</v>
      </c>
      <c r="I800" s="38">
        <v>0</v>
      </c>
      <c r="J800" s="39" t="s">
        <v>8122</v>
      </c>
      <c r="K800" s="40" t="s">
        <v>8123</v>
      </c>
      <c r="L800" s="14" t="s">
        <v>8123</v>
      </c>
      <c r="M800" s="41">
        <v>0</v>
      </c>
      <c r="N800" s="4" t="s">
        <v>8123</v>
      </c>
      <c r="O800" s="41">
        <v>0</v>
      </c>
      <c r="P800" s="41">
        <v>0</v>
      </c>
      <c r="Q800" s="41">
        <v>0</v>
      </c>
      <c r="R800" s="41">
        <v>0</v>
      </c>
      <c r="S800" s="41">
        <v>0</v>
      </c>
      <c r="T800" s="41">
        <v>0</v>
      </c>
      <c r="U800" s="41">
        <v>0</v>
      </c>
      <c r="V800" s="41">
        <v>0</v>
      </c>
      <c r="W800" s="41">
        <v>0</v>
      </c>
      <c r="X800" s="41">
        <v>0</v>
      </c>
      <c r="Y800" s="41">
        <v>0</v>
      </c>
      <c r="Z800" s="41">
        <v>0</v>
      </c>
      <c r="AA800" s="41">
        <v>0</v>
      </c>
      <c r="AB800" s="41">
        <v>0</v>
      </c>
      <c r="AC800" s="41">
        <v>0</v>
      </c>
      <c r="AD800" s="58">
        <f>SUM(Table446233[[#This Row],[1st
Apportionment]:[Invoices]])</f>
        <v>0</v>
      </c>
      <c r="AE800" s="58">
        <f>Table446233[[#This Row],[2018–19
Final Allocation
$98.35 
Per Pupil]]-AD800</f>
        <v>0</v>
      </c>
    </row>
    <row r="801" spans="1:31" x14ac:dyDescent="0.35">
      <c r="A801" s="13" t="s">
        <v>1632</v>
      </c>
      <c r="B801" s="13" t="s">
        <v>3325</v>
      </c>
      <c r="C801" s="14" t="s">
        <v>1634</v>
      </c>
      <c r="D801" s="14" t="s">
        <v>1863</v>
      </c>
      <c r="E801" s="14" t="s">
        <v>3326</v>
      </c>
      <c r="F801" s="14" t="s">
        <v>3327</v>
      </c>
      <c r="G801" s="14" t="s">
        <v>3328</v>
      </c>
      <c r="H801" s="61" t="s">
        <v>3329</v>
      </c>
      <c r="I801" s="38">
        <v>0</v>
      </c>
      <c r="J801" s="39" t="s">
        <v>8122</v>
      </c>
      <c r="K801" s="40" t="s">
        <v>8123</v>
      </c>
      <c r="L801" s="14" t="s">
        <v>8123</v>
      </c>
      <c r="M801" s="41">
        <v>0</v>
      </c>
      <c r="N801" s="4" t="s">
        <v>8123</v>
      </c>
      <c r="O801" s="41">
        <v>0</v>
      </c>
      <c r="P801" s="41">
        <v>0</v>
      </c>
      <c r="Q801" s="41">
        <v>0</v>
      </c>
      <c r="R801" s="41">
        <v>0</v>
      </c>
      <c r="S801" s="41">
        <v>0</v>
      </c>
      <c r="T801" s="41">
        <v>0</v>
      </c>
      <c r="U801" s="41">
        <v>0</v>
      </c>
      <c r="V801" s="41">
        <v>0</v>
      </c>
      <c r="W801" s="41">
        <v>0</v>
      </c>
      <c r="X801" s="41">
        <v>0</v>
      </c>
      <c r="Y801" s="41">
        <v>0</v>
      </c>
      <c r="Z801" s="41">
        <v>0</v>
      </c>
      <c r="AA801" s="41">
        <v>0</v>
      </c>
      <c r="AB801" s="41">
        <v>0</v>
      </c>
      <c r="AC801" s="41">
        <v>0</v>
      </c>
      <c r="AD801" s="58">
        <f>SUM(Table446233[[#This Row],[1st
Apportionment]:[Invoices]])</f>
        <v>0</v>
      </c>
      <c r="AE801" s="58">
        <f>Table446233[[#This Row],[2018–19
Final Allocation
$98.35 
Per Pupil]]-AD801</f>
        <v>0</v>
      </c>
    </row>
    <row r="802" spans="1:31" ht="31" x14ac:dyDescent="0.35">
      <c r="A802" s="13" t="s">
        <v>1632</v>
      </c>
      <c r="B802" s="13" t="s">
        <v>3330</v>
      </c>
      <c r="C802" s="14" t="s">
        <v>1634</v>
      </c>
      <c r="D802" s="14" t="s">
        <v>1689</v>
      </c>
      <c r="E802" s="14" t="s">
        <v>3331</v>
      </c>
      <c r="F802" s="14" t="s">
        <v>3332</v>
      </c>
      <c r="G802" s="14" t="s">
        <v>3333</v>
      </c>
      <c r="H802" s="61" t="s">
        <v>3334</v>
      </c>
      <c r="I802" s="38">
        <v>0</v>
      </c>
      <c r="J802" s="39" t="s">
        <v>8122</v>
      </c>
      <c r="K802" s="40" t="s">
        <v>8123</v>
      </c>
      <c r="L802" s="14" t="s">
        <v>8122</v>
      </c>
      <c r="M802" s="41">
        <v>0</v>
      </c>
      <c r="N802" s="4" t="s">
        <v>8123</v>
      </c>
      <c r="O802" s="41">
        <v>0</v>
      </c>
      <c r="P802" s="41">
        <v>0</v>
      </c>
      <c r="Q802" s="41">
        <v>0</v>
      </c>
      <c r="R802" s="41">
        <v>0</v>
      </c>
      <c r="S802" s="41">
        <v>0</v>
      </c>
      <c r="T802" s="41">
        <v>0</v>
      </c>
      <c r="U802" s="41">
        <v>0</v>
      </c>
      <c r="V802" s="41">
        <v>0</v>
      </c>
      <c r="W802" s="41">
        <v>0</v>
      </c>
      <c r="X802" s="41">
        <v>0</v>
      </c>
      <c r="Y802" s="41">
        <v>0</v>
      </c>
      <c r="Z802" s="41">
        <v>0</v>
      </c>
      <c r="AA802" s="41">
        <v>0</v>
      </c>
      <c r="AB802" s="41">
        <v>0</v>
      </c>
      <c r="AC802" s="41">
        <v>0</v>
      </c>
      <c r="AD802" s="58">
        <f>SUM(Table446233[[#This Row],[1st
Apportionment]:[Invoices]])</f>
        <v>0</v>
      </c>
      <c r="AE802" s="58">
        <f>Table446233[[#This Row],[2018–19
Final Allocation
$98.35 
Per Pupil]]-AD802</f>
        <v>0</v>
      </c>
    </row>
    <row r="803" spans="1:31" x14ac:dyDescent="0.35">
      <c r="A803" s="13" t="s">
        <v>1632</v>
      </c>
      <c r="B803" s="13" t="s">
        <v>3335</v>
      </c>
      <c r="C803" s="14" t="s">
        <v>1634</v>
      </c>
      <c r="D803" s="14" t="s">
        <v>1758</v>
      </c>
      <c r="E803" s="14" t="s">
        <v>3336</v>
      </c>
      <c r="F803" s="14" t="s">
        <v>3337</v>
      </c>
      <c r="G803" s="14" t="s">
        <v>3338</v>
      </c>
      <c r="H803" s="61" t="s">
        <v>3339</v>
      </c>
      <c r="I803" s="38">
        <v>0</v>
      </c>
      <c r="J803" s="39" t="s">
        <v>8122</v>
      </c>
      <c r="K803" s="40" t="s">
        <v>8123</v>
      </c>
      <c r="L803" s="14" t="s">
        <v>8123</v>
      </c>
      <c r="M803" s="41">
        <v>0</v>
      </c>
      <c r="N803" s="4" t="s">
        <v>8123</v>
      </c>
      <c r="O803" s="41">
        <v>0</v>
      </c>
      <c r="P803" s="41">
        <v>0</v>
      </c>
      <c r="Q803" s="41">
        <v>0</v>
      </c>
      <c r="R803" s="41">
        <v>0</v>
      </c>
      <c r="S803" s="41">
        <v>0</v>
      </c>
      <c r="T803" s="41">
        <v>0</v>
      </c>
      <c r="U803" s="41">
        <v>0</v>
      </c>
      <c r="V803" s="41">
        <v>0</v>
      </c>
      <c r="W803" s="41">
        <v>0</v>
      </c>
      <c r="X803" s="41">
        <v>0</v>
      </c>
      <c r="Y803" s="41">
        <v>0</v>
      </c>
      <c r="Z803" s="41">
        <v>0</v>
      </c>
      <c r="AA803" s="41">
        <v>0</v>
      </c>
      <c r="AB803" s="41">
        <v>0</v>
      </c>
      <c r="AC803" s="41">
        <v>0</v>
      </c>
      <c r="AD803" s="58">
        <f>SUM(Table446233[[#This Row],[1st
Apportionment]:[Invoices]])</f>
        <v>0</v>
      </c>
      <c r="AE803" s="58">
        <f>Table446233[[#This Row],[2018–19
Final Allocation
$98.35 
Per Pupil]]-AD803</f>
        <v>0</v>
      </c>
    </row>
    <row r="804" spans="1:31" x14ac:dyDescent="0.35">
      <c r="A804" s="13" t="s">
        <v>1632</v>
      </c>
      <c r="B804" s="13" t="s">
        <v>3340</v>
      </c>
      <c r="C804" s="14" t="s">
        <v>1634</v>
      </c>
      <c r="D804" s="14" t="s">
        <v>1758</v>
      </c>
      <c r="E804" s="14" t="s">
        <v>3341</v>
      </c>
      <c r="F804" s="14" t="s">
        <v>3342</v>
      </c>
      <c r="G804" s="14" t="s">
        <v>3343</v>
      </c>
      <c r="H804" s="61" t="s">
        <v>3344</v>
      </c>
      <c r="I804" s="38">
        <v>0</v>
      </c>
      <c r="J804" s="39" t="s">
        <v>8122</v>
      </c>
      <c r="K804" s="40" t="s">
        <v>8123</v>
      </c>
      <c r="L804" s="14" t="s">
        <v>8123</v>
      </c>
      <c r="M804" s="41">
        <v>0</v>
      </c>
      <c r="N804" s="4" t="s">
        <v>8123</v>
      </c>
      <c r="O804" s="41">
        <v>0</v>
      </c>
      <c r="P804" s="41">
        <v>0</v>
      </c>
      <c r="Q804" s="41">
        <v>0</v>
      </c>
      <c r="R804" s="41">
        <v>0</v>
      </c>
      <c r="S804" s="41">
        <v>0</v>
      </c>
      <c r="T804" s="41">
        <v>0</v>
      </c>
      <c r="U804" s="41">
        <v>0</v>
      </c>
      <c r="V804" s="41">
        <v>0</v>
      </c>
      <c r="W804" s="41">
        <v>0</v>
      </c>
      <c r="X804" s="41">
        <v>0</v>
      </c>
      <c r="Y804" s="41">
        <v>0</v>
      </c>
      <c r="Z804" s="41">
        <v>0</v>
      </c>
      <c r="AA804" s="41">
        <v>0</v>
      </c>
      <c r="AB804" s="41">
        <v>0</v>
      </c>
      <c r="AC804" s="41">
        <v>0</v>
      </c>
      <c r="AD804" s="58">
        <f>SUM(Table446233[[#This Row],[1st
Apportionment]:[Invoices]])</f>
        <v>0</v>
      </c>
      <c r="AE804" s="58">
        <f>Table446233[[#This Row],[2018–19
Final Allocation
$98.35 
Per Pupil]]-AD804</f>
        <v>0</v>
      </c>
    </row>
    <row r="805" spans="1:31" x14ac:dyDescent="0.35">
      <c r="A805" s="13" t="s">
        <v>1632</v>
      </c>
      <c r="B805" s="13" t="s">
        <v>3345</v>
      </c>
      <c r="C805" s="14" t="s">
        <v>1634</v>
      </c>
      <c r="D805" s="14" t="s">
        <v>1758</v>
      </c>
      <c r="E805" s="14" t="s">
        <v>3346</v>
      </c>
      <c r="F805" s="14" t="s">
        <v>3347</v>
      </c>
      <c r="G805" s="14" t="s">
        <v>3348</v>
      </c>
      <c r="H805" s="61" t="s">
        <v>3349</v>
      </c>
      <c r="I805" s="38">
        <v>0</v>
      </c>
      <c r="J805" s="39" t="s">
        <v>8122</v>
      </c>
      <c r="K805" s="40" t="s">
        <v>8123</v>
      </c>
      <c r="L805" s="14" t="s">
        <v>8123</v>
      </c>
      <c r="M805" s="41">
        <v>0</v>
      </c>
      <c r="N805" s="4" t="s">
        <v>8123</v>
      </c>
      <c r="O805" s="41">
        <v>0</v>
      </c>
      <c r="P805" s="41">
        <v>0</v>
      </c>
      <c r="Q805" s="41">
        <v>0</v>
      </c>
      <c r="R805" s="41">
        <v>0</v>
      </c>
      <c r="S805" s="41">
        <v>0</v>
      </c>
      <c r="T805" s="41">
        <v>0</v>
      </c>
      <c r="U805" s="41">
        <v>0</v>
      </c>
      <c r="V805" s="41">
        <v>0</v>
      </c>
      <c r="W805" s="41">
        <v>0</v>
      </c>
      <c r="X805" s="41">
        <v>0</v>
      </c>
      <c r="Y805" s="41">
        <v>0</v>
      </c>
      <c r="Z805" s="41">
        <v>0</v>
      </c>
      <c r="AA805" s="41">
        <v>0</v>
      </c>
      <c r="AB805" s="41">
        <v>0</v>
      </c>
      <c r="AC805" s="41">
        <v>0</v>
      </c>
      <c r="AD805" s="58">
        <f>SUM(Table446233[[#This Row],[1st
Apportionment]:[Invoices]])</f>
        <v>0</v>
      </c>
      <c r="AE805" s="58">
        <f>Table446233[[#This Row],[2018–19
Final Allocation
$98.35 
Per Pupil]]-AD805</f>
        <v>0</v>
      </c>
    </row>
    <row r="806" spans="1:31" x14ac:dyDescent="0.35">
      <c r="A806" s="13" t="s">
        <v>1632</v>
      </c>
      <c r="B806" s="13" t="s">
        <v>3350</v>
      </c>
      <c r="C806" s="14" t="s">
        <v>1634</v>
      </c>
      <c r="D806" s="14" t="s">
        <v>1758</v>
      </c>
      <c r="E806" s="14" t="s">
        <v>3351</v>
      </c>
      <c r="F806" s="14" t="s">
        <v>3352</v>
      </c>
      <c r="G806" s="14" t="s">
        <v>3353</v>
      </c>
      <c r="H806" s="61" t="s">
        <v>3354</v>
      </c>
      <c r="I806" s="38">
        <v>0</v>
      </c>
      <c r="J806" s="39" t="s">
        <v>8122</v>
      </c>
      <c r="K806" s="40" t="s">
        <v>8123</v>
      </c>
      <c r="L806" s="14" t="s">
        <v>8123</v>
      </c>
      <c r="M806" s="41">
        <v>0</v>
      </c>
      <c r="N806" s="4" t="s">
        <v>8123</v>
      </c>
      <c r="O806" s="41">
        <v>0</v>
      </c>
      <c r="P806" s="41">
        <v>0</v>
      </c>
      <c r="Q806" s="41">
        <v>0</v>
      </c>
      <c r="R806" s="41">
        <v>0</v>
      </c>
      <c r="S806" s="41">
        <v>0</v>
      </c>
      <c r="T806" s="41">
        <v>0</v>
      </c>
      <c r="U806" s="41">
        <v>0</v>
      </c>
      <c r="V806" s="41">
        <v>0</v>
      </c>
      <c r="W806" s="41">
        <v>0</v>
      </c>
      <c r="X806" s="41">
        <v>0</v>
      </c>
      <c r="Y806" s="41">
        <v>0</v>
      </c>
      <c r="Z806" s="41">
        <v>0</v>
      </c>
      <c r="AA806" s="41">
        <v>0</v>
      </c>
      <c r="AB806" s="41">
        <v>0</v>
      </c>
      <c r="AC806" s="41">
        <v>0</v>
      </c>
      <c r="AD806" s="58">
        <f>SUM(Table446233[[#This Row],[1st
Apportionment]:[Invoices]])</f>
        <v>0</v>
      </c>
      <c r="AE806" s="58">
        <f>Table446233[[#This Row],[2018–19
Final Allocation
$98.35 
Per Pupil]]-AD806</f>
        <v>0</v>
      </c>
    </row>
    <row r="807" spans="1:31" x14ac:dyDescent="0.35">
      <c r="A807" s="13" t="s">
        <v>1632</v>
      </c>
      <c r="B807" s="13" t="s">
        <v>3355</v>
      </c>
      <c r="C807" s="14" t="s">
        <v>1634</v>
      </c>
      <c r="D807" s="14" t="s">
        <v>1758</v>
      </c>
      <c r="E807" s="14" t="s">
        <v>3356</v>
      </c>
      <c r="F807" s="14" t="s">
        <v>3357</v>
      </c>
      <c r="G807" s="14" t="s">
        <v>3358</v>
      </c>
      <c r="H807" s="61" t="s">
        <v>3359</v>
      </c>
      <c r="I807" s="38">
        <v>0</v>
      </c>
      <c r="J807" s="39" t="s">
        <v>8122</v>
      </c>
      <c r="K807" s="40" t="s">
        <v>8123</v>
      </c>
      <c r="L807" s="14" t="s">
        <v>8123</v>
      </c>
      <c r="M807" s="41">
        <v>0</v>
      </c>
      <c r="N807" s="4" t="s">
        <v>8123</v>
      </c>
      <c r="O807" s="41">
        <v>0</v>
      </c>
      <c r="P807" s="41">
        <v>0</v>
      </c>
      <c r="Q807" s="41">
        <v>0</v>
      </c>
      <c r="R807" s="41">
        <v>0</v>
      </c>
      <c r="S807" s="41">
        <v>0</v>
      </c>
      <c r="T807" s="41">
        <v>0</v>
      </c>
      <c r="U807" s="41">
        <v>0</v>
      </c>
      <c r="V807" s="41">
        <v>0</v>
      </c>
      <c r="W807" s="41">
        <v>0</v>
      </c>
      <c r="X807" s="41">
        <v>0</v>
      </c>
      <c r="Y807" s="41">
        <v>0</v>
      </c>
      <c r="Z807" s="41">
        <v>0</v>
      </c>
      <c r="AA807" s="41">
        <v>0</v>
      </c>
      <c r="AB807" s="41">
        <v>0</v>
      </c>
      <c r="AC807" s="41">
        <v>0</v>
      </c>
      <c r="AD807" s="58">
        <f>SUM(Table446233[[#This Row],[1st
Apportionment]:[Invoices]])</f>
        <v>0</v>
      </c>
      <c r="AE807" s="58">
        <f>Table446233[[#This Row],[2018–19
Final Allocation
$98.35 
Per Pupil]]-AD807</f>
        <v>0</v>
      </c>
    </row>
    <row r="808" spans="1:31" x14ac:dyDescent="0.35">
      <c r="A808" s="13" t="s">
        <v>1632</v>
      </c>
      <c r="B808" s="13" t="s">
        <v>3360</v>
      </c>
      <c r="C808" s="14" t="s">
        <v>1634</v>
      </c>
      <c r="D808" s="14" t="s">
        <v>3361</v>
      </c>
      <c r="E808" s="14" t="s">
        <v>3362</v>
      </c>
      <c r="F808" s="14" t="s">
        <v>3363</v>
      </c>
      <c r="G808" s="14" t="s">
        <v>3364</v>
      </c>
      <c r="H808" s="61" t="s">
        <v>3365</v>
      </c>
      <c r="I808" s="38">
        <v>0</v>
      </c>
      <c r="J808" s="39" t="s">
        <v>8122</v>
      </c>
      <c r="K808" s="40" t="s">
        <v>8123</v>
      </c>
      <c r="L808" s="14" t="s">
        <v>8122</v>
      </c>
      <c r="M808" s="41">
        <v>0</v>
      </c>
      <c r="N808" s="4" t="s">
        <v>8123</v>
      </c>
      <c r="O808" s="41">
        <v>0</v>
      </c>
      <c r="P808" s="41">
        <v>0</v>
      </c>
      <c r="Q808" s="41">
        <v>0</v>
      </c>
      <c r="R808" s="41">
        <v>0</v>
      </c>
      <c r="S808" s="41">
        <v>0</v>
      </c>
      <c r="T808" s="41">
        <v>0</v>
      </c>
      <c r="U808" s="41">
        <v>0</v>
      </c>
      <c r="V808" s="41">
        <v>0</v>
      </c>
      <c r="W808" s="41">
        <v>0</v>
      </c>
      <c r="X808" s="41">
        <v>0</v>
      </c>
      <c r="Y808" s="41">
        <v>0</v>
      </c>
      <c r="Z808" s="41">
        <v>0</v>
      </c>
      <c r="AA808" s="41">
        <v>0</v>
      </c>
      <c r="AB808" s="41">
        <v>0</v>
      </c>
      <c r="AC808" s="41">
        <v>0</v>
      </c>
      <c r="AD808" s="58">
        <f>SUM(Table446233[[#This Row],[1st
Apportionment]:[Invoices]])</f>
        <v>0</v>
      </c>
      <c r="AE808" s="58">
        <f>Table446233[[#This Row],[2018–19
Final Allocation
$98.35 
Per Pupil]]-AD808</f>
        <v>0</v>
      </c>
    </row>
    <row r="809" spans="1:31" x14ac:dyDescent="0.35">
      <c r="A809" s="13" t="s">
        <v>1632</v>
      </c>
      <c r="B809" s="13" t="s">
        <v>3366</v>
      </c>
      <c r="C809" s="14" t="s">
        <v>1634</v>
      </c>
      <c r="D809" s="14" t="s">
        <v>1635</v>
      </c>
      <c r="E809" s="14" t="s">
        <v>3367</v>
      </c>
      <c r="F809" s="14" t="s">
        <v>3368</v>
      </c>
      <c r="G809" s="14" t="s">
        <v>3369</v>
      </c>
      <c r="H809" s="61" t="s">
        <v>3370</v>
      </c>
      <c r="I809" s="38">
        <v>0</v>
      </c>
      <c r="J809" s="39" t="s">
        <v>8122</v>
      </c>
      <c r="K809" s="40" t="s">
        <v>8123</v>
      </c>
      <c r="L809" s="14" t="s">
        <v>8123</v>
      </c>
      <c r="M809" s="41">
        <v>0</v>
      </c>
      <c r="N809" s="4" t="s">
        <v>8123</v>
      </c>
      <c r="O809" s="41">
        <v>0</v>
      </c>
      <c r="P809" s="41">
        <v>0</v>
      </c>
      <c r="Q809" s="41">
        <v>0</v>
      </c>
      <c r="R809" s="41">
        <v>0</v>
      </c>
      <c r="S809" s="41">
        <v>0</v>
      </c>
      <c r="T809" s="41">
        <v>0</v>
      </c>
      <c r="U809" s="41">
        <v>0</v>
      </c>
      <c r="V809" s="41">
        <v>0</v>
      </c>
      <c r="W809" s="41">
        <v>0</v>
      </c>
      <c r="X809" s="41">
        <v>0</v>
      </c>
      <c r="Y809" s="41">
        <v>0</v>
      </c>
      <c r="Z809" s="41">
        <v>0</v>
      </c>
      <c r="AA809" s="41">
        <v>0</v>
      </c>
      <c r="AB809" s="41">
        <v>0</v>
      </c>
      <c r="AC809" s="41">
        <v>0</v>
      </c>
      <c r="AD809" s="58">
        <f>SUM(Table446233[[#This Row],[1st
Apportionment]:[Invoices]])</f>
        <v>0</v>
      </c>
      <c r="AE809" s="58">
        <f>Table446233[[#This Row],[2018–19
Final Allocation
$98.35 
Per Pupil]]-AD809</f>
        <v>0</v>
      </c>
    </row>
    <row r="810" spans="1:31" x14ac:dyDescent="0.35">
      <c r="A810" s="13" t="s">
        <v>1632</v>
      </c>
      <c r="B810" s="13" t="s">
        <v>3371</v>
      </c>
      <c r="C810" s="14" t="s">
        <v>1634</v>
      </c>
      <c r="D810" s="14" t="s">
        <v>1758</v>
      </c>
      <c r="E810" s="14" t="s">
        <v>3372</v>
      </c>
      <c r="F810" s="14" t="s">
        <v>3373</v>
      </c>
      <c r="G810" s="14" t="s">
        <v>3374</v>
      </c>
      <c r="H810" s="61" t="s">
        <v>3375</v>
      </c>
      <c r="I810" s="38">
        <v>0</v>
      </c>
      <c r="J810" s="39" t="s">
        <v>8122</v>
      </c>
      <c r="K810" s="40" t="s">
        <v>8123</v>
      </c>
      <c r="L810" s="14" t="s">
        <v>8123</v>
      </c>
      <c r="M810" s="41">
        <v>0</v>
      </c>
      <c r="N810" s="4" t="s">
        <v>8123</v>
      </c>
      <c r="O810" s="41">
        <v>0</v>
      </c>
      <c r="P810" s="41">
        <v>0</v>
      </c>
      <c r="Q810" s="41">
        <v>0</v>
      </c>
      <c r="R810" s="41">
        <v>0</v>
      </c>
      <c r="S810" s="41">
        <v>0</v>
      </c>
      <c r="T810" s="41">
        <v>0</v>
      </c>
      <c r="U810" s="41">
        <v>0</v>
      </c>
      <c r="V810" s="41">
        <v>0</v>
      </c>
      <c r="W810" s="41">
        <v>0</v>
      </c>
      <c r="X810" s="41">
        <v>0</v>
      </c>
      <c r="Y810" s="41">
        <v>0</v>
      </c>
      <c r="Z810" s="41">
        <v>0</v>
      </c>
      <c r="AA810" s="41">
        <v>0</v>
      </c>
      <c r="AB810" s="41">
        <v>0</v>
      </c>
      <c r="AC810" s="41">
        <v>0</v>
      </c>
      <c r="AD810" s="58">
        <f>SUM(Table446233[[#This Row],[1st
Apportionment]:[Invoices]])</f>
        <v>0</v>
      </c>
      <c r="AE810" s="58">
        <f>Table446233[[#This Row],[2018–19
Final Allocation
$98.35 
Per Pupil]]-AD810</f>
        <v>0</v>
      </c>
    </row>
    <row r="811" spans="1:31" x14ac:dyDescent="0.35">
      <c r="A811" s="13" t="s">
        <v>1632</v>
      </c>
      <c r="B811" s="13" t="s">
        <v>3376</v>
      </c>
      <c r="C811" s="14" t="s">
        <v>1634</v>
      </c>
      <c r="D811" s="14" t="s">
        <v>1758</v>
      </c>
      <c r="E811" s="14" t="s">
        <v>3377</v>
      </c>
      <c r="F811" s="14" t="s">
        <v>3378</v>
      </c>
      <c r="G811" s="14" t="s">
        <v>3379</v>
      </c>
      <c r="H811" s="61" t="s">
        <v>3380</v>
      </c>
      <c r="I811" s="38">
        <v>0</v>
      </c>
      <c r="J811" s="39" t="s">
        <v>8122</v>
      </c>
      <c r="K811" s="40" t="s">
        <v>8123</v>
      </c>
      <c r="L811" s="14" t="s">
        <v>8123</v>
      </c>
      <c r="M811" s="41">
        <v>0</v>
      </c>
      <c r="N811" s="4" t="s">
        <v>8123</v>
      </c>
      <c r="O811" s="41">
        <v>0</v>
      </c>
      <c r="P811" s="41">
        <v>0</v>
      </c>
      <c r="Q811" s="41">
        <v>0</v>
      </c>
      <c r="R811" s="41">
        <v>0</v>
      </c>
      <c r="S811" s="41">
        <v>0</v>
      </c>
      <c r="T811" s="41">
        <v>0</v>
      </c>
      <c r="U811" s="41">
        <v>0</v>
      </c>
      <c r="V811" s="41">
        <v>0</v>
      </c>
      <c r="W811" s="41">
        <v>0</v>
      </c>
      <c r="X811" s="41">
        <v>0</v>
      </c>
      <c r="Y811" s="41">
        <v>0</v>
      </c>
      <c r="Z811" s="41">
        <v>0</v>
      </c>
      <c r="AA811" s="41">
        <v>0</v>
      </c>
      <c r="AB811" s="41">
        <v>0</v>
      </c>
      <c r="AC811" s="41">
        <v>0</v>
      </c>
      <c r="AD811" s="58">
        <f>SUM(Table446233[[#This Row],[1st
Apportionment]:[Invoices]])</f>
        <v>0</v>
      </c>
      <c r="AE811" s="58">
        <f>Table446233[[#This Row],[2018–19
Final Allocation
$98.35 
Per Pupil]]-AD811</f>
        <v>0</v>
      </c>
    </row>
    <row r="812" spans="1:31" x14ac:dyDescent="0.35">
      <c r="A812" s="13" t="s">
        <v>1632</v>
      </c>
      <c r="B812" s="13" t="s">
        <v>3381</v>
      </c>
      <c r="C812" s="14" t="s">
        <v>1634</v>
      </c>
      <c r="D812" s="14" t="s">
        <v>1635</v>
      </c>
      <c r="E812" s="14" t="s">
        <v>3382</v>
      </c>
      <c r="F812" s="14" t="s">
        <v>3383</v>
      </c>
      <c r="G812" s="14" t="s">
        <v>3384</v>
      </c>
      <c r="H812" s="61" t="s">
        <v>3385</v>
      </c>
      <c r="I812" s="38">
        <v>0</v>
      </c>
      <c r="J812" s="39" t="s">
        <v>8122</v>
      </c>
      <c r="K812" s="40" t="s">
        <v>8123</v>
      </c>
      <c r="L812" s="14" t="s">
        <v>8123</v>
      </c>
      <c r="M812" s="41">
        <v>0</v>
      </c>
      <c r="N812" s="4" t="s">
        <v>8123</v>
      </c>
      <c r="O812" s="41">
        <v>0</v>
      </c>
      <c r="P812" s="41">
        <v>0</v>
      </c>
      <c r="Q812" s="41">
        <v>0</v>
      </c>
      <c r="R812" s="41">
        <v>0</v>
      </c>
      <c r="S812" s="41">
        <v>0</v>
      </c>
      <c r="T812" s="41">
        <v>0</v>
      </c>
      <c r="U812" s="41">
        <v>0</v>
      </c>
      <c r="V812" s="41">
        <v>0</v>
      </c>
      <c r="W812" s="41">
        <v>0</v>
      </c>
      <c r="X812" s="41">
        <v>0</v>
      </c>
      <c r="Y812" s="41">
        <v>0</v>
      </c>
      <c r="Z812" s="41">
        <v>0</v>
      </c>
      <c r="AA812" s="41">
        <v>0</v>
      </c>
      <c r="AB812" s="41">
        <v>0</v>
      </c>
      <c r="AC812" s="41">
        <v>0</v>
      </c>
      <c r="AD812" s="58">
        <f>SUM(Table446233[[#This Row],[1st
Apportionment]:[Invoices]])</f>
        <v>0</v>
      </c>
      <c r="AE812" s="58">
        <f>Table446233[[#This Row],[2018–19
Final Allocation
$98.35 
Per Pupil]]-AD812</f>
        <v>0</v>
      </c>
    </row>
    <row r="813" spans="1:31" ht="31" x14ac:dyDescent="0.35">
      <c r="A813" s="13" t="s">
        <v>1632</v>
      </c>
      <c r="B813" s="13" t="s">
        <v>3386</v>
      </c>
      <c r="C813" s="14" t="s">
        <v>1634</v>
      </c>
      <c r="D813" s="14" t="s">
        <v>1734</v>
      </c>
      <c r="E813" s="14" t="s">
        <v>3387</v>
      </c>
      <c r="F813" s="14" t="s">
        <v>3388</v>
      </c>
      <c r="G813" s="14" t="s">
        <v>3389</v>
      </c>
      <c r="H813" s="61" t="s">
        <v>3390</v>
      </c>
      <c r="I813" s="38">
        <v>0</v>
      </c>
      <c r="J813" s="39" t="s">
        <v>8122</v>
      </c>
      <c r="K813" s="40" t="s">
        <v>8123</v>
      </c>
      <c r="L813" s="14" t="s">
        <v>8123</v>
      </c>
      <c r="M813" s="41">
        <v>0</v>
      </c>
      <c r="N813" s="4" t="s">
        <v>8123</v>
      </c>
      <c r="O813" s="41">
        <v>0</v>
      </c>
      <c r="P813" s="41">
        <v>0</v>
      </c>
      <c r="Q813" s="41">
        <v>0</v>
      </c>
      <c r="R813" s="41">
        <v>0</v>
      </c>
      <c r="S813" s="41">
        <v>0</v>
      </c>
      <c r="T813" s="41">
        <v>0</v>
      </c>
      <c r="U813" s="41">
        <v>0</v>
      </c>
      <c r="V813" s="41">
        <v>0</v>
      </c>
      <c r="W813" s="41">
        <v>0</v>
      </c>
      <c r="X813" s="41">
        <v>0</v>
      </c>
      <c r="Y813" s="41">
        <v>0</v>
      </c>
      <c r="Z813" s="41">
        <v>0</v>
      </c>
      <c r="AA813" s="41">
        <v>0</v>
      </c>
      <c r="AB813" s="41">
        <v>0</v>
      </c>
      <c r="AC813" s="41">
        <v>0</v>
      </c>
      <c r="AD813" s="58">
        <f>SUM(Table446233[[#This Row],[1st
Apportionment]:[Invoices]])</f>
        <v>0</v>
      </c>
      <c r="AE813" s="58">
        <f>Table446233[[#This Row],[2018–19
Final Allocation
$98.35 
Per Pupil]]-AD813</f>
        <v>0</v>
      </c>
    </row>
    <row r="814" spans="1:31" x14ac:dyDescent="0.35">
      <c r="A814" s="13" t="s">
        <v>1632</v>
      </c>
      <c r="B814" s="13" t="s">
        <v>3391</v>
      </c>
      <c r="C814" s="14" t="s">
        <v>1634</v>
      </c>
      <c r="D814" s="14" t="s">
        <v>1863</v>
      </c>
      <c r="E814" s="14" t="s">
        <v>3392</v>
      </c>
      <c r="F814" s="14" t="s">
        <v>3393</v>
      </c>
      <c r="G814" s="14" t="s">
        <v>3394</v>
      </c>
      <c r="H814" s="61" t="s">
        <v>3395</v>
      </c>
      <c r="I814" s="38">
        <v>0</v>
      </c>
      <c r="J814" s="39" t="s">
        <v>8122</v>
      </c>
      <c r="K814" s="40" t="s">
        <v>8123</v>
      </c>
      <c r="L814" s="14" t="s">
        <v>8123</v>
      </c>
      <c r="M814" s="41">
        <v>0</v>
      </c>
      <c r="N814" s="4" t="s">
        <v>8123</v>
      </c>
      <c r="O814" s="41">
        <v>0</v>
      </c>
      <c r="P814" s="41">
        <v>0</v>
      </c>
      <c r="Q814" s="41">
        <v>0</v>
      </c>
      <c r="R814" s="41">
        <v>0</v>
      </c>
      <c r="S814" s="41">
        <v>0</v>
      </c>
      <c r="T814" s="41">
        <v>0</v>
      </c>
      <c r="U814" s="41">
        <v>0</v>
      </c>
      <c r="V814" s="41">
        <v>0</v>
      </c>
      <c r="W814" s="41">
        <v>0</v>
      </c>
      <c r="X814" s="41">
        <v>0</v>
      </c>
      <c r="Y814" s="41">
        <v>0</v>
      </c>
      <c r="Z814" s="41">
        <v>0</v>
      </c>
      <c r="AA814" s="41">
        <v>0</v>
      </c>
      <c r="AB814" s="41">
        <v>0</v>
      </c>
      <c r="AC814" s="41">
        <v>0</v>
      </c>
      <c r="AD814" s="58">
        <f>SUM(Table446233[[#This Row],[1st
Apportionment]:[Invoices]])</f>
        <v>0</v>
      </c>
      <c r="AE814" s="58">
        <f>Table446233[[#This Row],[2018–19
Final Allocation
$98.35 
Per Pupil]]-AD814</f>
        <v>0</v>
      </c>
    </row>
    <row r="815" spans="1:31" x14ac:dyDescent="0.35">
      <c r="A815" s="13" t="s">
        <v>1632</v>
      </c>
      <c r="B815" s="13" t="s">
        <v>3396</v>
      </c>
      <c r="C815" s="14" t="s">
        <v>1634</v>
      </c>
      <c r="D815" s="14" t="s">
        <v>1863</v>
      </c>
      <c r="E815" s="14" t="s">
        <v>3397</v>
      </c>
      <c r="F815" s="14" t="s">
        <v>3398</v>
      </c>
      <c r="G815" s="14" t="s">
        <v>3399</v>
      </c>
      <c r="H815" s="61" t="s">
        <v>3400</v>
      </c>
      <c r="I815" s="38">
        <v>0</v>
      </c>
      <c r="J815" s="39" t="s">
        <v>8122</v>
      </c>
      <c r="K815" s="40" t="s">
        <v>8123</v>
      </c>
      <c r="L815" s="14" t="s">
        <v>8123</v>
      </c>
      <c r="M815" s="41">
        <v>0</v>
      </c>
      <c r="N815" s="4" t="s">
        <v>8123</v>
      </c>
      <c r="O815" s="41">
        <v>0</v>
      </c>
      <c r="P815" s="41">
        <v>0</v>
      </c>
      <c r="Q815" s="41">
        <v>0</v>
      </c>
      <c r="R815" s="41">
        <v>0</v>
      </c>
      <c r="S815" s="41">
        <v>0</v>
      </c>
      <c r="T815" s="41">
        <v>0</v>
      </c>
      <c r="U815" s="41">
        <v>0</v>
      </c>
      <c r="V815" s="41">
        <v>0</v>
      </c>
      <c r="W815" s="41">
        <v>0</v>
      </c>
      <c r="X815" s="41">
        <v>0</v>
      </c>
      <c r="Y815" s="41">
        <v>0</v>
      </c>
      <c r="Z815" s="41">
        <v>0</v>
      </c>
      <c r="AA815" s="41">
        <v>0</v>
      </c>
      <c r="AB815" s="41">
        <v>0</v>
      </c>
      <c r="AC815" s="41">
        <v>0</v>
      </c>
      <c r="AD815" s="58">
        <f>SUM(Table446233[[#This Row],[1st
Apportionment]:[Invoices]])</f>
        <v>0</v>
      </c>
      <c r="AE815" s="58">
        <f>Table446233[[#This Row],[2018–19
Final Allocation
$98.35 
Per Pupil]]-AD815</f>
        <v>0</v>
      </c>
    </row>
    <row r="816" spans="1:31" x14ac:dyDescent="0.35">
      <c r="A816" s="13" t="s">
        <v>1632</v>
      </c>
      <c r="B816" s="13" t="s">
        <v>3401</v>
      </c>
      <c r="C816" s="14" t="s">
        <v>1634</v>
      </c>
      <c r="D816" s="14" t="s">
        <v>1758</v>
      </c>
      <c r="E816" s="14" t="s">
        <v>3402</v>
      </c>
      <c r="F816" s="14" t="s">
        <v>3403</v>
      </c>
      <c r="G816" s="14" t="s">
        <v>3404</v>
      </c>
      <c r="H816" s="61" t="s">
        <v>3405</v>
      </c>
      <c r="I816" s="38">
        <v>0</v>
      </c>
      <c r="J816" s="39" t="s">
        <v>8122</v>
      </c>
      <c r="K816" s="40" t="s">
        <v>8123</v>
      </c>
      <c r="L816" s="14" t="s">
        <v>8123</v>
      </c>
      <c r="M816" s="41">
        <v>0</v>
      </c>
      <c r="N816" s="4" t="s">
        <v>8123</v>
      </c>
      <c r="O816" s="41">
        <v>0</v>
      </c>
      <c r="P816" s="41">
        <v>0</v>
      </c>
      <c r="Q816" s="41">
        <v>0</v>
      </c>
      <c r="R816" s="41">
        <v>0</v>
      </c>
      <c r="S816" s="41">
        <v>0</v>
      </c>
      <c r="T816" s="41">
        <v>0</v>
      </c>
      <c r="U816" s="41">
        <v>0</v>
      </c>
      <c r="V816" s="41">
        <v>0</v>
      </c>
      <c r="W816" s="41">
        <v>0</v>
      </c>
      <c r="X816" s="41">
        <v>0</v>
      </c>
      <c r="Y816" s="41">
        <v>0</v>
      </c>
      <c r="Z816" s="41">
        <v>0</v>
      </c>
      <c r="AA816" s="41">
        <v>0</v>
      </c>
      <c r="AB816" s="41">
        <v>0</v>
      </c>
      <c r="AC816" s="41">
        <v>0</v>
      </c>
      <c r="AD816" s="58">
        <f>SUM(Table446233[[#This Row],[1st
Apportionment]:[Invoices]])</f>
        <v>0</v>
      </c>
      <c r="AE816" s="58">
        <f>Table446233[[#This Row],[2018–19
Final Allocation
$98.35 
Per Pupil]]-AD816</f>
        <v>0</v>
      </c>
    </row>
    <row r="817" spans="1:31" x14ac:dyDescent="0.35">
      <c r="A817" s="13" t="s">
        <v>1632</v>
      </c>
      <c r="B817" s="13" t="s">
        <v>3406</v>
      </c>
      <c r="C817" s="14" t="s">
        <v>1634</v>
      </c>
      <c r="D817" s="14" t="s">
        <v>1758</v>
      </c>
      <c r="E817" s="14" t="s">
        <v>3407</v>
      </c>
      <c r="F817" s="14" t="s">
        <v>3408</v>
      </c>
      <c r="G817" s="14" t="s">
        <v>3409</v>
      </c>
      <c r="H817" s="61" t="s">
        <v>3410</v>
      </c>
      <c r="I817" s="38">
        <v>0</v>
      </c>
      <c r="J817" s="39" t="s">
        <v>8122</v>
      </c>
      <c r="K817" s="40" t="s">
        <v>8123</v>
      </c>
      <c r="L817" s="14" t="s">
        <v>8123</v>
      </c>
      <c r="M817" s="41">
        <v>0</v>
      </c>
      <c r="N817" s="4" t="s">
        <v>8123</v>
      </c>
      <c r="O817" s="41">
        <v>0</v>
      </c>
      <c r="P817" s="41">
        <v>0</v>
      </c>
      <c r="Q817" s="41">
        <v>0</v>
      </c>
      <c r="R817" s="41">
        <v>0</v>
      </c>
      <c r="S817" s="41">
        <v>0</v>
      </c>
      <c r="T817" s="41">
        <v>0</v>
      </c>
      <c r="U817" s="41">
        <v>0</v>
      </c>
      <c r="V817" s="41">
        <v>0</v>
      </c>
      <c r="W817" s="41">
        <v>0</v>
      </c>
      <c r="X817" s="41">
        <v>0</v>
      </c>
      <c r="Y817" s="41">
        <v>0</v>
      </c>
      <c r="Z817" s="41">
        <v>0</v>
      </c>
      <c r="AA817" s="41">
        <v>0</v>
      </c>
      <c r="AB817" s="41">
        <v>0</v>
      </c>
      <c r="AC817" s="41">
        <v>0</v>
      </c>
      <c r="AD817" s="58">
        <f>SUM(Table446233[[#This Row],[1st
Apportionment]:[Invoices]])</f>
        <v>0</v>
      </c>
      <c r="AE817" s="58">
        <f>Table446233[[#This Row],[2018–19
Final Allocation
$98.35 
Per Pupil]]-AD817</f>
        <v>0</v>
      </c>
    </row>
    <row r="818" spans="1:31" x14ac:dyDescent="0.35">
      <c r="A818" s="13" t="s">
        <v>1632</v>
      </c>
      <c r="B818" s="13" t="s">
        <v>3411</v>
      </c>
      <c r="C818" s="14" t="s">
        <v>1634</v>
      </c>
      <c r="D818" s="14" t="s">
        <v>1794</v>
      </c>
      <c r="E818" s="14" t="s">
        <v>3412</v>
      </c>
      <c r="F818" s="14" t="s">
        <v>3413</v>
      </c>
      <c r="G818" s="14" t="s">
        <v>3414</v>
      </c>
      <c r="H818" s="61" t="s">
        <v>3415</v>
      </c>
      <c r="I818" s="38">
        <v>0</v>
      </c>
      <c r="J818" s="39" t="s">
        <v>8122</v>
      </c>
      <c r="K818" s="40" t="s">
        <v>8123</v>
      </c>
      <c r="L818" s="14" t="s">
        <v>8123</v>
      </c>
      <c r="M818" s="41">
        <v>0</v>
      </c>
      <c r="N818" s="4" t="s">
        <v>8123</v>
      </c>
      <c r="O818" s="41">
        <v>0</v>
      </c>
      <c r="P818" s="41">
        <v>0</v>
      </c>
      <c r="Q818" s="41">
        <v>0</v>
      </c>
      <c r="R818" s="41">
        <v>0</v>
      </c>
      <c r="S818" s="41">
        <v>0</v>
      </c>
      <c r="T818" s="41">
        <v>0</v>
      </c>
      <c r="U818" s="41">
        <v>0</v>
      </c>
      <c r="V818" s="41">
        <v>0</v>
      </c>
      <c r="W818" s="41">
        <v>0</v>
      </c>
      <c r="X818" s="41">
        <v>0</v>
      </c>
      <c r="Y818" s="41">
        <v>0</v>
      </c>
      <c r="Z818" s="41">
        <v>0</v>
      </c>
      <c r="AA818" s="41">
        <v>0</v>
      </c>
      <c r="AB818" s="41">
        <v>0</v>
      </c>
      <c r="AC818" s="41">
        <v>0</v>
      </c>
      <c r="AD818" s="58">
        <f>SUM(Table446233[[#This Row],[1st
Apportionment]:[Invoices]])</f>
        <v>0</v>
      </c>
      <c r="AE818" s="58">
        <f>Table446233[[#This Row],[2018–19
Final Allocation
$98.35 
Per Pupil]]-AD818</f>
        <v>0</v>
      </c>
    </row>
    <row r="819" spans="1:31" x14ac:dyDescent="0.35">
      <c r="A819" s="13" t="s">
        <v>1632</v>
      </c>
      <c r="B819" s="13" t="s">
        <v>3416</v>
      </c>
      <c r="C819" s="14" t="s">
        <v>1634</v>
      </c>
      <c r="D819" s="14" t="s">
        <v>1758</v>
      </c>
      <c r="E819" s="14" t="s">
        <v>3417</v>
      </c>
      <c r="F819" s="14" t="s">
        <v>3418</v>
      </c>
      <c r="G819" s="14" t="s">
        <v>3419</v>
      </c>
      <c r="H819" s="61" t="s">
        <v>3420</v>
      </c>
      <c r="I819" s="38">
        <v>0</v>
      </c>
      <c r="J819" s="39" t="s">
        <v>8122</v>
      </c>
      <c r="K819" s="40" t="s">
        <v>8123</v>
      </c>
      <c r="L819" s="14" t="s">
        <v>8123</v>
      </c>
      <c r="M819" s="41">
        <v>0</v>
      </c>
      <c r="N819" s="4" t="s">
        <v>8123</v>
      </c>
      <c r="O819" s="41">
        <v>0</v>
      </c>
      <c r="P819" s="41">
        <v>0</v>
      </c>
      <c r="Q819" s="41">
        <v>0</v>
      </c>
      <c r="R819" s="41">
        <v>0</v>
      </c>
      <c r="S819" s="41">
        <v>0</v>
      </c>
      <c r="T819" s="41">
        <v>0</v>
      </c>
      <c r="U819" s="41">
        <v>0</v>
      </c>
      <c r="V819" s="41">
        <v>0</v>
      </c>
      <c r="W819" s="41">
        <v>0</v>
      </c>
      <c r="X819" s="41">
        <v>0</v>
      </c>
      <c r="Y819" s="41">
        <v>0</v>
      </c>
      <c r="Z819" s="41">
        <v>0</v>
      </c>
      <c r="AA819" s="41">
        <v>0</v>
      </c>
      <c r="AB819" s="41">
        <v>0</v>
      </c>
      <c r="AC819" s="41">
        <v>0</v>
      </c>
      <c r="AD819" s="58">
        <f>SUM(Table446233[[#This Row],[1st
Apportionment]:[Invoices]])</f>
        <v>0</v>
      </c>
      <c r="AE819" s="58">
        <f>Table446233[[#This Row],[2018–19
Final Allocation
$98.35 
Per Pupil]]-AD819</f>
        <v>0</v>
      </c>
    </row>
    <row r="820" spans="1:31" x14ac:dyDescent="0.35">
      <c r="A820" s="13" t="s">
        <v>1632</v>
      </c>
      <c r="B820" s="13" t="s">
        <v>3421</v>
      </c>
      <c r="C820" s="14" t="s">
        <v>1634</v>
      </c>
      <c r="D820" s="14" t="s">
        <v>1758</v>
      </c>
      <c r="E820" s="14" t="s">
        <v>3422</v>
      </c>
      <c r="F820" s="14" t="s">
        <v>3423</v>
      </c>
      <c r="G820" s="14" t="s">
        <v>3424</v>
      </c>
      <c r="H820" s="61" t="s">
        <v>3425</v>
      </c>
      <c r="I820" s="38">
        <v>0</v>
      </c>
      <c r="J820" s="39" t="s">
        <v>8122</v>
      </c>
      <c r="K820" s="40" t="s">
        <v>8123</v>
      </c>
      <c r="L820" s="14" t="s">
        <v>8123</v>
      </c>
      <c r="M820" s="41">
        <v>0</v>
      </c>
      <c r="N820" s="4" t="s">
        <v>8123</v>
      </c>
      <c r="O820" s="41">
        <v>0</v>
      </c>
      <c r="P820" s="41">
        <v>0</v>
      </c>
      <c r="Q820" s="41">
        <v>0</v>
      </c>
      <c r="R820" s="41">
        <v>0</v>
      </c>
      <c r="S820" s="41">
        <v>0</v>
      </c>
      <c r="T820" s="41">
        <v>0</v>
      </c>
      <c r="U820" s="41">
        <v>0</v>
      </c>
      <c r="V820" s="41">
        <v>0</v>
      </c>
      <c r="W820" s="41">
        <v>0</v>
      </c>
      <c r="X820" s="41">
        <v>0</v>
      </c>
      <c r="Y820" s="41">
        <v>0</v>
      </c>
      <c r="Z820" s="41">
        <v>0</v>
      </c>
      <c r="AA820" s="41">
        <v>0</v>
      </c>
      <c r="AB820" s="41">
        <v>0</v>
      </c>
      <c r="AC820" s="41">
        <v>0</v>
      </c>
      <c r="AD820" s="58">
        <f>SUM(Table446233[[#This Row],[1st
Apportionment]:[Invoices]])</f>
        <v>0</v>
      </c>
      <c r="AE820" s="58">
        <f>Table446233[[#This Row],[2018–19
Final Allocation
$98.35 
Per Pupil]]-AD820</f>
        <v>0</v>
      </c>
    </row>
    <row r="821" spans="1:31" x14ac:dyDescent="0.35">
      <c r="A821" s="13" t="s">
        <v>1632</v>
      </c>
      <c r="B821" s="13" t="s">
        <v>3426</v>
      </c>
      <c r="C821" s="14" t="s">
        <v>1634</v>
      </c>
      <c r="D821" s="14" t="s">
        <v>1758</v>
      </c>
      <c r="E821" s="14" t="s">
        <v>3427</v>
      </c>
      <c r="F821" s="14" t="s">
        <v>3428</v>
      </c>
      <c r="G821" s="14" t="s">
        <v>3429</v>
      </c>
      <c r="H821" s="61" t="s">
        <v>3430</v>
      </c>
      <c r="I821" s="38">
        <v>0</v>
      </c>
      <c r="J821" s="39" t="s">
        <v>8122</v>
      </c>
      <c r="K821" s="40" t="s">
        <v>8123</v>
      </c>
      <c r="L821" s="14" t="s">
        <v>8123</v>
      </c>
      <c r="M821" s="41">
        <v>0</v>
      </c>
      <c r="N821" s="4" t="s">
        <v>8123</v>
      </c>
      <c r="O821" s="41">
        <v>0</v>
      </c>
      <c r="P821" s="41">
        <v>0</v>
      </c>
      <c r="Q821" s="41">
        <v>0</v>
      </c>
      <c r="R821" s="41">
        <v>0</v>
      </c>
      <c r="S821" s="41">
        <v>0</v>
      </c>
      <c r="T821" s="41">
        <v>0</v>
      </c>
      <c r="U821" s="41">
        <v>0</v>
      </c>
      <c r="V821" s="41">
        <v>0</v>
      </c>
      <c r="W821" s="41">
        <v>0</v>
      </c>
      <c r="X821" s="41">
        <v>0</v>
      </c>
      <c r="Y821" s="41">
        <v>0</v>
      </c>
      <c r="Z821" s="41">
        <v>0</v>
      </c>
      <c r="AA821" s="41">
        <v>0</v>
      </c>
      <c r="AB821" s="41">
        <v>0</v>
      </c>
      <c r="AC821" s="41">
        <v>0</v>
      </c>
      <c r="AD821" s="58">
        <f>SUM(Table446233[[#This Row],[1st
Apportionment]:[Invoices]])</f>
        <v>0</v>
      </c>
      <c r="AE821" s="58">
        <f>Table446233[[#This Row],[2018–19
Final Allocation
$98.35 
Per Pupil]]-AD821</f>
        <v>0</v>
      </c>
    </row>
    <row r="822" spans="1:31" x14ac:dyDescent="0.35">
      <c r="A822" s="13" t="s">
        <v>1632</v>
      </c>
      <c r="B822" s="13" t="s">
        <v>3431</v>
      </c>
      <c r="C822" s="14" t="s">
        <v>1634</v>
      </c>
      <c r="D822" s="14" t="s">
        <v>1635</v>
      </c>
      <c r="E822" s="14" t="s">
        <v>3432</v>
      </c>
      <c r="F822" s="14" t="s">
        <v>3433</v>
      </c>
      <c r="G822" s="14" t="s">
        <v>3434</v>
      </c>
      <c r="H822" s="61" t="s">
        <v>3435</v>
      </c>
      <c r="I822" s="38">
        <v>0</v>
      </c>
      <c r="J822" s="39" t="s">
        <v>8122</v>
      </c>
      <c r="K822" s="40" t="s">
        <v>8123</v>
      </c>
      <c r="L822" s="14" t="s">
        <v>8123</v>
      </c>
      <c r="M822" s="41">
        <v>0</v>
      </c>
      <c r="N822" s="4" t="s">
        <v>8123</v>
      </c>
      <c r="O822" s="41">
        <v>0</v>
      </c>
      <c r="P822" s="41">
        <v>0</v>
      </c>
      <c r="Q822" s="41">
        <v>0</v>
      </c>
      <c r="R822" s="41">
        <v>0</v>
      </c>
      <c r="S822" s="41">
        <v>0</v>
      </c>
      <c r="T822" s="41">
        <v>0</v>
      </c>
      <c r="U822" s="41">
        <v>0</v>
      </c>
      <c r="V822" s="41">
        <v>0</v>
      </c>
      <c r="W822" s="41">
        <v>0</v>
      </c>
      <c r="X822" s="41">
        <v>0</v>
      </c>
      <c r="Y822" s="41">
        <v>0</v>
      </c>
      <c r="Z822" s="41">
        <v>0</v>
      </c>
      <c r="AA822" s="41">
        <v>0</v>
      </c>
      <c r="AB822" s="41">
        <v>0</v>
      </c>
      <c r="AC822" s="41">
        <v>0</v>
      </c>
      <c r="AD822" s="58">
        <f>SUM(Table446233[[#This Row],[1st
Apportionment]:[Invoices]])</f>
        <v>0</v>
      </c>
      <c r="AE822" s="58">
        <f>Table446233[[#This Row],[2018–19
Final Allocation
$98.35 
Per Pupil]]-AD822</f>
        <v>0</v>
      </c>
    </row>
    <row r="823" spans="1:31" x14ac:dyDescent="0.35">
      <c r="A823" s="13" t="s">
        <v>1632</v>
      </c>
      <c r="B823" s="13" t="s">
        <v>3436</v>
      </c>
      <c r="C823" s="14" t="s">
        <v>1634</v>
      </c>
      <c r="D823" s="14" t="s">
        <v>1848</v>
      </c>
      <c r="E823" s="14" t="s">
        <v>3437</v>
      </c>
      <c r="F823" s="14" t="s">
        <v>3438</v>
      </c>
      <c r="G823" s="14" t="s">
        <v>3439</v>
      </c>
      <c r="H823" s="61" t="s">
        <v>3440</v>
      </c>
      <c r="I823" s="38">
        <v>0</v>
      </c>
      <c r="J823" s="39" t="s">
        <v>8122</v>
      </c>
      <c r="K823" s="40" t="s">
        <v>8123</v>
      </c>
      <c r="L823" s="14" t="s">
        <v>8123</v>
      </c>
      <c r="M823" s="41">
        <v>0</v>
      </c>
      <c r="N823" s="4" t="s">
        <v>8123</v>
      </c>
      <c r="O823" s="41">
        <v>0</v>
      </c>
      <c r="P823" s="41">
        <v>0</v>
      </c>
      <c r="Q823" s="41">
        <v>0</v>
      </c>
      <c r="R823" s="41">
        <v>0</v>
      </c>
      <c r="S823" s="41">
        <v>0</v>
      </c>
      <c r="T823" s="41">
        <v>0</v>
      </c>
      <c r="U823" s="41">
        <v>0</v>
      </c>
      <c r="V823" s="41">
        <v>0</v>
      </c>
      <c r="W823" s="41">
        <v>0</v>
      </c>
      <c r="X823" s="41">
        <v>0</v>
      </c>
      <c r="Y823" s="41">
        <v>0</v>
      </c>
      <c r="Z823" s="41">
        <v>0</v>
      </c>
      <c r="AA823" s="41">
        <v>0</v>
      </c>
      <c r="AB823" s="41">
        <v>0</v>
      </c>
      <c r="AC823" s="41">
        <v>0</v>
      </c>
      <c r="AD823" s="58">
        <f>SUM(Table446233[[#This Row],[1st
Apportionment]:[Invoices]])</f>
        <v>0</v>
      </c>
      <c r="AE823" s="58">
        <f>Table446233[[#This Row],[2018–19
Final Allocation
$98.35 
Per Pupil]]-AD823</f>
        <v>0</v>
      </c>
    </row>
    <row r="824" spans="1:31" x14ac:dyDescent="0.35">
      <c r="A824" s="13" t="s">
        <v>1632</v>
      </c>
      <c r="B824" s="13" t="s">
        <v>3441</v>
      </c>
      <c r="C824" s="14" t="s">
        <v>1634</v>
      </c>
      <c r="D824" s="14" t="s">
        <v>1848</v>
      </c>
      <c r="E824" s="14" t="s">
        <v>3442</v>
      </c>
      <c r="F824" s="14" t="s">
        <v>3443</v>
      </c>
      <c r="G824" s="14" t="s">
        <v>3444</v>
      </c>
      <c r="H824" s="61" t="s">
        <v>3445</v>
      </c>
      <c r="I824" s="38">
        <v>0</v>
      </c>
      <c r="J824" s="39" t="s">
        <v>8122</v>
      </c>
      <c r="K824" s="40" t="s">
        <v>8123</v>
      </c>
      <c r="L824" s="14" t="s">
        <v>8123</v>
      </c>
      <c r="M824" s="41">
        <v>0</v>
      </c>
      <c r="N824" s="4" t="s">
        <v>8123</v>
      </c>
      <c r="O824" s="41">
        <v>0</v>
      </c>
      <c r="P824" s="41">
        <v>0</v>
      </c>
      <c r="Q824" s="41">
        <v>0</v>
      </c>
      <c r="R824" s="41">
        <v>0</v>
      </c>
      <c r="S824" s="41">
        <v>0</v>
      </c>
      <c r="T824" s="41">
        <v>0</v>
      </c>
      <c r="U824" s="41">
        <v>0</v>
      </c>
      <c r="V824" s="41">
        <v>0</v>
      </c>
      <c r="W824" s="41">
        <v>0</v>
      </c>
      <c r="X824" s="41">
        <v>0</v>
      </c>
      <c r="Y824" s="41">
        <v>0</v>
      </c>
      <c r="Z824" s="41">
        <v>0</v>
      </c>
      <c r="AA824" s="41">
        <v>0</v>
      </c>
      <c r="AB824" s="41">
        <v>0</v>
      </c>
      <c r="AC824" s="41">
        <v>0</v>
      </c>
      <c r="AD824" s="58">
        <f>SUM(Table446233[[#This Row],[1st
Apportionment]:[Invoices]])</f>
        <v>0</v>
      </c>
      <c r="AE824" s="58">
        <f>Table446233[[#This Row],[2018–19
Final Allocation
$98.35 
Per Pupil]]-AD824</f>
        <v>0</v>
      </c>
    </row>
    <row r="825" spans="1:31" x14ac:dyDescent="0.35">
      <c r="A825" s="13" t="s">
        <v>1632</v>
      </c>
      <c r="B825" s="13" t="s">
        <v>3446</v>
      </c>
      <c r="C825" s="14" t="s">
        <v>1634</v>
      </c>
      <c r="D825" s="14" t="s">
        <v>1758</v>
      </c>
      <c r="E825" s="14" t="s">
        <v>3447</v>
      </c>
      <c r="F825" s="14" t="s">
        <v>3448</v>
      </c>
      <c r="G825" s="14" t="s">
        <v>3449</v>
      </c>
      <c r="H825" s="61" t="s">
        <v>3450</v>
      </c>
      <c r="I825" s="38">
        <v>0</v>
      </c>
      <c r="J825" s="39" t="s">
        <v>8122</v>
      </c>
      <c r="K825" s="40" t="s">
        <v>8123</v>
      </c>
      <c r="L825" s="14" t="s">
        <v>8123</v>
      </c>
      <c r="M825" s="41">
        <v>0</v>
      </c>
      <c r="N825" s="4" t="s">
        <v>8123</v>
      </c>
      <c r="O825" s="41">
        <v>0</v>
      </c>
      <c r="P825" s="41">
        <v>0</v>
      </c>
      <c r="Q825" s="41">
        <v>0</v>
      </c>
      <c r="R825" s="41">
        <v>0</v>
      </c>
      <c r="S825" s="41">
        <v>0</v>
      </c>
      <c r="T825" s="41">
        <v>0</v>
      </c>
      <c r="U825" s="41">
        <v>0</v>
      </c>
      <c r="V825" s="41">
        <v>0</v>
      </c>
      <c r="W825" s="41">
        <v>0</v>
      </c>
      <c r="X825" s="41">
        <v>0</v>
      </c>
      <c r="Y825" s="41">
        <v>0</v>
      </c>
      <c r="Z825" s="41">
        <v>0</v>
      </c>
      <c r="AA825" s="41">
        <v>0</v>
      </c>
      <c r="AB825" s="41">
        <v>0</v>
      </c>
      <c r="AC825" s="41">
        <v>0</v>
      </c>
      <c r="AD825" s="58">
        <f>SUM(Table446233[[#This Row],[1st
Apportionment]:[Invoices]])</f>
        <v>0</v>
      </c>
      <c r="AE825" s="58">
        <f>Table446233[[#This Row],[2018–19
Final Allocation
$98.35 
Per Pupil]]-AD825</f>
        <v>0</v>
      </c>
    </row>
    <row r="826" spans="1:31" x14ac:dyDescent="0.35">
      <c r="A826" s="13" t="s">
        <v>1632</v>
      </c>
      <c r="B826" s="13" t="s">
        <v>3451</v>
      </c>
      <c r="C826" s="14" t="s">
        <v>1634</v>
      </c>
      <c r="D826" s="14" t="s">
        <v>1758</v>
      </c>
      <c r="E826" s="14" t="s">
        <v>3452</v>
      </c>
      <c r="F826" s="14" t="s">
        <v>3453</v>
      </c>
      <c r="G826" s="14" t="s">
        <v>3454</v>
      </c>
      <c r="H826" s="61" t="s">
        <v>3455</v>
      </c>
      <c r="I826" s="38">
        <v>0</v>
      </c>
      <c r="J826" s="39" t="s">
        <v>8122</v>
      </c>
      <c r="K826" s="40" t="s">
        <v>8123</v>
      </c>
      <c r="L826" s="14" t="s">
        <v>8123</v>
      </c>
      <c r="M826" s="41">
        <v>0</v>
      </c>
      <c r="N826" s="4" t="s">
        <v>8123</v>
      </c>
      <c r="O826" s="41">
        <v>0</v>
      </c>
      <c r="P826" s="41">
        <v>0</v>
      </c>
      <c r="Q826" s="41">
        <v>0</v>
      </c>
      <c r="R826" s="41">
        <v>0</v>
      </c>
      <c r="S826" s="41">
        <v>0</v>
      </c>
      <c r="T826" s="41">
        <v>0</v>
      </c>
      <c r="U826" s="41">
        <v>0</v>
      </c>
      <c r="V826" s="41">
        <v>0</v>
      </c>
      <c r="W826" s="41">
        <v>0</v>
      </c>
      <c r="X826" s="41">
        <v>0</v>
      </c>
      <c r="Y826" s="41">
        <v>0</v>
      </c>
      <c r="Z826" s="41">
        <v>0</v>
      </c>
      <c r="AA826" s="41">
        <v>0</v>
      </c>
      <c r="AB826" s="41">
        <v>0</v>
      </c>
      <c r="AC826" s="41">
        <v>0</v>
      </c>
      <c r="AD826" s="58">
        <f>SUM(Table446233[[#This Row],[1st
Apportionment]:[Invoices]])</f>
        <v>0</v>
      </c>
      <c r="AE826" s="58">
        <f>Table446233[[#This Row],[2018–19
Final Allocation
$98.35 
Per Pupil]]-AD826</f>
        <v>0</v>
      </c>
    </row>
    <row r="827" spans="1:31" x14ac:dyDescent="0.35">
      <c r="A827" s="13" t="s">
        <v>1632</v>
      </c>
      <c r="B827" s="13" t="s">
        <v>3456</v>
      </c>
      <c r="C827" s="14" t="s">
        <v>1634</v>
      </c>
      <c r="D827" s="14" t="s">
        <v>1758</v>
      </c>
      <c r="E827" s="14" t="s">
        <v>3457</v>
      </c>
      <c r="F827" s="14" t="s">
        <v>3458</v>
      </c>
      <c r="G827" s="14" t="s">
        <v>3459</v>
      </c>
      <c r="H827" s="61" t="s">
        <v>3460</v>
      </c>
      <c r="I827" s="38">
        <v>0</v>
      </c>
      <c r="J827" s="39" t="s">
        <v>8122</v>
      </c>
      <c r="K827" s="40" t="s">
        <v>8123</v>
      </c>
      <c r="L827" s="14" t="s">
        <v>8123</v>
      </c>
      <c r="M827" s="41">
        <v>0</v>
      </c>
      <c r="N827" s="4" t="s">
        <v>8123</v>
      </c>
      <c r="O827" s="41">
        <v>0</v>
      </c>
      <c r="P827" s="41">
        <v>0</v>
      </c>
      <c r="Q827" s="41">
        <v>0</v>
      </c>
      <c r="R827" s="41">
        <v>0</v>
      </c>
      <c r="S827" s="41">
        <v>0</v>
      </c>
      <c r="T827" s="41">
        <v>0</v>
      </c>
      <c r="U827" s="41">
        <v>0</v>
      </c>
      <c r="V827" s="41">
        <v>0</v>
      </c>
      <c r="W827" s="41">
        <v>0</v>
      </c>
      <c r="X827" s="41">
        <v>0</v>
      </c>
      <c r="Y827" s="41">
        <v>0</v>
      </c>
      <c r="Z827" s="41">
        <v>0</v>
      </c>
      <c r="AA827" s="41">
        <v>0</v>
      </c>
      <c r="AB827" s="41">
        <v>0</v>
      </c>
      <c r="AC827" s="41">
        <v>0</v>
      </c>
      <c r="AD827" s="58">
        <f>SUM(Table446233[[#This Row],[1st
Apportionment]:[Invoices]])</f>
        <v>0</v>
      </c>
      <c r="AE827" s="58">
        <f>Table446233[[#This Row],[2018–19
Final Allocation
$98.35 
Per Pupil]]-AD827</f>
        <v>0</v>
      </c>
    </row>
    <row r="828" spans="1:31" x14ac:dyDescent="0.35">
      <c r="A828" s="13" t="s">
        <v>1632</v>
      </c>
      <c r="B828" s="13" t="s">
        <v>3461</v>
      </c>
      <c r="C828" s="14" t="s">
        <v>1634</v>
      </c>
      <c r="D828" s="14" t="s">
        <v>1863</v>
      </c>
      <c r="E828" s="14" t="s">
        <v>3462</v>
      </c>
      <c r="F828" s="14" t="s">
        <v>3463</v>
      </c>
      <c r="G828" s="14" t="s">
        <v>3464</v>
      </c>
      <c r="H828" s="61" t="s">
        <v>3465</v>
      </c>
      <c r="I828" s="38">
        <v>0</v>
      </c>
      <c r="J828" s="39" t="s">
        <v>8122</v>
      </c>
      <c r="K828" s="40" t="s">
        <v>8123</v>
      </c>
      <c r="L828" s="14" t="s">
        <v>8123</v>
      </c>
      <c r="M828" s="41">
        <v>0</v>
      </c>
      <c r="N828" s="4" t="s">
        <v>8123</v>
      </c>
      <c r="O828" s="41">
        <v>0</v>
      </c>
      <c r="P828" s="41">
        <v>0</v>
      </c>
      <c r="Q828" s="41">
        <v>0</v>
      </c>
      <c r="R828" s="41">
        <v>0</v>
      </c>
      <c r="S828" s="41">
        <v>0</v>
      </c>
      <c r="T828" s="41">
        <v>0</v>
      </c>
      <c r="U828" s="41">
        <v>0</v>
      </c>
      <c r="V828" s="41">
        <v>0</v>
      </c>
      <c r="W828" s="41">
        <v>0</v>
      </c>
      <c r="X828" s="41">
        <v>0</v>
      </c>
      <c r="Y828" s="41">
        <v>0</v>
      </c>
      <c r="Z828" s="41">
        <v>0</v>
      </c>
      <c r="AA828" s="41">
        <v>0</v>
      </c>
      <c r="AB828" s="41">
        <v>0</v>
      </c>
      <c r="AC828" s="41">
        <v>0</v>
      </c>
      <c r="AD828" s="58">
        <f>SUM(Table446233[[#This Row],[1st
Apportionment]:[Invoices]])</f>
        <v>0</v>
      </c>
      <c r="AE828" s="58">
        <f>Table446233[[#This Row],[2018–19
Final Allocation
$98.35 
Per Pupil]]-AD828</f>
        <v>0</v>
      </c>
    </row>
    <row r="829" spans="1:31" x14ac:dyDescent="0.35">
      <c r="A829" s="13" t="s">
        <v>1632</v>
      </c>
      <c r="B829" s="13" t="s">
        <v>3466</v>
      </c>
      <c r="C829" s="14" t="s">
        <v>1634</v>
      </c>
      <c r="D829" s="14" t="s">
        <v>1848</v>
      </c>
      <c r="E829" s="14" t="s">
        <v>3467</v>
      </c>
      <c r="F829" s="14" t="s">
        <v>3468</v>
      </c>
      <c r="G829" s="14" t="s">
        <v>3469</v>
      </c>
      <c r="H829" s="61" t="s">
        <v>3470</v>
      </c>
      <c r="I829" s="38">
        <v>0</v>
      </c>
      <c r="J829" s="39" t="s">
        <v>8122</v>
      </c>
      <c r="K829" s="40" t="s">
        <v>8123</v>
      </c>
      <c r="L829" s="14" t="s">
        <v>8123</v>
      </c>
      <c r="M829" s="41">
        <v>0</v>
      </c>
      <c r="N829" s="4" t="s">
        <v>8123</v>
      </c>
      <c r="O829" s="41">
        <v>0</v>
      </c>
      <c r="P829" s="41">
        <v>0</v>
      </c>
      <c r="Q829" s="41">
        <v>0</v>
      </c>
      <c r="R829" s="41">
        <v>0</v>
      </c>
      <c r="S829" s="41">
        <v>0</v>
      </c>
      <c r="T829" s="41">
        <v>0</v>
      </c>
      <c r="U829" s="41">
        <v>0</v>
      </c>
      <c r="V829" s="41">
        <v>0</v>
      </c>
      <c r="W829" s="41">
        <v>0</v>
      </c>
      <c r="X829" s="41">
        <v>0</v>
      </c>
      <c r="Y829" s="41">
        <v>0</v>
      </c>
      <c r="Z829" s="41">
        <v>0</v>
      </c>
      <c r="AA829" s="41">
        <v>0</v>
      </c>
      <c r="AB829" s="41">
        <v>0</v>
      </c>
      <c r="AC829" s="41">
        <v>0</v>
      </c>
      <c r="AD829" s="58">
        <f>SUM(Table446233[[#This Row],[1st
Apportionment]:[Invoices]])</f>
        <v>0</v>
      </c>
      <c r="AE829" s="58">
        <f>Table446233[[#This Row],[2018–19
Final Allocation
$98.35 
Per Pupil]]-AD829</f>
        <v>0</v>
      </c>
    </row>
    <row r="830" spans="1:31" x14ac:dyDescent="0.35">
      <c r="A830" s="13" t="s">
        <v>1632</v>
      </c>
      <c r="B830" s="13" t="s">
        <v>3471</v>
      </c>
      <c r="C830" s="14" t="s">
        <v>1634</v>
      </c>
      <c r="D830" s="14" t="s">
        <v>1848</v>
      </c>
      <c r="E830" s="14" t="s">
        <v>3472</v>
      </c>
      <c r="F830" s="14" t="s">
        <v>3473</v>
      </c>
      <c r="G830" s="14" t="s">
        <v>3474</v>
      </c>
      <c r="H830" s="61" t="s">
        <v>3475</v>
      </c>
      <c r="I830" s="38">
        <v>0</v>
      </c>
      <c r="J830" s="39" t="s">
        <v>8122</v>
      </c>
      <c r="K830" s="40" t="s">
        <v>8123</v>
      </c>
      <c r="L830" s="14" t="s">
        <v>8123</v>
      </c>
      <c r="M830" s="41">
        <v>0</v>
      </c>
      <c r="N830" s="4" t="s">
        <v>8123</v>
      </c>
      <c r="O830" s="41">
        <v>0</v>
      </c>
      <c r="P830" s="41">
        <v>0</v>
      </c>
      <c r="Q830" s="41">
        <v>0</v>
      </c>
      <c r="R830" s="41">
        <v>0</v>
      </c>
      <c r="S830" s="41">
        <v>0</v>
      </c>
      <c r="T830" s="41">
        <v>0</v>
      </c>
      <c r="U830" s="41">
        <v>0</v>
      </c>
      <c r="V830" s="41">
        <v>0</v>
      </c>
      <c r="W830" s="41">
        <v>0</v>
      </c>
      <c r="X830" s="41">
        <v>0</v>
      </c>
      <c r="Y830" s="41">
        <v>0</v>
      </c>
      <c r="Z830" s="41">
        <v>0</v>
      </c>
      <c r="AA830" s="41">
        <v>0</v>
      </c>
      <c r="AB830" s="41">
        <v>0</v>
      </c>
      <c r="AC830" s="41">
        <v>0</v>
      </c>
      <c r="AD830" s="58">
        <f>SUM(Table446233[[#This Row],[1st
Apportionment]:[Invoices]])</f>
        <v>0</v>
      </c>
      <c r="AE830" s="58">
        <f>Table446233[[#This Row],[2018–19
Final Allocation
$98.35 
Per Pupil]]-AD830</f>
        <v>0</v>
      </c>
    </row>
    <row r="831" spans="1:31" x14ac:dyDescent="0.35">
      <c r="A831" s="42" t="s">
        <v>3476</v>
      </c>
      <c r="B831" s="1" t="s">
        <v>3477</v>
      </c>
      <c r="C831" s="43" t="s">
        <v>3478</v>
      </c>
      <c r="D831" s="43" t="s">
        <v>3479</v>
      </c>
      <c r="E831" s="43" t="s">
        <v>34</v>
      </c>
      <c r="F831" s="2" t="s">
        <v>35</v>
      </c>
      <c r="G831" s="43" t="s">
        <v>3479</v>
      </c>
      <c r="H831" s="59" t="s">
        <v>3480</v>
      </c>
      <c r="I831" s="38">
        <v>0</v>
      </c>
      <c r="J831" s="39" t="s">
        <v>8122</v>
      </c>
      <c r="K831" s="40" t="s">
        <v>8123</v>
      </c>
      <c r="L831" s="2" t="s">
        <v>8123</v>
      </c>
      <c r="M831" s="41">
        <v>0</v>
      </c>
      <c r="N831" s="4" t="s">
        <v>8123</v>
      </c>
      <c r="O831" s="41">
        <v>0</v>
      </c>
      <c r="P831" s="41">
        <v>0</v>
      </c>
      <c r="Q831" s="41">
        <v>0</v>
      </c>
      <c r="R831" s="41">
        <v>0</v>
      </c>
      <c r="S831" s="41">
        <v>0</v>
      </c>
      <c r="T831" s="41">
        <v>0</v>
      </c>
      <c r="U831" s="41">
        <v>0</v>
      </c>
      <c r="V831" s="41">
        <v>0</v>
      </c>
      <c r="W831" s="41">
        <v>0</v>
      </c>
      <c r="X831" s="41">
        <v>0</v>
      </c>
      <c r="Y831" s="41">
        <v>0</v>
      </c>
      <c r="Z831" s="41">
        <v>0</v>
      </c>
      <c r="AA831" s="41">
        <v>0</v>
      </c>
      <c r="AB831" s="41">
        <v>0</v>
      </c>
      <c r="AC831" s="41">
        <v>0</v>
      </c>
      <c r="AD831" s="58">
        <f>SUM(Table446233[[#This Row],[1st
Apportionment]:[Invoices]])</f>
        <v>0</v>
      </c>
      <c r="AE831" s="58">
        <f>Table446233[[#This Row],[2018–19
Final Allocation
$98.35 
Per Pupil]]-AD831</f>
        <v>0</v>
      </c>
    </row>
    <row r="832" spans="1:31" x14ac:dyDescent="0.35">
      <c r="A832" s="42" t="s">
        <v>3476</v>
      </c>
      <c r="B832" s="1" t="s">
        <v>3481</v>
      </c>
      <c r="C832" s="43" t="s">
        <v>3478</v>
      </c>
      <c r="D832" s="43" t="s">
        <v>3482</v>
      </c>
      <c r="E832" s="43" t="s">
        <v>34</v>
      </c>
      <c r="F832" s="2" t="s">
        <v>35</v>
      </c>
      <c r="G832" s="43" t="s">
        <v>3482</v>
      </c>
      <c r="H832" s="59" t="s">
        <v>3483</v>
      </c>
      <c r="I832" s="38">
        <v>0</v>
      </c>
      <c r="J832" s="39" t="s">
        <v>8122</v>
      </c>
      <c r="K832" s="40" t="s">
        <v>8123</v>
      </c>
      <c r="L832" s="2" t="s">
        <v>8123</v>
      </c>
      <c r="M832" s="41">
        <v>0</v>
      </c>
      <c r="N832" s="4" t="s">
        <v>8123</v>
      </c>
      <c r="O832" s="41">
        <v>0</v>
      </c>
      <c r="P832" s="41">
        <v>0</v>
      </c>
      <c r="Q832" s="41">
        <v>0</v>
      </c>
      <c r="R832" s="41">
        <v>0</v>
      </c>
      <c r="S832" s="41">
        <v>0</v>
      </c>
      <c r="T832" s="41">
        <v>0</v>
      </c>
      <c r="U832" s="41">
        <v>0</v>
      </c>
      <c r="V832" s="41">
        <v>0</v>
      </c>
      <c r="W832" s="41">
        <v>0</v>
      </c>
      <c r="X832" s="41">
        <v>0</v>
      </c>
      <c r="Y832" s="41">
        <v>0</v>
      </c>
      <c r="Z832" s="41">
        <v>0</v>
      </c>
      <c r="AA832" s="41">
        <v>0</v>
      </c>
      <c r="AB832" s="41">
        <v>0</v>
      </c>
      <c r="AC832" s="41">
        <v>0</v>
      </c>
      <c r="AD832" s="58">
        <f>SUM(Table446233[[#This Row],[1st
Apportionment]:[Invoices]])</f>
        <v>0</v>
      </c>
      <c r="AE832" s="58">
        <f>Table446233[[#This Row],[2018–19
Final Allocation
$98.35 
Per Pupil]]-AD832</f>
        <v>0</v>
      </c>
    </row>
    <row r="833" spans="1:31" x14ac:dyDescent="0.35">
      <c r="A833" s="42" t="s">
        <v>3476</v>
      </c>
      <c r="B833" s="1" t="s">
        <v>3484</v>
      </c>
      <c r="C833" s="43" t="s">
        <v>3478</v>
      </c>
      <c r="D833" s="43" t="s">
        <v>3485</v>
      </c>
      <c r="E833" s="43" t="s">
        <v>34</v>
      </c>
      <c r="F833" s="2" t="s">
        <v>35</v>
      </c>
      <c r="G833" s="43" t="s">
        <v>3485</v>
      </c>
      <c r="H833" s="59" t="s">
        <v>3486</v>
      </c>
      <c r="I833" s="38">
        <v>0</v>
      </c>
      <c r="J833" s="39" t="s">
        <v>8122</v>
      </c>
      <c r="K833" s="40" t="s">
        <v>8123</v>
      </c>
      <c r="L833" s="2" t="s">
        <v>8123</v>
      </c>
      <c r="M833" s="41">
        <v>0</v>
      </c>
      <c r="N833" s="4" t="s">
        <v>8123</v>
      </c>
      <c r="O833" s="41">
        <v>0</v>
      </c>
      <c r="P833" s="41">
        <v>0</v>
      </c>
      <c r="Q833" s="41">
        <v>0</v>
      </c>
      <c r="R833" s="41">
        <v>0</v>
      </c>
      <c r="S833" s="41">
        <v>0</v>
      </c>
      <c r="T833" s="41">
        <v>0</v>
      </c>
      <c r="U833" s="41">
        <v>0</v>
      </c>
      <c r="V833" s="41">
        <v>0</v>
      </c>
      <c r="W833" s="41">
        <v>0</v>
      </c>
      <c r="X833" s="41">
        <v>0</v>
      </c>
      <c r="Y833" s="41">
        <v>0</v>
      </c>
      <c r="Z833" s="41">
        <v>0</v>
      </c>
      <c r="AA833" s="41">
        <v>0</v>
      </c>
      <c r="AB833" s="41">
        <v>0</v>
      </c>
      <c r="AC833" s="41">
        <v>0</v>
      </c>
      <c r="AD833" s="58">
        <f>SUM(Table446233[[#This Row],[1st
Apportionment]:[Invoices]])</f>
        <v>0</v>
      </c>
      <c r="AE833" s="58">
        <f>Table446233[[#This Row],[2018–19
Final Allocation
$98.35 
Per Pupil]]-AD833</f>
        <v>0</v>
      </c>
    </row>
    <row r="834" spans="1:31" x14ac:dyDescent="0.35">
      <c r="A834" s="42" t="s">
        <v>3476</v>
      </c>
      <c r="B834" s="1" t="s">
        <v>3487</v>
      </c>
      <c r="C834" s="43" t="s">
        <v>3478</v>
      </c>
      <c r="D834" s="43" t="s">
        <v>3488</v>
      </c>
      <c r="E834" s="43" t="s">
        <v>34</v>
      </c>
      <c r="F834" s="2" t="s">
        <v>35</v>
      </c>
      <c r="G834" s="43" t="s">
        <v>3488</v>
      </c>
      <c r="H834" s="59" t="s">
        <v>3489</v>
      </c>
      <c r="I834" s="38">
        <v>0</v>
      </c>
      <c r="J834" s="39" t="s">
        <v>8123</v>
      </c>
      <c r="K834" s="40" t="s">
        <v>8123</v>
      </c>
      <c r="L834" s="2" t="s">
        <v>8123</v>
      </c>
      <c r="M834" s="41">
        <v>0</v>
      </c>
      <c r="N834" s="4" t="s">
        <v>8123</v>
      </c>
      <c r="O834" s="41">
        <v>0</v>
      </c>
      <c r="P834" s="41">
        <v>0</v>
      </c>
      <c r="Q834" s="41">
        <v>0</v>
      </c>
      <c r="R834" s="41">
        <v>0</v>
      </c>
      <c r="S834" s="41">
        <v>0</v>
      </c>
      <c r="T834" s="41">
        <v>0</v>
      </c>
      <c r="U834" s="41">
        <v>0</v>
      </c>
      <c r="V834" s="41">
        <v>0</v>
      </c>
      <c r="W834" s="41">
        <v>0</v>
      </c>
      <c r="X834" s="41">
        <v>0</v>
      </c>
      <c r="Y834" s="41">
        <v>0</v>
      </c>
      <c r="Z834" s="41">
        <v>0</v>
      </c>
      <c r="AA834" s="41">
        <v>0</v>
      </c>
      <c r="AB834" s="41">
        <v>0</v>
      </c>
      <c r="AC834" s="41">
        <v>0</v>
      </c>
      <c r="AD834" s="58">
        <f>SUM(Table446233[[#This Row],[1st
Apportionment]:[Invoices]])</f>
        <v>0</v>
      </c>
      <c r="AE834" s="58">
        <f>Table446233[[#This Row],[2018–19
Final Allocation
$98.35 
Per Pupil]]-AD834</f>
        <v>0</v>
      </c>
    </row>
    <row r="835" spans="1:31" x14ac:dyDescent="0.35">
      <c r="A835" s="42" t="s">
        <v>3476</v>
      </c>
      <c r="B835" s="1" t="s">
        <v>3490</v>
      </c>
      <c r="C835" s="43" t="s">
        <v>3478</v>
      </c>
      <c r="D835" s="43" t="s">
        <v>3491</v>
      </c>
      <c r="E835" s="43" t="s">
        <v>34</v>
      </c>
      <c r="F835" s="2" t="s">
        <v>35</v>
      </c>
      <c r="G835" s="43" t="s">
        <v>3491</v>
      </c>
      <c r="H835" s="59" t="s">
        <v>3492</v>
      </c>
      <c r="I835" s="38">
        <v>0</v>
      </c>
      <c r="J835" s="39" t="s">
        <v>8122</v>
      </c>
      <c r="K835" s="40" t="s">
        <v>8123</v>
      </c>
      <c r="L835" s="2" t="s">
        <v>8123</v>
      </c>
      <c r="M835" s="41">
        <v>0</v>
      </c>
      <c r="N835" s="4" t="s">
        <v>8122</v>
      </c>
      <c r="O835" s="41">
        <v>0</v>
      </c>
      <c r="P835" s="41">
        <v>0</v>
      </c>
      <c r="Q835" s="41">
        <v>0</v>
      </c>
      <c r="R835" s="41">
        <v>0</v>
      </c>
      <c r="S835" s="41">
        <v>0</v>
      </c>
      <c r="T835" s="41">
        <v>0</v>
      </c>
      <c r="U835" s="41">
        <v>0</v>
      </c>
      <c r="V835" s="41">
        <v>0</v>
      </c>
      <c r="W835" s="41">
        <v>0</v>
      </c>
      <c r="X835" s="41">
        <v>0</v>
      </c>
      <c r="Y835" s="41">
        <v>0</v>
      </c>
      <c r="Z835" s="41">
        <v>0</v>
      </c>
      <c r="AA835" s="41">
        <v>0</v>
      </c>
      <c r="AB835" s="41">
        <v>0</v>
      </c>
      <c r="AC835" s="41">
        <v>0</v>
      </c>
      <c r="AD835" s="58">
        <f>SUM(Table446233[[#This Row],[1st
Apportionment]:[Invoices]])</f>
        <v>0</v>
      </c>
      <c r="AE835" s="58">
        <f>Table446233[[#This Row],[2018–19
Final Allocation
$98.35 
Per Pupil]]-AD835</f>
        <v>0</v>
      </c>
    </row>
    <row r="836" spans="1:31" x14ac:dyDescent="0.35">
      <c r="A836" s="42" t="s">
        <v>3476</v>
      </c>
      <c r="B836" s="1" t="s">
        <v>3493</v>
      </c>
      <c r="C836" s="43" t="s">
        <v>3478</v>
      </c>
      <c r="D836" s="43" t="s">
        <v>3494</v>
      </c>
      <c r="E836" s="43" t="s">
        <v>34</v>
      </c>
      <c r="F836" s="2" t="s">
        <v>35</v>
      </c>
      <c r="G836" s="43" t="s">
        <v>3494</v>
      </c>
      <c r="H836" s="59" t="s">
        <v>3495</v>
      </c>
      <c r="I836" s="38">
        <v>249</v>
      </c>
      <c r="J836" s="39" t="s">
        <v>8122</v>
      </c>
      <c r="K836" s="40" t="s">
        <v>8122</v>
      </c>
      <c r="L836" s="2" t="s">
        <v>8122</v>
      </c>
      <c r="M836" s="41">
        <v>24489</v>
      </c>
      <c r="N836" s="4" t="s">
        <v>8122</v>
      </c>
      <c r="O836" s="41">
        <v>5749</v>
      </c>
      <c r="P836" s="41">
        <v>0</v>
      </c>
      <c r="Q836" s="41">
        <v>0</v>
      </c>
      <c r="R836" s="41">
        <v>373</v>
      </c>
      <c r="S836" s="41">
        <v>6122</v>
      </c>
      <c r="T836" s="41">
        <v>12245</v>
      </c>
      <c r="U836" s="41">
        <v>0</v>
      </c>
      <c r="V836" s="41">
        <v>0</v>
      </c>
      <c r="W836" s="41">
        <v>0</v>
      </c>
      <c r="X836" s="41">
        <v>0</v>
      </c>
      <c r="Y836" s="41">
        <v>0</v>
      </c>
      <c r="Z836" s="41">
        <v>0</v>
      </c>
      <c r="AA836" s="41">
        <v>0</v>
      </c>
      <c r="AB836" s="41">
        <v>0</v>
      </c>
      <c r="AC836" s="41">
        <v>0</v>
      </c>
      <c r="AD836" s="58">
        <f>SUM(Table446233[[#This Row],[1st
Apportionment]:[Invoices]])</f>
        <v>24489</v>
      </c>
      <c r="AE836" s="58">
        <f>Table446233[[#This Row],[2018–19
Final Allocation
$98.35 
Per Pupil]]-AD836</f>
        <v>0</v>
      </c>
    </row>
    <row r="837" spans="1:31" x14ac:dyDescent="0.35">
      <c r="A837" s="42" t="s">
        <v>3476</v>
      </c>
      <c r="B837" s="1" t="s">
        <v>3496</v>
      </c>
      <c r="C837" s="43" t="s">
        <v>3478</v>
      </c>
      <c r="D837" s="43" t="s">
        <v>3497</v>
      </c>
      <c r="E837" s="43" t="s">
        <v>34</v>
      </c>
      <c r="F837" s="2" t="s">
        <v>35</v>
      </c>
      <c r="G837" s="43" t="s">
        <v>3497</v>
      </c>
      <c r="H837" s="59" t="s">
        <v>3498</v>
      </c>
      <c r="I837" s="38">
        <v>0</v>
      </c>
      <c r="J837" s="39" t="s">
        <v>8123</v>
      </c>
      <c r="K837" s="40" t="s">
        <v>8123</v>
      </c>
      <c r="L837" s="2" t="s">
        <v>8123</v>
      </c>
      <c r="M837" s="41">
        <v>0</v>
      </c>
      <c r="N837" s="4" t="s">
        <v>8123</v>
      </c>
      <c r="O837" s="41">
        <v>0</v>
      </c>
      <c r="P837" s="41">
        <v>0</v>
      </c>
      <c r="Q837" s="41">
        <v>0</v>
      </c>
      <c r="R837" s="41">
        <v>0</v>
      </c>
      <c r="S837" s="41">
        <v>0</v>
      </c>
      <c r="T837" s="41">
        <v>0</v>
      </c>
      <c r="U837" s="41">
        <v>0</v>
      </c>
      <c r="V837" s="41">
        <v>0</v>
      </c>
      <c r="W837" s="41">
        <v>0</v>
      </c>
      <c r="X837" s="41">
        <v>0</v>
      </c>
      <c r="Y837" s="41">
        <v>0</v>
      </c>
      <c r="Z837" s="41">
        <v>0</v>
      </c>
      <c r="AA837" s="41">
        <v>0</v>
      </c>
      <c r="AB837" s="41">
        <v>0</v>
      </c>
      <c r="AC837" s="41">
        <v>0</v>
      </c>
      <c r="AD837" s="58">
        <f>SUM(Table446233[[#This Row],[1st
Apportionment]:[Invoices]])</f>
        <v>0</v>
      </c>
      <c r="AE837" s="58">
        <f>Table446233[[#This Row],[2018–19
Final Allocation
$98.35 
Per Pupil]]-AD837</f>
        <v>0</v>
      </c>
    </row>
    <row r="838" spans="1:31" x14ac:dyDescent="0.35">
      <c r="A838" s="42" t="s">
        <v>3476</v>
      </c>
      <c r="B838" s="1" t="s">
        <v>3499</v>
      </c>
      <c r="C838" s="43" t="s">
        <v>3478</v>
      </c>
      <c r="D838" s="43" t="s">
        <v>3500</v>
      </c>
      <c r="E838" s="43" t="s">
        <v>34</v>
      </c>
      <c r="F838" s="2" t="s">
        <v>35</v>
      </c>
      <c r="G838" s="43" t="s">
        <v>3500</v>
      </c>
      <c r="H838" s="59" t="s">
        <v>3501</v>
      </c>
      <c r="I838" s="38">
        <v>0</v>
      </c>
      <c r="J838" s="39" t="s">
        <v>8123</v>
      </c>
      <c r="K838" s="40" t="s">
        <v>8123</v>
      </c>
      <c r="L838" s="2" t="s">
        <v>8123</v>
      </c>
      <c r="M838" s="41">
        <v>0</v>
      </c>
      <c r="N838" s="4" t="s">
        <v>8123</v>
      </c>
      <c r="O838" s="41">
        <v>0</v>
      </c>
      <c r="P838" s="41">
        <v>0</v>
      </c>
      <c r="Q838" s="41">
        <v>0</v>
      </c>
      <c r="R838" s="41">
        <v>0</v>
      </c>
      <c r="S838" s="41">
        <v>0</v>
      </c>
      <c r="T838" s="41">
        <v>0</v>
      </c>
      <c r="U838" s="41">
        <v>0</v>
      </c>
      <c r="V838" s="41">
        <v>0</v>
      </c>
      <c r="W838" s="41">
        <v>0</v>
      </c>
      <c r="X838" s="41">
        <v>0</v>
      </c>
      <c r="Y838" s="41">
        <v>0</v>
      </c>
      <c r="Z838" s="41">
        <v>0</v>
      </c>
      <c r="AA838" s="41">
        <v>0</v>
      </c>
      <c r="AB838" s="41">
        <v>0</v>
      </c>
      <c r="AC838" s="41">
        <v>0</v>
      </c>
      <c r="AD838" s="58">
        <f>SUM(Table446233[[#This Row],[1st
Apportionment]:[Invoices]])</f>
        <v>0</v>
      </c>
      <c r="AE838" s="58">
        <f>Table446233[[#This Row],[2018–19
Final Allocation
$98.35 
Per Pupil]]-AD838</f>
        <v>0</v>
      </c>
    </row>
    <row r="839" spans="1:31" x14ac:dyDescent="0.35">
      <c r="A839" s="42" t="s">
        <v>3476</v>
      </c>
      <c r="B839" s="1" t="s">
        <v>3502</v>
      </c>
      <c r="C839" s="43" t="s">
        <v>3478</v>
      </c>
      <c r="D839" s="43" t="s">
        <v>3503</v>
      </c>
      <c r="E839" s="43" t="s">
        <v>34</v>
      </c>
      <c r="F839" s="2" t="s">
        <v>35</v>
      </c>
      <c r="G839" s="43" t="s">
        <v>3503</v>
      </c>
      <c r="H839" s="59" t="s">
        <v>3504</v>
      </c>
      <c r="I839" s="38">
        <v>0</v>
      </c>
      <c r="J839" s="39" t="s">
        <v>8122</v>
      </c>
      <c r="K839" s="40" t="s">
        <v>8123</v>
      </c>
      <c r="L839" s="2" t="s">
        <v>8123</v>
      </c>
      <c r="M839" s="41">
        <v>0</v>
      </c>
      <c r="N839" s="4" t="s">
        <v>8123</v>
      </c>
      <c r="O839" s="41">
        <v>0</v>
      </c>
      <c r="P839" s="41">
        <v>0</v>
      </c>
      <c r="Q839" s="41">
        <v>0</v>
      </c>
      <c r="R839" s="41">
        <v>0</v>
      </c>
      <c r="S839" s="41">
        <v>0</v>
      </c>
      <c r="T839" s="41">
        <v>0</v>
      </c>
      <c r="U839" s="41">
        <v>0</v>
      </c>
      <c r="V839" s="41">
        <v>0</v>
      </c>
      <c r="W839" s="41">
        <v>0</v>
      </c>
      <c r="X839" s="41">
        <v>0</v>
      </c>
      <c r="Y839" s="41">
        <v>0</v>
      </c>
      <c r="Z839" s="41">
        <v>0</v>
      </c>
      <c r="AA839" s="41">
        <v>0</v>
      </c>
      <c r="AB839" s="41">
        <v>0</v>
      </c>
      <c r="AC839" s="41">
        <v>0</v>
      </c>
      <c r="AD839" s="58">
        <f>SUM(Table446233[[#This Row],[1st
Apportionment]:[Invoices]])</f>
        <v>0</v>
      </c>
      <c r="AE839" s="58">
        <f>Table446233[[#This Row],[2018–19
Final Allocation
$98.35 
Per Pupil]]-AD839</f>
        <v>0</v>
      </c>
    </row>
    <row r="840" spans="1:31" x14ac:dyDescent="0.35">
      <c r="A840" s="42" t="s">
        <v>3476</v>
      </c>
      <c r="B840" s="1" t="s">
        <v>3505</v>
      </c>
      <c r="C840" s="43" t="s">
        <v>3478</v>
      </c>
      <c r="D840" s="43" t="s">
        <v>3506</v>
      </c>
      <c r="E840" s="43" t="s">
        <v>34</v>
      </c>
      <c r="F840" s="2" t="s">
        <v>35</v>
      </c>
      <c r="G840" s="43" t="s">
        <v>3506</v>
      </c>
      <c r="H840" s="59" t="s">
        <v>3507</v>
      </c>
      <c r="I840" s="38">
        <v>0</v>
      </c>
      <c r="J840" s="39" t="s">
        <v>8122</v>
      </c>
      <c r="K840" s="40" t="s">
        <v>8123</v>
      </c>
      <c r="L840" s="2" t="s">
        <v>8123</v>
      </c>
      <c r="M840" s="41">
        <v>0</v>
      </c>
      <c r="N840" s="4" t="s">
        <v>8123</v>
      </c>
      <c r="O840" s="41">
        <v>0</v>
      </c>
      <c r="P840" s="41">
        <v>0</v>
      </c>
      <c r="Q840" s="41">
        <v>0</v>
      </c>
      <c r="R840" s="41">
        <v>0</v>
      </c>
      <c r="S840" s="41">
        <v>0</v>
      </c>
      <c r="T840" s="41">
        <v>0</v>
      </c>
      <c r="U840" s="41">
        <v>0</v>
      </c>
      <c r="V840" s="41">
        <v>0</v>
      </c>
      <c r="W840" s="41">
        <v>0</v>
      </c>
      <c r="X840" s="41">
        <v>0</v>
      </c>
      <c r="Y840" s="41">
        <v>0</v>
      </c>
      <c r="Z840" s="41">
        <v>0</v>
      </c>
      <c r="AA840" s="41">
        <v>0</v>
      </c>
      <c r="AB840" s="41">
        <v>0</v>
      </c>
      <c r="AC840" s="41">
        <v>0</v>
      </c>
      <c r="AD840" s="58">
        <f>SUM(Table446233[[#This Row],[1st
Apportionment]:[Invoices]])</f>
        <v>0</v>
      </c>
      <c r="AE840" s="58">
        <f>Table446233[[#This Row],[2018–19
Final Allocation
$98.35 
Per Pupil]]-AD840</f>
        <v>0</v>
      </c>
    </row>
    <row r="841" spans="1:31" x14ac:dyDescent="0.35">
      <c r="A841" s="42" t="s">
        <v>3476</v>
      </c>
      <c r="B841" s="1" t="s">
        <v>3508</v>
      </c>
      <c r="C841" s="43" t="s">
        <v>3478</v>
      </c>
      <c r="D841" s="43" t="s">
        <v>3506</v>
      </c>
      <c r="E841" s="43" t="s">
        <v>3509</v>
      </c>
      <c r="F841" s="2" t="s">
        <v>3510</v>
      </c>
      <c r="G841" s="43" t="s">
        <v>3511</v>
      </c>
      <c r="H841" s="59" t="s">
        <v>3512</v>
      </c>
      <c r="I841" s="38">
        <v>0</v>
      </c>
      <c r="J841" s="39" t="s">
        <v>8122</v>
      </c>
      <c r="K841" s="40" t="s">
        <v>8123</v>
      </c>
      <c r="L841" s="2" t="s">
        <v>8123</v>
      </c>
      <c r="M841" s="41">
        <v>0</v>
      </c>
      <c r="N841" s="4" t="s">
        <v>8123</v>
      </c>
      <c r="O841" s="41">
        <v>0</v>
      </c>
      <c r="P841" s="41">
        <v>0</v>
      </c>
      <c r="Q841" s="41">
        <v>0</v>
      </c>
      <c r="R841" s="41">
        <v>0</v>
      </c>
      <c r="S841" s="41">
        <v>0</v>
      </c>
      <c r="T841" s="41">
        <v>0</v>
      </c>
      <c r="U841" s="41">
        <v>0</v>
      </c>
      <c r="V841" s="41">
        <v>0</v>
      </c>
      <c r="W841" s="41">
        <v>0</v>
      </c>
      <c r="X841" s="41">
        <v>0</v>
      </c>
      <c r="Y841" s="41">
        <v>0</v>
      </c>
      <c r="Z841" s="41">
        <v>0</v>
      </c>
      <c r="AA841" s="41">
        <v>0</v>
      </c>
      <c r="AB841" s="41">
        <v>0</v>
      </c>
      <c r="AC841" s="41">
        <v>0</v>
      </c>
      <c r="AD841" s="58">
        <f>SUM(Table446233[[#This Row],[1st
Apportionment]:[Invoices]])</f>
        <v>0</v>
      </c>
      <c r="AE841" s="58">
        <f>Table446233[[#This Row],[2018–19
Final Allocation
$98.35 
Per Pupil]]-AD841</f>
        <v>0</v>
      </c>
    </row>
    <row r="842" spans="1:31" x14ac:dyDescent="0.35">
      <c r="A842" s="42" t="s">
        <v>3476</v>
      </c>
      <c r="B842" s="1" t="s">
        <v>3513</v>
      </c>
      <c r="C842" s="43" t="s">
        <v>3478</v>
      </c>
      <c r="D842" s="43" t="s">
        <v>3506</v>
      </c>
      <c r="E842" s="43" t="s">
        <v>3514</v>
      </c>
      <c r="F842" s="2" t="s">
        <v>3515</v>
      </c>
      <c r="G842" s="43" t="s">
        <v>3516</v>
      </c>
      <c r="H842" s="59" t="s">
        <v>3517</v>
      </c>
      <c r="I842" s="38">
        <v>0</v>
      </c>
      <c r="J842" s="39" t="s">
        <v>8122</v>
      </c>
      <c r="K842" s="40" t="s">
        <v>8123</v>
      </c>
      <c r="L842" s="2" t="s">
        <v>8123</v>
      </c>
      <c r="M842" s="41">
        <v>0</v>
      </c>
      <c r="N842" s="4" t="s">
        <v>8123</v>
      </c>
      <c r="O842" s="41">
        <v>0</v>
      </c>
      <c r="P842" s="41">
        <v>0</v>
      </c>
      <c r="Q842" s="41">
        <v>0</v>
      </c>
      <c r="R842" s="41">
        <v>0</v>
      </c>
      <c r="S842" s="41">
        <v>0</v>
      </c>
      <c r="T842" s="41">
        <v>0</v>
      </c>
      <c r="U842" s="41">
        <v>0</v>
      </c>
      <c r="V842" s="41">
        <v>0</v>
      </c>
      <c r="W842" s="41">
        <v>0</v>
      </c>
      <c r="X842" s="41">
        <v>0</v>
      </c>
      <c r="Y842" s="41">
        <v>0</v>
      </c>
      <c r="Z842" s="41">
        <v>0</v>
      </c>
      <c r="AA842" s="41">
        <v>0</v>
      </c>
      <c r="AB842" s="41">
        <v>0</v>
      </c>
      <c r="AC842" s="41">
        <v>0</v>
      </c>
      <c r="AD842" s="58">
        <f>SUM(Table446233[[#This Row],[1st
Apportionment]:[Invoices]])</f>
        <v>0</v>
      </c>
      <c r="AE842" s="58">
        <f>Table446233[[#This Row],[2018–19
Final Allocation
$98.35 
Per Pupil]]-AD842</f>
        <v>0</v>
      </c>
    </row>
    <row r="843" spans="1:31" x14ac:dyDescent="0.35">
      <c r="A843" s="42" t="s">
        <v>3476</v>
      </c>
      <c r="B843" s="1" t="s">
        <v>3518</v>
      </c>
      <c r="C843" s="43" t="s">
        <v>3478</v>
      </c>
      <c r="D843" s="43" t="s">
        <v>3494</v>
      </c>
      <c r="E843" s="43" t="s">
        <v>3519</v>
      </c>
      <c r="F843" s="2" t="s">
        <v>3520</v>
      </c>
      <c r="G843" s="43" t="s">
        <v>3521</v>
      </c>
      <c r="H843" s="59" t="s">
        <v>3522</v>
      </c>
      <c r="I843" s="38">
        <v>0</v>
      </c>
      <c r="J843" s="39" t="s">
        <v>8122</v>
      </c>
      <c r="K843" s="40" t="s">
        <v>8123</v>
      </c>
      <c r="L843" s="2" t="s">
        <v>8123</v>
      </c>
      <c r="M843" s="41">
        <v>0</v>
      </c>
      <c r="N843" s="4" t="s">
        <v>8123</v>
      </c>
      <c r="O843" s="41">
        <v>0</v>
      </c>
      <c r="P843" s="41">
        <v>0</v>
      </c>
      <c r="Q843" s="41">
        <v>0</v>
      </c>
      <c r="R843" s="41">
        <v>0</v>
      </c>
      <c r="S843" s="41">
        <v>0</v>
      </c>
      <c r="T843" s="41">
        <v>0</v>
      </c>
      <c r="U843" s="41">
        <v>0</v>
      </c>
      <c r="V843" s="41">
        <v>0</v>
      </c>
      <c r="W843" s="41">
        <v>0</v>
      </c>
      <c r="X843" s="41">
        <v>0</v>
      </c>
      <c r="Y843" s="41">
        <v>0</v>
      </c>
      <c r="Z843" s="41">
        <v>0</v>
      </c>
      <c r="AA843" s="41">
        <v>0</v>
      </c>
      <c r="AB843" s="41">
        <v>0</v>
      </c>
      <c r="AC843" s="41">
        <v>0</v>
      </c>
      <c r="AD843" s="58">
        <f>SUM(Table446233[[#This Row],[1st
Apportionment]:[Invoices]])</f>
        <v>0</v>
      </c>
      <c r="AE843" s="58">
        <f>Table446233[[#This Row],[2018–19
Final Allocation
$98.35 
Per Pupil]]-AD843</f>
        <v>0</v>
      </c>
    </row>
    <row r="844" spans="1:31" x14ac:dyDescent="0.35">
      <c r="A844" s="42" t="s">
        <v>3476</v>
      </c>
      <c r="B844" s="1" t="s">
        <v>3523</v>
      </c>
      <c r="C844" s="43" t="s">
        <v>3478</v>
      </c>
      <c r="D844" s="43" t="s">
        <v>3494</v>
      </c>
      <c r="E844" s="43" t="s">
        <v>3524</v>
      </c>
      <c r="F844" s="2" t="s">
        <v>3525</v>
      </c>
      <c r="G844" s="43" t="s">
        <v>3526</v>
      </c>
      <c r="H844" s="59" t="s">
        <v>3527</v>
      </c>
      <c r="I844" s="38">
        <v>0</v>
      </c>
      <c r="J844" s="39" t="s">
        <v>8123</v>
      </c>
      <c r="K844" s="40" t="s">
        <v>8123</v>
      </c>
      <c r="L844" s="2" t="s">
        <v>8122</v>
      </c>
      <c r="M844" s="41">
        <v>0</v>
      </c>
      <c r="N844" s="4" t="s">
        <v>8123</v>
      </c>
      <c r="O844" s="41">
        <v>0</v>
      </c>
      <c r="P844" s="41">
        <v>0</v>
      </c>
      <c r="Q844" s="41">
        <v>0</v>
      </c>
      <c r="R844" s="41">
        <v>0</v>
      </c>
      <c r="S844" s="41">
        <v>0</v>
      </c>
      <c r="T844" s="41">
        <v>0</v>
      </c>
      <c r="U844" s="41">
        <v>0</v>
      </c>
      <c r="V844" s="41">
        <v>0</v>
      </c>
      <c r="W844" s="41">
        <v>0</v>
      </c>
      <c r="X844" s="41">
        <v>0</v>
      </c>
      <c r="Y844" s="41">
        <v>0</v>
      </c>
      <c r="Z844" s="41">
        <v>0</v>
      </c>
      <c r="AA844" s="41">
        <v>0</v>
      </c>
      <c r="AB844" s="41">
        <v>0</v>
      </c>
      <c r="AC844" s="41">
        <v>0</v>
      </c>
      <c r="AD844" s="58">
        <f>SUM(Table446233[[#This Row],[1st
Apportionment]:[Invoices]])</f>
        <v>0</v>
      </c>
      <c r="AE844" s="58">
        <f>Table446233[[#This Row],[2018–19
Final Allocation
$98.35 
Per Pupil]]-AD844</f>
        <v>0</v>
      </c>
    </row>
    <row r="845" spans="1:31" x14ac:dyDescent="0.35">
      <c r="A845" s="42" t="s">
        <v>3476</v>
      </c>
      <c r="B845" s="1" t="s">
        <v>3528</v>
      </c>
      <c r="C845" s="43" t="s">
        <v>3478</v>
      </c>
      <c r="D845" s="43" t="s">
        <v>3494</v>
      </c>
      <c r="E845" s="43" t="s">
        <v>3529</v>
      </c>
      <c r="F845" s="2" t="s">
        <v>3530</v>
      </c>
      <c r="G845" s="43" t="s">
        <v>3531</v>
      </c>
      <c r="H845" s="59" t="s">
        <v>3532</v>
      </c>
      <c r="I845" s="38">
        <v>0</v>
      </c>
      <c r="J845" s="39" t="s">
        <v>8122</v>
      </c>
      <c r="K845" s="40" t="s">
        <v>8123</v>
      </c>
      <c r="L845" s="2" t="s">
        <v>8123</v>
      </c>
      <c r="M845" s="41">
        <v>0</v>
      </c>
      <c r="N845" s="4" t="s">
        <v>8123</v>
      </c>
      <c r="O845" s="41">
        <v>0</v>
      </c>
      <c r="P845" s="41">
        <v>0</v>
      </c>
      <c r="Q845" s="41">
        <v>0</v>
      </c>
      <c r="R845" s="41">
        <v>0</v>
      </c>
      <c r="S845" s="41">
        <v>0</v>
      </c>
      <c r="T845" s="41">
        <v>0</v>
      </c>
      <c r="U845" s="41">
        <v>0</v>
      </c>
      <c r="V845" s="41">
        <v>0</v>
      </c>
      <c r="W845" s="41">
        <v>0</v>
      </c>
      <c r="X845" s="41">
        <v>0</v>
      </c>
      <c r="Y845" s="41">
        <v>0</v>
      </c>
      <c r="Z845" s="41">
        <v>0</v>
      </c>
      <c r="AA845" s="41">
        <v>0</v>
      </c>
      <c r="AB845" s="41">
        <v>0</v>
      </c>
      <c r="AC845" s="41">
        <v>0</v>
      </c>
      <c r="AD845" s="58">
        <f>SUM(Table446233[[#This Row],[1st
Apportionment]:[Invoices]])</f>
        <v>0</v>
      </c>
      <c r="AE845" s="58">
        <f>Table446233[[#This Row],[2018–19
Final Allocation
$98.35 
Per Pupil]]-AD845</f>
        <v>0</v>
      </c>
    </row>
    <row r="846" spans="1:31" x14ac:dyDescent="0.35">
      <c r="A846" s="13" t="s">
        <v>3476</v>
      </c>
      <c r="B846" s="13" t="s">
        <v>3533</v>
      </c>
      <c r="C846" s="14" t="s">
        <v>3478</v>
      </c>
      <c r="D846" s="14" t="s">
        <v>3485</v>
      </c>
      <c r="E846" s="14" t="s">
        <v>3534</v>
      </c>
      <c r="F846" s="14" t="s">
        <v>3535</v>
      </c>
      <c r="G846" s="14" t="s">
        <v>3536</v>
      </c>
      <c r="H846" s="61" t="s">
        <v>3537</v>
      </c>
      <c r="I846" s="38">
        <v>0</v>
      </c>
      <c r="J846" s="39" t="s">
        <v>8122</v>
      </c>
      <c r="K846" s="40" t="s">
        <v>8123</v>
      </c>
      <c r="L846" s="14" t="s">
        <v>8123</v>
      </c>
      <c r="M846" s="41">
        <v>0</v>
      </c>
      <c r="N846" s="4" t="s">
        <v>8123</v>
      </c>
      <c r="O846" s="41">
        <v>0</v>
      </c>
      <c r="P846" s="41">
        <v>0</v>
      </c>
      <c r="Q846" s="41">
        <v>0</v>
      </c>
      <c r="R846" s="41">
        <v>0</v>
      </c>
      <c r="S846" s="41">
        <v>0</v>
      </c>
      <c r="T846" s="41">
        <v>0</v>
      </c>
      <c r="U846" s="41">
        <v>0</v>
      </c>
      <c r="V846" s="41">
        <v>0</v>
      </c>
      <c r="W846" s="41">
        <v>0</v>
      </c>
      <c r="X846" s="41">
        <v>0</v>
      </c>
      <c r="Y846" s="41">
        <v>0</v>
      </c>
      <c r="Z846" s="41">
        <v>0</v>
      </c>
      <c r="AA846" s="41">
        <v>0</v>
      </c>
      <c r="AB846" s="41">
        <v>0</v>
      </c>
      <c r="AC846" s="41">
        <v>0</v>
      </c>
      <c r="AD846" s="58">
        <f>SUM(Table446233[[#This Row],[1st
Apportionment]:[Invoices]])</f>
        <v>0</v>
      </c>
      <c r="AE846" s="58">
        <f>Table446233[[#This Row],[2018–19
Final Allocation
$98.35 
Per Pupil]]-AD846</f>
        <v>0</v>
      </c>
    </row>
    <row r="847" spans="1:31" x14ac:dyDescent="0.35">
      <c r="A847" s="13" t="s">
        <v>3476</v>
      </c>
      <c r="B847" s="13" t="s">
        <v>3538</v>
      </c>
      <c r="C847" s="14" t="s">
        <v>3478</v>
      </c>
      <c r="D847" s="14" t="s">
        <v>3494</v>
      </c>
      <c r="E847" s="14" t="s">
        <v>3539</v>
      </c>
      <c r="F847" s="14" t="s">
        <v>3540</v>
      </c>
      <c r="G847" s="14" t="s">
        <v>3541</v>
      </c>
      <c r="H847" s="61" t="s">
        <v>3542</v>
      </c>
      <c r="I847" s="38">
        <v>0</v>
      </c>
      <c r="J847" s="39" t="s">
        <v>8122</v>
      </c>
      <c r="K847" s="40" t="s">
        <v>8123</v>
      </c>
      <c r="L847" s="14" t="s">
        <v>8123</v>
      </c>
      <c r="M847" s="41">
        <v>0</v>
      </c>
      <c r="N847" s="4" t="s">
        <v>8123</v>
      </c>
      <c r="O847" s="41">
        <v>0</v>
      </c>
      <c r="P847" s="41">
        <v>0</v>
      </c>
      <c r="Q847" s="41">
        <v>0</v>
      </c>
      <c r="R847" s="41">
        <v>0</v>
      </c>
      <c r="S847" s="41">
        <v>0</v>
      </c>
      <c r="T847" s="41">
        <v>0</v>
      </c>
      <c r="U847" s="41">
        <v>0</v>
      </c>
      <c r="V847" s="41">
        <v>0</v>
      </c>
      <c r="W847" s="41">
        <v>0</v>
      </c>
      <c r="X847" s="41">
        <v>0</v>
      </c>
      <c r="Y847" s="41">
        <v>0</v>
      </c>
      <c r="Z847" s="41">
        <v>0</v>
      </c>
      <c r="AA847" s="41">
        <v>0</v>
      </c>
      <c r="AB847" s="41">
        <v>0</v>
      </c>
      <c r="AC847" s="41">
        <v>0</v>
      </c>
      <c r="AD847" s="58">
        <f>SUM(Table446233[[#This Row],[1st
Apportionment]:[Invoices]])</f>
        <v>0</v>
      </c>
      <c r="AE847" s="58">
        <f>Table446233[[#This Row],[2018–19
Final Allocation
$98.35 
Per Pupil]]-AD847</f>
        <v>0</v>
      </c>
    </row>
    <row r="848" spans="1:31" x14ac:dyDescent="0.35">
      <c r="A848" s="13" t="s">
        <v>3543</v>
      </c>
      <c r="B848" s="13" t="s">
        <v>3544</v>
      </c>
      <c r="C848" s="14" t="s">
        <v>3545</v>
      </c>
      <c r="D848" s="14" t="s">
        <v>3546</v>
      </c>
      <c r="E848" s="14" t="s">
        <v>34</v>
      </c>
      <c r="F848" s="14" t="s">
        <v>35</v>
      </c>
      <c r="G848" s="14" t="s">
        <v>3546</v>
      </c>
      <c r="H848" s="61" t="s">
        <v>3547</v>
      </c>
      <c r="I848" s="38">
        <v>0</v>
      </c>
      <c r="J848" s="39" t="s">
        <v>8123</v>
      </c>
      <c r="K848" s="40" t="s">
        <v>8123</v>
      </c>
      <c r="L848" s="14" t="s">
        <v>8123</v>
      </c>
      <c r="M848" s="41">
        <v>0</v>
      </c>
      <c r="N848" s="4" t="s">
        <v>8123</v>
      </c>
      <c r="O848" s="41">
        <v>0</v>
      </c>
      <c r="P848" s="41">
        <v>0</v>
      </c>
      <c r="Q848" s="41">
        <v>0</v>
      </c>
      <c r="R848" s="41">
        <v>0</v>
      </c>
      <c r="S848" s="41">
        <v>0</v>
      </c>
      <c r="T848" s="41">
        <v>0</v>
      </c>
      <c r="U848" s="41">
        <v>0</v>
      </c>
      <c r="V848" s="41">
        <v>0</v>
      </c>
      <c r="W848" s="41">
        <v>0</v>
      </c>
      <c r="X848" s="41">
        <v>0</v>
      </c>
      <c r="Y848" s="41">
        <v>0</v>
      </c>
      <c r="Z848" s="41">
        <v>0</v>
      </c>
      <c r="AA848" s="41">
        <v>0</v>
      </c>
      <c r="AB848" s="41">
        <v>0</v>
      </c>
      <c r="AC848" s="41">
        <v>0</v>
      </c>
      <c r="AD848" s="58">
        <f>SUM(Table446233[[#This Row],[1st
Apportionment]:[Invoices]])</f>
        <v>0</v>
      </c>
      <c r="AE848" s="58">
        <f>Table446233[[#This Row],[2018–19
Final Allocation
$98.35 
Per Pupil]]-AD848</f>
        <v>0</v>
      </c>
    </row>
    <row r="849" spans="1:31" x14ac:dyDescent="0.35">
      <c r="A849" s="13" t="s">
        <v>3543</v>
      </c>
      <c r="B849" s="13" t="s">
        <v>3548</v>
      </c>
      <c r="C849" s="14" t="s">
        <v>3545</v>
      </c>
      <c r="D849" s="14" t="s">
        <v>3549</v>
      </c>
      <c r="E849" s="14" t="s">
        <v>34</v>
      </c>
      <c r="F849" s="14" t="s">
        <v>35</v>
      </c>
      <c r="G849" s="14" t="s">
        <v>3549</v>
      </c>
      <c r="H849" s="61" t="s">
        <v>3550</v>
      </c>
      <c r="I849" s="38">
        <v>0</v>
      </c>
      <c r="J849" s="39" t="s">
        <v>8123</v>
      </c>
      <c r="K849" s="40" t="s">
        <v>8123</v>
      </c>
      <c r="L849" s="14" t="s">
        <v>8122</v>
      </c>
      <c r="M849" s="41">
        <v>0</v>
      </c>
      <c r="N849" s="4" t="s">
        <v>8123</v>
      </c>
      <c r="O849" s="41">
        <v>0</v>
      </c>
      <c r="P849" s="41">
        <v>0</v>
      </c>
      <c r="Q849" s="41">
        <v>0</v>
      </c>
      <c r="R849" s="41">
        <v>0</v>
      </c>
      <c r="S849" s="41">
        <v>0</v>
      </c>
      <c r="T849" s="41">
        <v>0</v>
      </c>
      <c r="U849" s="41">
        <v>0</v>
      </c>
      <c r="V849" s="41">
        <v>0</v>
      </c>
      <c r="W849" s="41">
        <v>0</v>
      </c>
      <c r="X849" s="41">
        <v>0</v>
      </c>
      <c r="Y849" s="41">
        <v>0</v>
      </c>
      <c r="Z849" s="41">
        <v>0</v>
      </c>
      <c r="AA849" s="41">
        <v>0</v>
      </c>
      <c r="AB849" s="41">
        <v>0</v>
      </c>
      <c r="AC849" s="41">
        <v>0</v>
      </c>
      <c r="AD849" s="58">
        <f>SUM(Table446233[[#This Row],[1st
Apportionment]:[Invoices]])</f>
        <v>0</v>
      </c>
      <c r="AE849" s="58">
        <f>Table446233[[#This Row],[2018–19
Final Allocation
$98.35 
Per Pupil]]-AD849</f>
        <v>0</v>
      </c>
    </row>
    <row r="850" spans="1:31" x14ac:dyDescent="0.35">
      <c r="A850" s="13" t="s">
        <v>3543</v>
      </c>
      <c r="B850" s="13" t="s">
        <v>3551</v>
      </c>
      <c r="C850" s="14" t="s">
        <v>3545</v>
      </c>
      <c r="D850" s="14" t="s">
        <v>3552</v>
      </c>
      <c r="E850" s="14" t="s">
        <v>34</v>
      </c>
      <c r="F850" s="14" t="s">
        <v>35</v>
      </c>
      <c r="G850" s="14" t="s">
        <v>3552</v>
      </c>
      <c r="H850" s="61" t="s">
        <v>3553</v>
      </c>
      <c r="I850" s="38">
        <v>0</v>
      </c>
      <c r="J850" s="39" t="s">
        <v>8122</v>
      </c>
      <c r="K850" s="40" t="s">
        <v>8123</v>
      </c>
      <c r="L850" s="14" t="s">
        <v>8123</v>
      </c>
      <c r="M850" s="41">
        <v>0</v>
      </c>
      <c r="N850" s="4" t="s">
        <v>8123</v>
      </c>
      <c r="O850" s="41">
        <v>0</v>
      </c>
      <c r="P850" s="41">
        <v>0</v>
      </c>
      <c r="Q850" s="41">
        <v>0</v>
      </c>
      <c r="R850" s="41">
        <v>0</v>
      </c>
      <c r="S850" s="41">
        <v>0</v>
      </c>
      <c r="T850" s="41">
        <v>0</v>
      </c>
      <c r="U850" s="41">
        <v>0</v>
      </c>
      <c r="V850" s="41">
        <v>0</v>
      </c>
      <c r="W850" s="41">
        <v>0</v>
      </c>
      <c r="X850" s="41">
        <v>0</v>
      </c>
      <c r="Y850" s="41">
        <v>0</v>
      </c>
      <c r="Z850" s="41">
        <v>0</v>
      </c>
      <c r="AA850" s="41">
        <v>0</v>
      </c>
      <c r="AB850" s="41">
        <v>0</v>
      </c>
      <c r="AC850" s="41">
        <v>0</v>
      </c>
      <c r="AD850" s="58">
        <f>SUM(Table446233[[#This Row],[1st
Apportionment]:[Invoices]])</f>
        <v>0</v>
      </c>
      <c r="AE850" s="58">
        <f>Table446233[[#This Row],[2018–19
Final Allocation
$98.35 
Per Pupil]]-AD850</f>
        <v>0</v>
      </c>
    </row>
    <row r="851" spans="1:31" x14ac:dyDescent="0.35">
      <c r="A851" s="13" t="s">
        <v>3543</v>
      </c>
      <c r="B851" s="13" t="s">
        <v>3554</v>
      </c>
      <c r="C851" s="14" t="s">
        <v>3545</v>
      </c>
      <c r="D851" s="14" t="s">
        <v>3555</v>
      </c>
      <c r="E851" s="14" t="s">
        <v>34</v>
      </c>
      <c r="F851" s="14" t="s">
        <v>35</v>
      </c>
      <c r="G851" s="14" t="s">
        <v>3555</v>
      </c>
      <c r="H851" s="61" t="s">
        <v>3556</v>
      </c>
      <c r="I851" s="38">
        <v>29</v>
      </c>
      <c r="J851" s="39" t="s">
        <v>8122</v>
      </c>
      <c r="K851" s="40" t="s">
        <v>8122</v>
      </c>
      <c r="L851" s="14" t="s">
        <v>8122</v>
      </c>
      <c r="M851" s="41">
        <v>2852</v>
      </c>
      <c r="N851" s="4" t="s">
        <v>8123</v>
      </c>
      <c r="O851" s="41">
        <v>670</v>
      </c>
      <c r="P851" s="41">
        <v>670</v>
      </c>
      <c r="Q851" s="41">
        <v>670</v>
      </c>
      <c r="R851" s="41">
        <v>129</v>
      </c>
      <c r="S851" s="41">
        <v>45</v>
      </c>
      <c r="T851" s="41">
        <v>668</v>
      </c>
      <c r="U851" s="41">
        <v>0</v>
      </c>
      <c r="V851" s="41">
        <v>0</v>
      </c>
      <c r="W851" s="41">
        <v>0</v>
      </c>
      <c r="X851" s="41">
        <v>0</v>
      </c>
      <c r="Y851" s="41">
        <v>0</v>
      </c>
      <c r="Z851" s="41">
        <v>0</v>
      </c>
      <c r="AA851" s="41">
        <v>0</v>
      </c>
      <c r="AB851" s="41">
        <v>0</v>
      </c>
      <c r="AC851" s="41">
        <v>0</v>
      </c>
      <c r="AD851" s="58">
        <f>SUM(Table446233[[#This Row],[1st
Apportionment]:[Invoices]])</f>
        <v>2852</v>
      </c>
      <c r="AE851" s="58">
        <f>Table446233[[#This Row],[2018–19
Final Allocation
$98.35 
Per Pupil]]-AD851</f>
        <v>0</v>
      </c>
    </row>
    <row r="852" spans="1:31" x14ac:dyDescent="0.35">
      <c r="A852" s="13" t="s">
        <v>3543</v>
      </c>
      <c r="B852" s="13" t="s">
        <v>3557</v>
      </c>
      <c r="C852" s="14" t="s">
        <v>3545</v>
      </c>
      <c r="D852" s="14" t="s">
        <v>3558</v>
      </c>
      <c r="E852" s="14" t="s">
        <v>34</v>
      </c>
      <c r="F852" s="14" t="s">
        <v>35</v>
      </c>
      <c r="G852" s="14" t="s">
        <v>3558</v>
      </c>
      <c r="H852" s="61" t="s">
        <v>3559</v>
      </c>
      <c r="I852" s="38">
        <v>0</v>
      </c>
      <c r="J852" s="39" t="s">
        <v>8122</v>
      </c>
      <c r="K852" s="40" t="s">
        <v>8123</v>
      </c>
      <c r="L852" s="14" t="s">
        <v>8122</v>
      </c>
      <c r="M852" s="41">
        <v>0</v>
      </c>
      <c r="N852" s="4" t="s">
        <v>8123</v>
      </c>
      <c r="O852" s="41">
        <v>0</v>
      </c>
      <c r="P852" s="41">
        <v>0</v>
      </c>
      <c r="Q852" s="41">
        <v>0</v>
      </c>
      <c r="R852" s="41">
        <v>0</v>
      </c>
      <c r="S852" s="41">
        <v>0</v>
      </c>
      <c r="T852" s="41">
        <v>0</v>
      </c>
      <c r="U852" s="41">
        <v>0</v>
      </c>
      <c r="V852" s="41">
        <v>0</v>
      </c>
      <c r="W852" s="41">
        <v>0</v>
      </c>
      <c r="X852" s="41">
        <v>0</v>
      </c>
      <c r="Y852" s="41">
        <v>0</v>
      </c>
      <c r="Z852" s="41">
        <v>0</v>
      </c>
      <c r="AA852" s="41">
        <v>0</v>
      </c>
      <c r="AB852" s="41">
        <v>0</v>
      </c>
      <c r="AC852" s="41">
        <v>0</v>
      </c>
      <c r="AD852" s="58">
        <f>SUM(Table446233[[#This Row],[1st
Apportionment]:[Invoices]])</f>
        <v>0</v>
      </c>
      <c r="AE852" s="58">
        <f>Table446233[[#This Row],[2018–19
Final Allocation
$98.35 
Per Pupil]]-AD852</f>
        <v>0</v>
      </c>
    </row>
    <row r="853" spans="1:31" x14ac:dyDescent="0.35">
      <c r="A853" s="13" t="s">
        <v>3543</v>
      </c>
      <c r="B853" s="13" t="s">
        <v>3560</v>
      </c>
      <c r="C853" s="14" t="s">
        <v>3545</v>
      </c>
      <c r="D853" s="14" t="s">
        <v>3561</v>
      </c>
      <c r="E853" s="14" t="s">
        <v>34</v>
      </c>
      <c r="F853" s="14" t="s">
        <v>35</v>
      </c>
      <c r="G853" s="14" t="s">
        <v>3561</v>
      </c>
      <c r="H853" s="61" t="s">
        <v>3562</v>
      </c>
      <c r="I853" s="38">
        <v>0</v>
      </c>
      <c r="J853" s="39" t="s">
        <v>8122</v>
      </c>
      <c r="K853" s="40" t="s">
        <v>8123</v>
      </c>
      <c r="L853" s="14" t="s">
        <v>8123</v>
      </c>
      <c r="M853" s="41">
        <v>0</v>
      </c>
      <c r="N853" s="4" t="s">
        <v>8123</v>
      </c>
      <c r="O853" s="41">
        <v>0</v>
      </c>
      <c r="P853" s="41">
        <v>0</v>
      </c>
      <c r="Q853" s="41">
        <v>0</v>
      </c>
      <c r="R853" s="41">
        <v>0</v>
      </c>
      <c r="S853" s="41">
        <v>0</v>
      </c>
      <c r="T853" s="41">
        <v>0</v>
      </c>
      <c r="U853" s="41">
        <v>0</v>
      </c>
      <c r="V853" s="41">
        <v>0</v>
      </c>
      <c r="W853" s="41">
        <v>0</v>
      </c>
      <c r="X853" s="41">
        <v>0</v>
      </c>
      <c r="Y853" s="41">
        <v>0</v>
      </c>
      <c r="Z853" s="41">
        <v>0</v>
      </c>
      <c r="AA853" s="41">
        <v>0</v>
      </c>
      <c r="AB853" s="41">
        <v>0</v>
      </c>
      <c r="AC853" s="41">
        <v>0</v>
      </c>
      <c r="AD853" s="58">
        <f>SUM(Table446233[[#This Row],[1st
Apportionment]:[Invoices]])</f>
        <v>0</v>
      </c>
      <c r="AE853" s="58">
        <f>Table446233[[#This Row],[2018–19
Final Allocation
$98.35 
Per Pupil]]-AD853</f>
        <v>0</v>
      </c>
    </row>
    <row r="854" spans="1:31" x14ac:dyDescent="0.35">
      <c r="A854" s="13" t="s">
        <v>3543</v>
      </c>
      <c r="B854" s="13" t="s">
        <v>3563</v>
      </c>
      <c r="C854" s="14" t="s">
        <v>3545</v>
      </c>
      <c r="D854" s="14" t="s">
        <v>3564</v>
      </c>
      <c r="E854" s="14" t="s">
        <v>34</v>
      </c>
      <c r="F854" s="14" t="s">
        <v>35</v>
      </c>
      <c r="G854" s="14" t="s">
        <v>3564</v>
      </c>
      <c r="H854" s="61" t="s">
        <v>3565</v>
      </c>
      <c r="I854" s="38">
        <v>43</v>
      </c>
      <c r="J854" s="39" t="s">
        <v>8122</v>
      </c>
      <c r="K854" s="40" t="s">
        <v>8122</v>
      </c>
      <c r="L854" s="14" t="s">
        <v>8122</v>
      </c>
      <c r="M854" s="41">
        <v>4229</v>
      </c>
      <c r="N854" s="4" t="s">
        <v>8122</v>
      </c>
      <c r="O854" s="41">
        <v>0</v>
      </c>
      <c r="P854" s="41">
        <v>0</v>
      </c>
      <c r="Q854" s="41">
        <v>0</v>
      </c>
      <c r="R854" s="41">
        <v>1057</v>
      </c>
      <c r="S854" s="41">
        <v>1417</v>
      </c>
      <c r="T854" s="41">
        <v>1057</v>
      </c>
      <c r="U854" s="41">
        <v>698</v>
      </c>
      <c r="V854" s="41">
        <v>0</v>
      </c>
      <c r="W854" s="41">
        <v>0</v>
      </c>
      <c r="X854" s="41">
        <v>0</v>
      </c>
      <c r="Y854" s="41">
        <v>0</v>
      </c>
      <c r="Z854" s="41">
        <v>0</v>
      </c>
      <c r="AA854" s="41">
        <v>0</v>
      </c>
      <c r="AB854" s="41">
        <v>0</v>
      </c>
      <c r="AC854" s="41">
        <v>0</v>
      </c>
      <c r="AD854" s="58">
        <f>SUM(Table446233[[#This Row],[1st
Apportionment]:[Invoices]])</f>
        <v>4229</v>
      </c>
      <c r="AE854" s="58">
        <f>Table446233[[#This Row],[2018–19
Final Allocation
$98.35 
Per Pupil]]-AD854</f>
        <v>0</v>
      </c>
    </row>
    <row r="855" spans="1:31" x14ac:dyDescent="0.35">
      <c r="A855" s="13" t="s">
        <v>3543</v>
      </c>
      <c r="B855" s="13" t="s">
        <v>3566</v>
      </c>
      <c r="C855" s="14" t="s">
        <v>3545</v>
      </c>
      <c r="D855" s="14" t="s">
        <v>3567</v>
      </c>
      <c r="E855" s="14" t="s">
        <v>34</v>
      </c>
      <c r="F855" s="14" t="s">
        <v>35</v>
      </c>
      <c r="G855" s="14" t="s">
        <v>3567</v>
      </c>
      <c r="H855" s="61" t="s">
        <v>3568</v>
      </c>
      <c r="I855" s="38">
        <v>0</v>
      </c>
      <c r="J855" s="39" t="s">
        <v>8122</v>
      </c>
      <c r="K855" s="40" t="s">
        <v>8123</v>
      </c>
      <c r="L855" s="14" t="s">
        <v>8123</v>
      </c>
      <c r="M855" s="41">
        <v>0</v>
      </c>
      <c r="N855" s="4" t="s">
        <v>8123</v>
      </c>
      <c r="O855" s="41">
        <v>0</v>
      </c>
      <c r="P855" s="41">
        <v>0</v>
      </c>
      <c r="Q855" s="41">
        <v>0</v>
      </c>
      <c r="R855" s="41">
        <v>0</v>
      </c>
      <c r="S855" s="41">
        <v>0</v>
      </c>
      <c r="T855" s="41">
        <v>0</v>
      </c>
      <c r="U855" s="41">
        <v>0</v>
      </c>
      <c r="V855" s="41">
        <v>0</v>
      </c>
      <c r="W855" s="41">
        <v>0</v>
      </c>
      <c r="X855" s="41">
        <v>0</v>
      </c>
      <c r="Y855" s="41">
        <v>0</v>
      </c>
      <c r="Z855" s="41">
        <v>0</v>
      </c>
      <c r="AA855" s="41">
        <v>0</v>
      </c>
      <c r="AB855" s="41">
        <v>0</v>
      </c>
      <c r="AC855" s="41">
        <v>0</v>
      </c>
      <c r="AD855" s="58">
        <f>SUM(Table446233[[#This Row],[1st
Apportionment]:[Invoices]])</f>
        <v>0</v>
      </c>
      <c r="AE855" s="58">
        <f>Table446233[[#This Row],[2018–19
Final Allocation
$98.35 
Per Pupil]]-AD855</f>
        <v>0</v>
      </c>
    </row>
    <row r="856" spans="1:31" x14ac:dyDescent="0.35">
      <c r="A856" s="13" t="s">
        <v>3543</v>
      </c>
      <c r="B856" s="13" t="s">
        <v>3569</v>
      </c>
      <c r="C856" s="14" t="s">
        <v>3545</v>
      </c>
      <c r="D856" s="14" t="s">
        <v>3570</v>
      </c>
      <c r="E856" s="14" t="s">
        <v>34</v>
      </c>
      <c r="F856" s="14" t="s">
        <v>35</v>
      </c>
      <c r="G856" s="14" t="s">
        <v>3570</v>
      </c>
      <c r="H856" s="61" t="s">
        <v>3571</v>
      </c>
      <c r="I856" s="38">
        <v>0</v>
      </c>
      <c r="J856" s="39" t="s">
        <v>8123</v>
      </c>
      <c r="K856" s="40" t="s">
        <v>8122</v>
      </c>
      <c r="L856" s="14" t="s">
        <v>8122</v>
      </c>
      <c r="M856" s="41">
        <v>0</v>
      </c>
      <c r="N856" s="4" t="s">
        <v>8123</v>
      </c>
      <c r="O856" s="41">
        <v>0</v>
      </c>
      <c r="P856" s="41">
        <v>0</v>
      </c>
      <c r="Q856" s="41">
        <v>0</v>
      </c>
      <c r="R856" s="41">
        <v>0</v>
      </c>
      <c r="S856" s="41">
        <v>0</v>
      </c>
      <c r="T856" s="41">
        <v>0</v>
      </c>
      <c r="U856" s="41">
        <v>0</v>
      </c>
      <c r="V856" s="41">
        <v>0</v>
      </c>
      <c r="W856" s="41">
        <v>0</v>
      </c>
      <c r="X856" s="41">
        <v>0</v>
      </c>
      <c r="Y856" s="41">
        <v>0</v>
      </c>
      <c r="Z856" s="41">
        <v>0</v>
      </c>
      <c r="AA856" s="41">
        <v>0</v>
      </c>
      <c r="AB856" s="41">
        <v>0</v>
      </c>
      <c r="AC856" s="41">
        <v>0</v>
      </c>
      <c r="AD856" s="58">
        <f>SUM(Table446233[[#This Row],[1st
Apportionment]:[Invoices]])</f>
        <v>0</v>
      </c>
      <c r="AE856" s="58">
        <f>Table446233[[#This Row],[2018–19
Final Allocation
$98.35 
Per Pupil]]-AD856</f>
        <v>0</v>
      </c>
    </row>
    <row r="857" spans="1:31" x14ac:dyDescent="0.35">
      <c r="A857" s="13" t="s">
        <v>3543</v>
      </c>
      <c r="B857" s="13" t="s">
        <v>3572</v>
      </c>
      <c r="C857" s="14" t="s">
        <v>3545</v>
      </c>
      <c r="D857" s="14" t="s">
        <v>3573</v>
      </c>
      <c r="E857" s="14" t="s">
        <v>34</v>
      </c>
      <c r="F857" s="14" t="s">
        <v>35</v>
      </c>
      <c r="G857" s="14" t="s">
        <v>3573</v>
      </c>
      <c r="H857" s="61" t="s">
        <v>3574</v>
      </c>
      <c r="I857" s="38">
        <v>0</v>
      </c>
      <c r="J857" s="39" t="s">
        <v>8122</v>
      </c>
      <c r="K857" s="40" t="s">
        <v>8123</v>
      </c>
      <c r="L857" s="14" t="s">
        <v>8122</v>
      </c>
      <c r="M857" s="41">
        <v>0</v>
      </c>
      <c r="N857" s="4" t="s">
        <v>8123</v>
      </c>
      <c r="O857" s="41">
        <v>0</v>
      </c>
      <c r="P857" s="41">
        <v>0</v>
      </c>
      <c r="Q857" s="41">
        <v>0</v>
      </c>
      <c r="R857" s="41">
        <v>0</v>
      </c>
      <c r="S857" s="41">
        <v>0</v>
      </c>
      <c r="T857" s="41">
        <v>0</v>
      </c>
      <c r="U857" s="41">
        <v>0</v>
      </c>
      <c r="V857" s="41">
        <v>0</v>
      </c>
      <c r="W857" s="41">
        <v>0</v>
      </c>
      <c r="X857" s="41">
        <v>0</v>
      </c>
      <c r="Y857" s="41">
        <v>0</v>
      </c>
      <c r="Z857" s="41">
        <v>0</v>
      </c>
      <c r="AA857" s="41">
        <v>0</v>
      </c>
      <c r="AB857" s="41">
        <v>0</v>
      </c>
      <c r="AC857" s="41">
        <v>0</v>
      </c>
      <c r="AD857" s="58">
        <f>SUM(Table446233[[#This Row],[1st
Apportionment]:[Invoices]])</f>
        <v>0</v>
      </c>
      <c r="AE857" s="58">
        <f>Table446233[[#This Row],[2018–19
Final Allocation
$98.35 
Per Pupil]]-AD857</f>
        <v>0</v>
      </c>
    </row>
    <row r="858" spans="1:31" x14ac:dyDescent="0.35">
      <c r="A858" s="13" t="s">
        <v>3543</v>
      </c>
      <c r="B858" s="13" t="s">
        <v>3575</v>
      </c>
      <c r="C858" s="14" t="s">
        <v>3545</v>
      </c>
      <c r="D858" s="14" t="s">
        <v>3576</v>
      </c>
      <c r="E858" s="14" t="s">
        <v>34</v>
      </c>
      <c r="F858" s="14" t="s">
        <v>35</v>
      </c>
      <c r="G858" s="14" t="s">
        <v>3576</v>
      </c>
      <c r="H858" s="61" t="s">
        <v>3577</v>
      </c>
      <c r="I858" s="38">
        <v>0</v>
      </c>
      <c r="J858" s="39" t="s">
        <v>8123</v>
      </c>
      <c r="K858" s="40" t="s">
        <v>8122</v>
      </c>
      <c r="L858" s="14" t="s">
        <v>8122</v>
      </c>
      <c r="M858" s="41">
        <v>0</v>
      </c>
      <c r="N858" s="4" t="s">
        <v>8122</v>
      </c>
      <c r="O858" s="41">
        <v>0</v>
      </c>
      <c r="P858" s="41">
        <v>0</v>
      </c>
      <c r="Q858" s="41">
        <v>0</v>
      </c>
      <c r="R858" s="41">
        <v>0</v>
      </c>
      <c r="S858" s="41">
        <v>0</v>
      </c>
      <c r="T858" s="41">
        <v>0</v>
      </c>
      <c r="U858" s="41">
        <v>0</v>
      </c>
      <c r="V858" s="41">
        <v>0</v>
      </c>
      <c r="W858" s="41">
        <v>0</v>
      </c>
      <c r="X858" s="41">
        <v>0</v>
      </c>
      <c r="Y858" s="41">
        <v>0</v>
      </c>
      <c r="Z858" s="41">
        <v>0</v>
      </c>
      <c r="AA858" s="41">
        <v>0</v>
      </c>
      <c r="AB858" s="41">
        <v>0</v>
      </c>
      <c r="AC858" s="41">
        <v>0</v>
      </c>
      <c r="AD858" s="58">
        <f>SUM(Table446233[[#This Row],[1st
Apportionment]:[Invoices]])</f>
        <v>0</v>
      </c>
      <c r="AE858" s="58">
        <f>Table446233[[#This Row],[2018–19
Final Allocation
$98.35 
Per Pupil]]-AD858</f>
        <v>0</v>
      </c>
    </row>
    <row r="859" spans="1:31" x14ac:dyDescent="0.35">
      <c r="A859" s="13" t="s">
        <v>3543</v>
      </c>
      <c r="B859" s="13" t="s">
        <v>3578</v>
      </c>
      <c r="C859" s="14" t="s">
        <v>3545</v>
      </c>
      <c r="D859" s="14" t="s">
        <v>3579</v>
      </c>
      <c r="E859" s="14" t="s">
        <v>34</v>
      </c>
      <c r="F859" s="14" t="s">
        <v>35</v>
      </c>
      <c r="G859" s="14" t="s">
        <v>3579</v>
      </c>
      <c r="H859" s="61" t="s">
        <v>3580</v>
      </c>
      <c r="I859" s="38">
        <v>0</v>
      </c>
      <c r="J859" s="39" t="s">
        <v>8123</v>
      </c>
      <c r="K859" s="40" t="s">
        <v>8123</v>
      </c>
      <c r="L859" s="14" t="s">
        <v>8123</v>
      </c>
      <c r="M859" s="41">
        <v>0</v>
      </c>
      <c r="N859" s="4" t="s">
        <v>8123</v>
      </c>
      <c r="O859" s="41">
        <v>0</v>
      </c>
      <c r="P859" s="41">
        <v>0</v>
      </c>
      <c r="Q859" s="41">
        <v>0</v>
      </c>
      <c r="R859" s="41">
        <v>0</v>
      </c>
      <c r="S859" s="41">
        <v>0</v>
      </c>
      <c r="T859" s="41">
        <v>0</v>
      </c>
      <c r="U859" s="41">
        <v>0</v>
      </c>
      <c r="V859" s="41">
        <v>0</v>
      </c>
      <c r="W859" s="41">
        <v>0</v>
      </c>
      <c r="X859" s="41">
        <v>0</v>
      </c>
      <c r="Y859" s="41">
        <v>0</v>
      </c>
      <c r="Z859" s="41">
        <v>0</v>
      </c>
      <c r="AA859" s="41">
        <v>0</v>
      </c>
      <c r="AB859" s="41">
        <v>0</v>
      </c>
      <c r="AC859" s="41">
        <v>0</v>
      </c>
      <c r="AD859" s="58">
        <f>SUM(Table446233[[#This Row],[1st
Apportionment]:[Invoices]])</f>
        <v>0</v>
      </c>
      <c r="AE859" s="58">
        <f>Table446233[[#This Row],[2018–19
Final Allocation
$98.35 
Per Pupil]]-AD859</f>
        <v>0</v>
      </c>
    </row>
    <row r="860" spans="1:31" x14ac:dyDescent="0.35">
      <c r="A860" s="13" t="s">
        <v>3543</v>
      </c>
      <c r="B860" s="13" t="s">
        <v>3581</v>
      </c>
      <c r="C860" s="14" t="s">
        <v>3545</v>
      </c>
      <c r="D860" s="14" t="s">
        <v>3582</v>
      </c>
      <c r="E860" s="14" t="s">
        <v>34</v>
      </c>
      <c r="F860" s="14" t="s">
        <v>35</v>
      </c>
      <c r="G860" s="14" t="s">
        <v>3582</v>
      </c>
      <c r="H860" s="61" t="s">
        <v>3583</v>
      </c>
      <c r="I860" s="38">
        <v>0</v>
      </c>
      <c r="J860" s="39" t="s">
        <v>8123</v>
      </c>
      <c r="K860" s="40" t="s">
        <v>8123</v>
      </c>
      <c r="L860" s="14" t="s">
        <v>8123</v>
      </c>
      <c r="M860" s="41">
        <v>0</v>
      </c>
      <c r="N860" s="4" t="s">
        <v>8123</v>
      </c>
      <c r="O860" s="41">
        <v>0</v>
      </c>
      <c r="P860" s="41">
        <v>0</v>
      </c>
      <c r="Q860" s="41">
        <v>0</v>
      </c>
      <c r="R860" s="41">
        <v>0</v>
      </c>
      <c r="S860" s="41">
        <v>0</v>
      </c>
      <c r="T860" s="41">
        <v>0</v>
      </c>
      <c r="U860" s="41">
        <v>0</v>
      </c>
      <c r="V860" s="41">
        <v>0</v>
      </c>
      <c r="W860" s="41">
        <v>0</v>
      </c>
      <c r="X860" s="41">
        <v>0</v>
      </c>
      <c r="Y860" s="41">
        <v>0</v>
      </c>
      <c r="Z860" s="41">
        <v>0</v>
      </c>
      <c r="AA860" s="41">
        <v>0</v>
      </c>
      <c r="AB860" s="41">
        <v>0</v>
      </c>
      <c r="AC860" s="41">
        <v>0</v>
      </c>
      <c r="AD860" s="58">
        <f>SUM(Table446233[[#This Row],[1st
Apportionment]:[Invoices]])</f>
        <v>0</v>
      </c>
      <c r="AE860" s="58">
        <f>Table446233[[#This Row],[2018–19
Final Allocation
$98.35 
Per Pupil]]-AD860</f>
        <v>0</v>
      </c>
    </row>
    <row r="861" spans="1:31" x14ac:dyDescent="0.35">
      <c r="A861" s="13" t="s">
        <v>3543</v>
      </c>
      <c r="B861" s="13" t="s">
        <v>3584</v>
      </c>
      <c r="C861" s="14" t="s">
        <v>3545</v>
      </c>
      <c r="D861" s="14" t="s">
        <v>3585</v>
      </c>
      <c r="E861" s="14" t="s">
        <v>34</v>
      </c>
      <c r="F861" s="14" t="s">
        <v>35</v>
      </c>
      <c r="G861" s="14" t="s">
        <v>3585</v>
      </c>
      <c r="H861" s="61" t="s">
        <v>3586</v>
      </c>
      <c r="I861" s="38">
        <v>351</v>
      </c>
      <c r="J861" s="39" t="s">
        <v>8122</v>
      </c>
      <c r="K861" s="40" t="s">
        <v>8122</v>
      </c>
      <c r="L861" s="14" t="s">
        <v>8122</v>
      </c>
      <c r="M861" s="41">
        <v>34521</v>
      </c>
      <c r="N861" s="4" t="s">
        <v>8122</v>
      </c>
      <c r="O861" s="41">
        <v>0</v>
      </c>
      <c r="P861" s="41">
        <v>0</v>
      </c>
      <c r="Q861" s="41">
        <v>0</v>
      </c>
      <c r="R861" s="41">
        <v>0</v>
      </c>
      <c r="S861" s="41">
        <v>10840</v>
      </c>
      <c r="T861" s="41">
        <v>12023</v>
      </c>
      <c r="U861" s="41">
        <v>0</v>
      </c>
      <c r="V861" s="41">
        <v>0</v>
      </c>
      <c r="W861" s="41">
        <v>11658</v>
      </c>
      <c r="X861" s="41">
        <v>0</v>
      </c>
      <c r="Y861" s="41">
        <v>0</v>
      </c>
      <c r="Z861" s="41">
        <v>0</v>
      </c>
      <c r="AA861" s="41">
        <v>0</v>
      </c>
      <c r="AB861" s="41">
        <v>0</v>
      </c>
      <c r="AC861" s="41">
        <v>0</v>
      </c>
      <c r="AD861" s="58">
        <f>SUM(Table446233[[#This Row],[1st
Apportionment]:[Invoices]])</f>
        <v>34521</v>
      </c>
      <c r="AE861" s="58">
        <f>Table446233[[#This Row],[2018–19
Final Allocation
$98.35 
Per Pupil]]-AD861</f>
        <v>0</v>
      </c>
    </row>
    <row r="862" spans="1:31" x14ac:dyDescent="0.35">
      <c r="A862" s="13" t="s">
        <v>3543</v>
      </c>
      <c r="B862" s="13" t="s">
        <v>3587</v>
      </c>
      <c r="C862" s="14" t="s">
        <v>3545</v>
      </c>
      <c r="D862" s="14" t="s">
        <v>3588</v>
      </c>
      <c r="E862" s="14" t="s">
        <v>34</v>
      </c>
      <c r="F862" s="14" t="s">
        <v>35</v>
      </c>
      <c r="G862" s="14" t="s">
        <v>3588</v>
      </c>
      <c r="H862" s="61" t="s">
        <v>3589</v>
      </c>
      <c r="I862" s="38">
        <v>318</v>
      </c>
      <c r="J862" s="39" t="s">
        <v>8122</v>
      </c>
      <c r="K862" s="40" t="s">
        <v>8122</v>
      </c>
      <c r="L862" s="14" t="s">
        <v>8122</v>
      </c>
      <c r="M862" s="41">
        <v>31275</v>
      </c>
      <c r="N862" s="4" t="s">
        <v>8122</v>
      </c>
      <c r="O862" s="41">
        <v>847</v>
      </c>
      <c r="P862" s="41">
        <v>0</v>
      </c>
      <c r="Q862" s="41">
        <v>7342</v>
      </c>
      <c r="R862" s="41">
        <v>7819</v>
      </c>
      <c r="S862" s="41">
        <v>15267</v>
      </c>
      <c r="T862" s="41">
        <v>0</v>
      </c>
      <c r="U862" s="41">
        <v>0</v>
      </c>
      <c r="V862" s="41">
        <v>0</v>
      </c>
      <c r="W862" s="41">
        <v>0</v>
      </c>
      <c r="X862" s="41">
        <v>0</v>
      </c>
      <c r="Y862" s="41">
        <v>0</v>
      </c>
      <c r="Z862" s="41">
        <v>0</v>
      </c>
      <c r="AA862" s="41">
        <v>0</v>
      </c>
      <c r="AB862" s="41">
        <v>0</v>
      </c>
      <c r="AC862" s="41">
        <v>0</v>
      </c>
      <c r="AD862" s="58">
        <f>SUM(Table446233[[#This Row],[1st
Apportionment]:[Invoices]])</f>
        <v>31275</v>
      </c>
      <c r="AE862" s="58">
        <f>Table446233[[#This Row],[2018–19
Final Allocation
$98.35 
Per Pupil]]-AD862</f>
        <v>0</v>
      </c>
    </row>
    <row r="863" spans="1:31" x14ac:dyDescent="0.35">
      <c r="A863" s="13" t="s">
        <v>3543</v>
      </c>
      <c r="B863" s="13" t="s">
        <v>3590</v>
      </c>
      <c r="C863" s="14" t="s">
        <v>3545</v>
      </c>
      <c r="D863" s="14" t="s">
        <v>3591</v>
      </c>
      <c r="E863" s="14" t="s">
        <v>34</v>
      </c>
      <c r="F863" s="14" t="s">
        <v>35</v>
      </c>
      <c r="G863" s="14" t="s">
        <v>3591</v>
      </c>
      <c r="H863" s="61" t="s">
        <v>3592</v>
      </c>
      <c r="I863" s="38">
        <v>0</v>
      </c>
      <c r="J863" s="39" t="s">
        <v>8123</v>
      </c>
      <c r="K863" s="40" t="s">
        <v>8123</v>
      </c>
      <c r="L863" s="14" t="s">
        <v>8122</v>
      </c>
      <c r="M863" s="41">
        <v>0</v>
      </c>
      <c r="N863" s="4" t="s">
        <v>8123</v>
      </c>
      <c r="O863" s="41">
        <v>0</v>
      </c>
      <c r="P863" s="41">
        <v>0</v>
      </c>
      <c r="Q863" s="41">
        <v>0</v>
      </c>
      <c r="R863" s="41">
        <v>0</v>
      </c>
      <c r="S863" s="41">
        <v>0</v>
      </c>
      <c r="T863" s="41">
        <v>0</v>
      </c>
      <c r="U863" s="41">
        <v>0</v>
      </c>
      <c r="V863" s="41">
        <v>0</v>
      </c>
      <c r="W863" s="41">
        <v>0</v>
      </c>
      <c r="X863" s="41">
        <v>0</v>
      </c>
      <c r="Y863" s="41">
        <v>0</v>
      </c>
      <c r="Z863" s="41">
        <v>0</v>
      </c>
      <c r="AA863" s="41">
        <v>0</v>
      </c>
      <c r="AB863" s="41">
        <v>0</v>
      </c>
      <c r="AC863" s="41">
        <v>0</v>
      </c>
      <c r="AD863" s="58">
        <f>SUM(Table446233[[#This Row],[1st
Apportionment]:[Invoices]])</f>
        <v>0</v>
      </c>
      <c r="AE863" s="58">
        <f>Table446233[[#This Row],[2018–19
Final Allocation
$98.35 
Per Pupil]]-AD863</f>
        <v>0</v>
      </c>
    </row>
    <row r="864" spans="1:31" x14ac:dyDescent="0.35">
      <c r="A864" s="13" t="s">
        <v>3543</v>
      </c>
      <c r="B864" s="13" t="s">
        <v>3593</v>
      </c>
      <c r="C864" s="14" t="s">
        <v>3545</v>
      </c>
      <c r="D864" s="14" t="s">
        <v>3594</v>
      </c>
      <c r="E864" s="14" t="s">
        <v>34</v>
      </c>
      <c r="F864" s="14" t="s">
        <v>35</v>
      </c>
      <c r="G864" s="14" t="s">
        <v>3594</v>
      </c>
      <c r="H864" s="61" t="s">
        <v>3595</v>
      </c>
      <c r="I864" s="38">
        <v>0</v>
      </c>
      <c r="J864" s="39" t="s">
        <v>8123</v>
      </c>
      <c r="K864" s="40" t="s">
        <v>8122</v>
      </c>
      <c r="L864" s="14" t="s">
        <v>8122</v>
      </c>
      <c r="M864" s="41">
        <v>0</v>
      </c>
      <c r="N864" s="4" t="s">
        <v>8123</v>
      </c>
      <c r="O864" s="41">
        <v>0</v>
      </c>
      <c r="P864" s="41">
        <v>0</v>
      </c>
      <c r="Q864" s="41">
        <v>0</v>
      </c>
      <c r="R864" s="41">
        <v>0</v>
      </c>
      <c r="S864" s="41">
        <v>0</v>
      </c>
      <c r="T864" s="41">
        <v>0</v>
      </c>
      <c r="U864" s="41">
        <v>0</v>
      </c>
      <c r="V864" s="41">
        <v>0</v>
      </c>
      <c r="W864" s="41">
        <v>0</v>
      </c>
      <c r="X864" s="41">
        <v>0</v>
      </c>
      <c r="Y864" s="41">
        <v>0</v>
      </c>
      <c r="Z864" s="41">
        <v>0</v>
      </c>
      <c r="AA864" s="41">
        <v>0</v>
      </c>
      <c r="AB864" s="41">
        <v>0</v>
      </c>
      <c r="AC864" s="41">
        <v>0</v>
      </c>
      <c r="AD864" s="58">
        <f>SUM(Table446233[[#This Row],[1st
Apportionment]:[Invoices]])</f>
        <v>0</v>
      </c>
      <c r="AE864" s="58">
        <f>Table446233[[#This Row],[2018–19
Final Allocation
$98.35 
Per Pupil]]-AD864</f>
        <v>0</v>
      </c>
    </row>
    <row r="865" spans="1:31" x14ac:dyDescent="0.35">
      <c r="A865" s="13" t="s">
        <v>3543</v>
      </c>
      <c r="B865" s="13" t="s">
        <v>3596</v>
      </c>
      <c r="C865" s="14" t="s">
        <v>3545</v>
      </c>
      <c r="D865" s="14" t="s">
        <v>3597</v>
      </c>
      <c r="E865" s="14" t="s">
        <v>34</v>
      </c>
      <c r="F865" s="14" t="s">
        <v>35</v>
      </c>
      <c r="G865" s="14" t="s">
        <v>3597</v>
      </c>
      <c r="H865" s="61" t="s">
        <v>3598</v>
      </c>
      <c r="I865" s="38">
        <v>0</v>
      </c>
      <c r="J865" s="39" t="s">
        <v>8122</v>
      </c>
      <c r="K865" s="40" t="s">
        <v>8123</v>
      </c>
      <c r="L865" s="14" t="s">
        <v>8122</v>
      </c>
      <c r="M865" s="41">
        <v>0</v>
      </c>
      <c r="N865" s="4" t="s">
        <v>8123</v>
      </c>
      <c r="O865" s="41">
        <v>0</v>
      </c>
      <c r="P865" s="41">
        <v>0</v>
      </c>
      <c r="Q865" s="41">
        <v>0</v>
      </c>
      <c r="R865" s="41">
        <v>0</v>
      </c>
      <c r="S865" s="41">
        <v>0</v>
      </c>
      <c r="T865" s="41">
        <v>0</v>
      </c>
      <c r="U865" s="41">
        <v>0</v>
      </c>
      <c r="V865" s="41">
        <v>0</v>
      </c>
      <c r="W865" s="41">
        <v>0</v>
      </c>
      <c r="X865" s="41">
        <v>0</v>
      </c>
      <c r="Y865" s="41">
        <v>0</v>
      </c>
      <c r="Z865" s="41">
        <v>0</v>
      </c>
      <c r="AA865" s="41">
        <v>0</v>
      </c>
      <c r="AB865" s="41">
        <v>0</v>
      </c>
      <c r="AC865" s="41">
        <v>0</v>
      </c>
      <c r="AD865" s="58">
        <f>SUM(Table446233[[#This Row],[1st
Apportionment]:[Invoices]])</f>
        <v>0</v>
      </c>
      <c r="AE865" s="58">
        <f>Table446233[[#This Row],[2018–19
Final Allocation
$98.35 
Per Pupil]]-AD865</f>
        <v>0</v>
      </c>
    </row>
    <row r="866" spans="1:31" x14ac:dyDescent="0.35">
      <c r="A866" s="13" t="s">
        <v>3543</v>
      </c>
      <c r="B866" s="13" t="s">
        <v>3599</v>
      </c>
      <c r="C866" s="14" t="s">
        <v>3545</v>
      </c>
      <c r="D866" s="14" t="s">
        <v>3600</v>
      </c>
      <c r="E866" s="14" t="s">
        <v>34</v>
      </c>
      <c r="F866" s="14" t="s">
        <v>35</v>
      </c>
      <c r="G866" s="14" t="s">
        <v>3600</v>
      </c>
      <c r="H866" s="61" t="s">
        <v>3601</v>
      </c>
      <c r="I866" s="38">
        <v>0</v>
      </c>
      <c r="J866" s="39" t="s">
        <v>8123</v>
      </c>
      <c r="K866" s="40" t="s">
        <v>8123</v>
      </c>
      <c r="L866" s="14" t="s">
        <v>8123</v>
      </c>
      <c r="M866" s="41">
        <v>0</v>
      </c>
      <c r="N866" s="4" t="s">
        <v>8123</v>
      </c>
      <c r="O866" s="41">
        <v>0</v>
      </c>
      <c r="P866" s="41">
        <v>0</v>
      </c>
      <c r="Q866" s="41">
        <v>0</v>
      </c>
      <c r="R866" s="41">
        <v>0</v>
      </c>
      <c r="S866" s="41">
        <v>0</v>
      </c>
      <c r="T866" s="41">
        <v>0</v>
      </c>
      <c r="U866" s="41">
        <v>0</v>
      </c>
      <c r="V866" s="41">
        <v>0</v>
      </c>
      <c r="W866" s="41">
        <v>0</v>
      </c>
      <c r="X866" s="41">
        <v>0</v>
      </c>
      <c r="Y866" s="41">
        <v>0</v>
      </c>
      <c r="Z866" s="41">
        <v>0</v>
      </c>
      <c r="AA866" s="41">
        <v>0</v>
      </c>
      <c r="AB866" s="41">
        <v>0</v>
      </c>
      <c r="AC866" s="41">
        <v>0</v>
      </c>
      <c r="AD866" s="58">
        <f>SUM(Table446233[[#This Row],[1st
Apportionment]:[Invoices]])</f>
        <v>0</v>
      </c>
      <c r="AE866" s="58">
        <f>Table446233[[#This Row],[2018–19
Final Allocation
$98.35 
Per Pupil]]-AD866</f>
        <v>0</v>
      </c>
    </row>
    <row r="867" spans="1:31" x14ac:dyDescent="0.35">
      <c r="A867" s="13" t="s">
        <v>3543</v>
      </c>
      <c r="B867" s="13" t="s">
        <v>3602</v>
      </c>
      <c r="C867" s="14" t="s">
        <v>3545</v>
      </c>
      <c r="D867" s="14" t="s">
        <v>3576</v>
      </c>
      <c r="E867" s="14" t="s">
        <v>3603</v>
      </c>
      <c r="F867" s="14" t="s">
        <v>3604</v>
      </c>
      <c r="G867" s="14" t="s">
        <v>3605</v>
      </c>
      <c r="H867" s="61" t="s">
        <v>3606</v>
      </c>
      <c r="I867" s="38">
        <v>0</v>
      </c>
      <c r="J867" s="39" t="s">
        <v>8123</v>
      </c>
      <c r="K867" s="40" t="s">
        <v>8123</v>
      </c>
      <c r="L867" s="14" t="s">
        <v>8123</v>
      </c>
      <c r="M867" s="41">
        <v>0</v>
      </c>
      <c r="N867" s="4" t="s">
        <v>8123</v>
      </c>
      <c r="O867" s="41">
        <v>0</v>
      </c>
      <c r="P867" s="41">
        <v>0</v>
      </c>
      <c r="Q867" s="41">
        <v>0</v>
      </c>
      <c r="R867" s="41">
        <v>0</v>
      </c>
      <c r="S867" s="41">
        <v>0</v>
      </c>
      <c r="T867" s="41">
        <v>0</v>
      </c>
      <c r="U867" s="41">
        <v>0</v>
      </c>
      <c r="V867" s="41">
        <v>0</v>
      </c>
      <c r="W867" s="41">
        <v>0</v>
      </c>
      <c r="X867" s="41">
        <v>0</v>
      </c>
      <c r="Y867" s="41">
        <v>0</v>
      </c>
      <c r="Z867" s="41">
        <v>0</v>
      </c>
      <c r="AA867" s="41">
        <v>0</v>
      </c>
      <c r="AB867" s="41">
        <v>0</v>
      </c>
      <c r="AC867" s="41">
        <v>0</v>
      </c>
      <c r="AD867" s="58">
        <f>SUM(Table446233[[#This Row],[1st
Apportionment]:[Invoices]])</f>
        <v>0</v>
      </c>
      <c r="AE867" s="58">
        <f>Table446233[[#This Row],[2018–19
Final Allocation
$98.35 
Per Pupil]]-AD867</f>
        <v>0</v>
      </c>
    </row>
    <row r="868" spans="1:31" x14ac:dyDescent="0.35">
      <c r="A868" s="13" t="s">
        <v>3543</v>
      </c>
      <c r="B868" s="13" t="s">
        <v>3607</v>
      </c>
      <c r="C868" s="14" t="s">
        <v>3545</v>
      </c>
      <c r="D868" s="14" t="s">
        <v>3591</v>
      </c>
      <c r="E868" s="14" t="s">
        <v>3608</v>
      </c>
      <c r="F868" s="14" t="s">
        <v>3609</v>
      </c>
      <c r="G868" s="14" t="s">
        <v>3610</v>
      </c>
      <c r="H868" s="61" t="s">
        <v>3611</v>
      </c>
      <c r="I868" s="38">
        <v>24</v>
      </c>
      <c r="J868" s="39" t="s">
        <v>8122</v>
      </c>
      <c r="K868" s="40" t="s">
        <v>8122</v>
      </c>
      <c r="L868" s="14" t="s">
        <v>8122</v>
      </c>
      <c r="M868" s="41">
        <v>2360</v>
      </c>
      <c r="N868" s="4" t="s">
        <v>8123</v>
      </c>
      <c r="O868" s="41">
        <v>554</v>
      </c>
      <c r="P868" s="41">
        <v>554</v>
      </c>
      <c r="Q868" s="41">
        <v>554</v>
      </c>
      <c r="R868" s="41">
        <v>698</v>
      </c>
      <c r="S868" s="41">
        <v>0</v>
      </c>
      <c r="T868" s="41">
        <v>0</v>
      </c>
      <c r="U868" s="41">
        <v>0</v>
      </c>
      <c r="V868" s="41">
        <v>0</v>
      </c>
      <c r="W868" s="41">
        <v>0</v>
      </c>
      <c r="X868" s="41">
        <v>0</v>
      </c>
      <c r="Y868" s="41">
        <v>0</v>
      </c>
      <c r="Z868" s="41">
        <v>0</v>
      </c>
      <c r="AA868" s="41">
        <v>0</v>
      </c>
      <c r="AB868" s="41">
        <v>0</v>
      </c>
      <c r="AC868" s="41">
        <v>0</v>
      </c>
      <c r="AD868" s="58">
        <f>SUM(Table446233[[#This Row],[1st
Apportionment]:[Invoices]])</f>
        <v>2360</v>
      </c>
      <c r="AE868" s="58">
        <f>Table446233[[#This Row],[2018–19
Final Allocation
$98.35 
Per Pupil]]-AD868</f>
        <v>0</v>
      </c>
    </row>
    <row r="869" spans="1:31" x14ac:dyDescent="0.35">
      <c r="A869" s="13" t="s">
        <v>3543</v>
      </c>
      <c r="B869" s="13" t="s">
        <v>3612</v>
      </c>
      <c r="C869" s="14" t="s">
        <v>3545</v>
      </c>
      <c r="D869" s="14" t="s">
        <v>3613</v>
      </c>
      <c r="E869" s="14" t="s">
        <v>3614</v>
      </c>
      <c r="F869" s="14" t="s">
        <v>3615</v>
      </c>
      <c r="G869" s="14" t="s">
        <v>3616</v>
      </c>
      <c r="H869" s="61" t="s">
        <v>3617</v>
      </c>
      <c r="I869" s="38">
        <v>0</v>
      </c>
      <c r="J869" s="39" t="s">
        <v>8122</v>
      </c>
      <c r="K869" s="40" t="s">
        <v>8123</v>
      </c>
      <c r="L869" s="14" t="s">
        <v>8122</v>
      </c>
      <c r="M869" s="41">
        <v>0</v>
      </c>
      <c r="N869" s="4" t="s">
        <v>8123</v>
      </c>
      <c r="O869" s="41">
        <v>0</v>
      </c>
      <c r="P869" s="41">
        <v>0</v>
      </c>
      <c r="Q869" s="41">
        <v>0</v>
      </c>
      <c r="R869" s="41">
        <v>0</v>
      </c>
      <c r="S869" s="41">
        <v>0</v>
      </c>
      <c r="T869" s="41">
        <v>0</v>
      </c>
      <c r="U869" s="41">
        <v>0</v>
      </c>
      <c r="V869" s="41">
        <v>0</v>
      </c>
      <c r="W869" s="41">
        <v>0</v>
      </c>
      <c r="X869" s="41">
        <v>0</v>
      </c>
      <c r="Y869" s="41">
        <v>0</v>
      </c>
      <c r="Z869" s="41">
        <v>0</v>
      </c>
      <c r="AA869" s="41">
        <v>0</v>
      </c>
      <c r="AB869" s="41">
        <v>0</v>
      </c>
      <c r="AC869" s="41">
        <v>0</v>
      </c>
      <c r="AD869" s="58">
        <f>SUM(Table446233[[#This Row],[1st
Apportionment]:[Invoices]])</f>
        <v>0</v>
      </c>
      <c r="AE869" s="58">
        <f>Table446233[[#This Row],[2018–19
Final Allocation
$98.35 
Per Pupil]]-AD869</f>
        <v>0</v>
      </c>
    </row>
    <row r="870" spans="1:31" x14ac:dyDescent="0.35">
      <c r="A870" s="13" t="s">
        <v>3618</v>
      </c>
      <c r="B870" s="13" t="s">
        <v>3619</v>
      </c>
      <c r="C870" s="14" t="s">
        <v>3620</v>
      </c>
      <c r="D870" s="14" t="s">
        <v>3621</v>
      </c>
      <c r="E870" s="14" t="s">
        <v>34</v>
      </c>
      <c r="F870" s="14" t="s">
        <v>35</v>
      </c>
      <c r="G870" s="14" t="s">
        <v>3621</v>
      </c>
      <c r="H870" s="61" t="s">
        <v>3622</v>
      </c>
      <c r="I870" s="38">
        <v>0</v>
      </c>
      <c r="J870" s="39" t="s">
        <v>8122</v>
      </c>
      <c r="K870" s="40" t="s">
        <v>8123</v>
      </c>
      <c r="L870" s="14" t="s">
        <v>8123</v>
      </c>
      <c r="M870" s="41">
        <v>0</v>
      </c>
      <c r="N870" s="4" t="s">
        <v>8123</v>
      </c>
      <c r="O870" s="41">
        <v>0</v>
      </c>
      <c r="P870" s="41">
        <v>0</v>
      </c>
      <c r="Q870" s="41">
        <v>0</v>
      </c>
      <c r="R870" s="41">
        <v>0</v>
      </c>
      <c r="S870" s="41">
        <v>0</v>
      </c>
      <c r="T870" s="41">
        <v>0</v>
      </c>
      <c r="U870" s="41">
        <v>0</v>
      </c>
      <c r="V870" s="41">
        <v>0</v>
      </c>
      <c r="W870" s="41">
        <v>0</v>
      </c>
      <c r="X870" s="41">
        <v>0</v>
      </c>
      <c r="Y870" s="41">
        <v>0</v>
      </c>
      <c r="Z870" s="41">
        <v>0</v>
      </c>
      <c r="AA870" s="41">
        <v>0</v>
      </c>
      <c r="AB870" s="41">
        <v>0</v>
      </c>
      <c r="AC870" s="41">
        <v>0</v>
      </c>
      <c r="AD870" s="58">
        <f>SUM(Table446233[[#This Row],[1st
Apportionment]:[Invoices]])</f>
        <v>0</v>
      </c>
      <c r="AE870" s="58">
        <f>Table446233[[#This Row],[2018–19
Final Allocation
$98.35 
Per Pupil]]-AD870</f>
        <v>0</v>
      </c>
    </row>
    <row r="871" spans="1:31" x14ac:dyDescent="0.35">
      <c r="A871" s="13" t="s">
        <v>3618</v>
      </c>
      <c r="B871" s="13" t="s">
        <v>3623</v>
      </c>
      <c r="C871" s="14" t="s">
        <v>3620</v>
      </c>
      <c r="D871" s="14" t="s">
        <v>3624</v>
      </c>
      <c r="E871" s="14" t="s">
        <v>34</v>
      </c>
      <c r="F871" s="14" t="s">
        <v>35</v>
      </c>
      <c r="G871" s="14" t="s">
        <v>3624</v>
      </c>
      <c r="H871" s="61" t="s">
        <v>3625</v>
      </c>
      <c r="I871" s="38">
        <v>0</v>
      </c>
      <c r="J871" s="39" t="s">
        <v>8122</v>
      </c>
      <c r="K871" s="40" t="s">
        <v>8123</v>
      </c>
      <c r="L871" s="14" t="s">
        <v>8123</v>
      </c>
      <c r="M871" s="41">
        <v>0</v>
      </c>
      <c r="N871" s="4" t="s">
        <v>8123</v>
      </c>
      <c r="O871" s="41">
        <v>0</v>
      </c>
      <c r="P871" s="41">
        <v>0</v>
      </c>
      <c r="Q871" s="41">
        <v>0</v>
      </c>
      <c r="R871" s="41">
        <v>0</v>
      </c>
      <c r="S871" s="41">
        <v>0</v>
      </c>
      <c r="T871" s="41">
        <v>0</v>
      </c>
      <c r="U871" s="41">
        <v>0</v>
      </c>
      <c r="V871" s="41">
        <v>0</v>
      </c>
      <c r="W871" s="41">
        <v>0</v>
      </c>
      <c r="X871" s="41">
        <v>0</v>
      </c>
      <c r="Y871" s="41">
        <v>0</v>
      </c>
      <c r="Z871" s="41">
        <v>0</v>
      </c>
      <c r="AA871" s="41">
        <v>0</v>
      </c>
      <c r="AB871" s="41">
        <v>0</v>
      </c>
      <c r="AC871" s="41">
        <v>0</v>
      </c>
      <c r="AD871" s="58">
        <f>SUM(Table446233[[#This Row],[1st
Apportionment]:[Invoices]])</f>
        <v>0</v>
      </c>
      <c r="AE871" s="58">
        <f>Table446233[[#This Row],[2018–19
Final Allocation
$98.35 
Per Pupil]]-AD871</f>
        <v>0</v>
      </c>
    </row>
    <row r="872" spans="1:31" x14ac:dyDescent="0.35">
      <c r="A872" s="13" t="s">
        <v>3618</v>
      </c>
      <c r="B872" s="13" t="s">
        <v>3626</v>
      </c>
      <c r="C872" s="14" t="s">
        <v>3620</v>
      </c>
      <c r="D872" s="14" t="s">
        <v>3624</v>
      </c>
      <c r="E872" s="14" t="s">
        <v>3627</v>
      </c>
      <c r="F872" s="14" t="s">
        <v>3628</v>
      </c>
      <c r="G872" s="14" t="s">
        <v>3629</v>
      </c>
      <c r="H872" s="61" t="s">
        <v>3630</v>
      </c>
      <c r="I872" s="38">
        <v>0</v>
      </c>
      <c r="J872" s="39" t="s">
        <v>8123</v>
      </c>
      <c r="K872" s="40" t="s">
        <v>8123</v>
      </c>
      <c r="L872" s="14" t="s">
        <v>8123</v>
      </c>
      <c r="M872" s="41">
        <v>0</v>
      </c>
      <c r="N872" s="4" t="s">
        <v>8123</v>
      </c>
      <c r="O872" s="41">
        <v>0</v>
      </c>
      <c r="P872" s="41">
        <v>0</v>
      </c>
      <c r="Q872" s="41">
        <v>0</v>
      </c>
      <c r="R872" s="41">
        <v>0</v>
      </c>
      <c r="S872" s="41">
        <v>0</v>
      </c>
      <c r="T872" s="41">
        <v>0</v>
      </c>
      <c r="U872" s="41">
        <v>0</v>
      </c>
      <c r="V872" s="41">
        <v>0</v>
      </c>
      <c r="W872" s="41">
        <v>0</v>
      </c>
      <c r="X872" s="41">
        <v>0</v>
      </c>
      <c r="Y872" s="41">
        <v>0</v>
      </c>
      <c r="Z872" s="41">
        <v>0</v>
      </c>
      <c r="AA872" s="41">
        <v>0</v>
      </c>
      <c r="AB872" s="41">
        <v>0</v>
      </c>
      <c r="AC872" s="41">
        <v>0</v>
      </c>
      <c r="AD872" s="58">
        <f>SUM(Table446233[[#This Row],[1st
Apportionment]:[Invoices]])</f>
        <v>0</v>
      </c>
      <c r="AE872" s="58">
        <f>Table446233[[#This Row],[2018–19
Final Allocation
$98.35 
Per Pupil]]-AD872</f>
        <v>0</v>
      </c>
    </row>
    <row r="873" spans="1:31" x14ac:dyDescent="0.35">
      <c r="A873" s="13" t="s">
        <v>3631</v>
      </c>
      <c r="B873" s="13" t="s">
        <v>3632</v>
      </c>
      <c r="C873" s="14" t="s">
        <v>3633</v>
      </c>
      <c r="D873" s="14" t="s">
        <v>3634</v>
      </c>
      <c r="E873" s="14" t="s">
        <v>34</v>
      </c>
      <c r="F873" s="14" t="s">
        <v>35</v>
      </c>
      <c r="G873" s="14" t="s">
        <v>3634</v>
      </c>
      <c r="H873" s="61" t="s">
        <v>3635</v>
      </c>
      <c r="I873" s="38">
        <v>0</v>
      </c>
      <c r="J873" s="39" t="s">
        <v>8123</v>
      </c>
      <c r="K873" s="40" t="s">
        <v>8123</v>
      </c>
      <c r="L873" s="14" t="s">
        <v>8123</v>
      </c>
      <c r="M873" s="41">
        <v>0</v>
      </c>
      <c r="N873" s="4" t="s">
        <v>8123</v>
      </c>
      <c r="O873" s="41">
        <v>0</v>
      </c>
      <c r="P873" s="41">
        <v>0</v>
      </c>
      <c r="Q873" s="41">
        <v>0</v>
      </c>
      <c r="R873" s="41">
        <v>0</v>
      </c>
      <c r="S873" s="41">
        <v>0</v>
      </c>
      <c r="T873" s="41">
        <v>0</v>
      </c>
      <c r="U873" s="41">
        <v>0</v>
      </c>
      <c r="V873" s="41">
        <v>0</v>
      </c>
      <c r="W873" s="41">
        <v>0</v>
      </c>
      <c r="X873" s="41">
        <v>0</v>
      </c>
      <c r="Y873" s="41">
        <v>0</v>
      </c>
      <c r="Z873" s="41">
        <v>0</v>
      </c>
      <c r="AA873" s="41">
        <v>0</v>
      </c>
      <c r="AB873" s="41">
        <v>0</v>
      </c>
      <c r="AC873" s="41">
        <v>0</v>
      </c>
      <c r="AD873" s="58">
        <f>SUM(Table446233[[#This Row],[1st
Apportionment]:[Invoices]])</f>
        <v>0</v>
      </c>
      <c r="AE873" s="58">
        <f>Table446233[[#This Row],[2018–19
Final Allocation
$98.35 
Per Pupil]]-AD873</f>
        <v>0</v>
      </c>
    </row>
    <row r="874" spans="1:31" x14ac:dyDescent="0.35">
      <c r="A874" s="13" t="s">
        <v>3631</v>
      </c>
      <c r="B874" s="13" t="s">
        <v>3636</v>
      </c>
      <c r="C874" s="14" t="s">
        <v>3633</v>
      </c>
      <c r="D874" s="14" t="s">
        <v>3637</v>
      </c>
      <c r="E874" s="14" t="s">
        <v>34</v>
      </c>
      <c r="F874" s="14" t="s">
        <v>35</v>
      </c>
      <c r="G874" s="14" t="s">
        <v>3637</v>
      </c>
      <c r="H874" s="61" t="s">
        <v>3638</v>
      </c>
      <c r="I874" s="38">
        <v>0</v>
      </c>
      <c r="J874" s="39" t="s">
        <v>8123</v>
      </c>
      <c r="K874" s="40" t="s">
        <v>8123</v>
      </c>
      <c r="L874" s="14" t="s">
        <v>8122</v>
      </c>
      <c r="M874" s="41">
        <v>0</v>
      </c>
      <c r="N874" s="4" t="s">
        <v>8122</v>
      </c>
      <c r="O874" s="41">
        <v>0</v>
      </c>
      <c r="P874" s="41">
        <v>0</v>
      </c>
      <c r="Q874" s="41">
        <v>0</v>
      </c>
      <c r="R874" s="41">
        <v>0</v>
      </c>
      <c r="S874" s="41">
        <v>0</v>
      </c>
      <c r="T874" s="41">
        <v>0</v>
      </c>
      <c r="U874" s="41">
        <v>0</v>
      </c>
      <c r="V874" s="41">
        <v>0</v>
      </c>
      <c r="W874" s="41">
        <v>0</v>
      </c>
      <c r="X874" s="41">
        <v>0</v>
      </c>
      <c r="Y874" s="41">
        <v>0</v>
      </c>
      <c r="Z874" s="41">
        <v>0</v>
      </c>
      <c r="AA874" s="41">
        <v>0</v>
      </c>
      <c r="AB874" s="41">
        <v>0</v>
      </c>
      <c r="AC874" s="41">
        <v>0</v>
      </c>
      <c r="AD874" s="58">
        <f>SUM(Table446233[[#This Row],[1st
Apportionment]:[Invoices]])</f>
        <v>0</v>
      </c>
      <c r="AE874" s="58">
        <f>Table446233[[#This Row],[2018–19
Final Allocation
$98.35 
Per Pupil]]-AD874</f>
        <v>0</v>
      </c>
    </row>
    <row r="875" spans="1:31" x14ac:dyDescent="0.35">
      <c r="A875" s="13" t="s">
        <v>3631</v>
      </c>
      <c r="B875" s="13" t="s">
        <v>3639</v>
      </c>
      <c r="C875" s="14" t="s">
        <v>3633</v>
      </c>
      <c r="D875" s="14" t="s">
        <v>3640</v>
      </c>
      <c r="E875" s="14" t="s">
        <v>34</v>
      </c>
      <c r="F875" s="14" t="s">
        <v>35</v>
      </c>
      <c r="G875" s="14" t="s">
        <v>3640</v>
      </c>
      <c r="H875" s="61" t="s">
        <v>3641</v>
      </c>
      <c r="I875" s="38">
        <v>0</v>
      </c>
      <c r="J875" s="39" t="s">
        <v>8123</v>
      </c>
      <c r="K875" s="40" t="s">
        <v>8123</v>
      </c>
      <c r="L875" s="14" t="s">
        <v>8123</v>
      </c>
      <c r="M875" s="41">
        <v>0</v>
      </c>
      <c r="N875" s="4" t="s">
        <v>8123</v>
      </c>
      <c r="O875" s="41">
        <v>0</v>
      </c>
      <c r="P875" s="41">
        <v>0</v>
      </c>
      <c r="Q875" s="41">
        <v>0</v>
      </c>
      <c r="R875" s="41">
        <v>0</v>
      </c>
      <c r="S875" s="41">
        <v>0</v>
      </c>
      <c r="T875" s="41">
        <v>0</v>
      </c>
      <c r="U875" s="41">
        <v>0</v>
      </c>
      <c r="V875" s="41">
        <v>0</v>
      </c>
      <c r="W875" s="41">
        <v>0</v>
      </c>
      <c r="X875" s="41">
        <v>0</v>
      </c>
      <c r="Y875" s="41">
        <v>0</v>
      </c>
      <c r="Z875" s="41">
        <v>0</v>
      </c>
      <c r="AA875" s="41">
        <v>0</v>
      </c>
      <c r="AB875" s="41">
        <v>0</v>
      </c>
      <c r="AC875" s="41">
        <v>0</v>
      </c>
      <c r="AD875" s="58">
        <f>SUM(Table446233[[#This Row],[1st
Apportionment]:[Invoices]])</f>
        <v>0</v>
      </c>
      <c r="AE875" s="58">
        <f>Table446233[[#This Row],[2018–19
Final Allocation
$98.35 
Per Pupil]]-AD875</f>
        <v>0</v>
      </c>
    </row>
    <row r="876" spans="1:31" x14ac:dyDescent="0.35">
      <c r="A876" s="13" t="s">
        <v>3631</v>
      </c>
      <c r="B876" s="13" t="s">
        <v>3642</v>
      </c>
      <c r="C876" s="14" t="s">
        <v>3633</v>
      </c>
      <c r="D876" s="14" t="s">
        <v>3643</v>
      </c>
      <c r="E876" s="14" t="s">
        <v>34</v>
      </c>
      <c r="F876" s="14" t="s">
        <v>35</v>
      </c>
      <c r="G876" s="14" t="s">
        <v>3643</v>
      </c>
      <c r="H876" s="61" t="s">
        <v>3644</v>
      </c>
      <c r="I876" s="38">
        <v>0</v>
      </c>
      <c r="J876" s="39" t="s">
        <v>8122</v>
      </c>
      <c r="K876" s="40" t="s">
        <v>8123</v>
      </c>
      <c r="L876" s="14" t="s">
        <v>8123</v>
      </c>
      <c r="M876" s="41">
        <v>0</v>
      </c>
      <c r="N876" s="4" t="s">
        <v>8123</v>
      </c>
      <c r="O876" s="41">
        <v>0</v>
      </c>
      <c r="P876" s="41">
        <v>0</v>
      </c>
      <c r="Q876" s="41">
        <v>0</v>
      </c>
      <c r="R876" s="41">
        <v>0</v>
      </c>
      <c r="S876" s="41">
        <v>0</v>
      </c>
      <c r="T876" s="41">
        <v>0</v>
      </c>
      <c r="U876" s="41">
        <v>0</v>
      </c>
      <c r="V876" s="41">
        <v>0</v>
      </c>
      <c r="W876" s="41">
        <v>0</v>
      </c>
      <c r="X876" s="41">
        <v>0</v>
      </c>
      <c r="Y876" s="41">
        <v>0</v>
      </c>
      <c r="Z876" s="41">
        <v>0</v>
      </c>
      <c r="AA876" s="41">
        <v>0</v>
      </c>
      <c r="AB876" s="41">
        <v>0</v>
      </c>
      <c r="AC876" s="41">
        <v>0</v>
      </c>
      <c r="AD876" s="58">
        <f>SUM(Table446233[[#This Row],[1st
Apportionment]:[Invoices]])</f>
        <v>0</v>
      </c>
      <c r="AE876" s="58">
        <f>Table446233[[#This Row],[2018–19
Final Allocation
$98.35 
Per Pupil]]-AD876</f>
        <v>0</v>
      </c>
    </row>
    <row r="877" spans="1:31" x14ac:dyDescent="0.35">
      <c r="A877" s="13" t="s">
        <v>3631</v>
      </c>
      <c r="B877" s="13" t="s">
        <v>3645</v>
      </c>
      <c r="C877" s="14" t="s">
        <v>3633</v>
      </c>
      <c r="D877" s="14" t="s">
        <v>3646</v>
      </c>
      <c r="E877" s="14" t="s">
        <v>34</v>
      </c>
      <c r="F877" s="14" t="s">
        <v>35</v>
      </c>
      <c r="G877" s="14" t="s">
        <v>3646</v>
      </c>
      <c r="H877" s="61" t="s">
        <v>3647</v>
      </c>
      <c r="I877" s="38">
        <v>0</v>
      </c>
      <c r="J877" s="39" t="s">
        <v>8123</v>
      </c>
      <c r="K877" s="40" t="s">
        <v>8123</v>
      </c>
      <c r="L877" s="14" t="s">
        <v>8123</v>
      </c>
      <c r="M877" s="41">
        <v>0</v>
      </c>
      <c r="N877" s="4" t="s">
        <v>8123</v>
      </c>
      <c r="O877" s="41">
        <v>0</v>
      </c>
      <c r="P877" s="41">
        <v>0</v>
      </c>
      <c r="Q877" s="41">
        <v>0</v>
      </c>
      <c r="R877" s="41">
        <v>0</v>
      </c>
      <c r="S877" s="41">
        <v>0</v>
      </c>
      <c r="T877" s="41">
        <v>0</v>
      </c>
      <c r="U877" s="41">
        <v>0</v>
      </c>
      <c r="V877" s="41">
        <v>0</v>
      </c>
      <c r="W877" s="41">
        <v>0</v>
      </c>
      <c r="X877" s="41">
        <v>0</v>
      </c>
      <c r="Y877" s="41">
        <v>0</v>
      </c>
      <c r="Z877" s="41">
        <v>0</v>
      </c>
      <c r="AA877" s="41">
        <v>0</v>
      </c>
      <c r="AB877" s="41">
        <v>0</v>
      </c>
      <c r="AC877" s="41">
        <v>0</v>
      </c>
      <c r="AD877" s="58">
        <f>SUM(Table446233[[#This Row],[1st
Apportionment]:[Invoices]])</f>
        <v>0</v>
      </c>
      <c r="AE877" s="58">
        <f>Table446233[[#This Row],[2018–19
Final Allocation
$98.35 
Per Pupil]]-AD877</f>
        <v>0</v>
      </c>
    </row>
    <row r="878" spans="1:31" x14ac:dyDescent="0.35">
      <c r="A878" s="13" t="s">
        <v>3631</v>
      </c>
      <c r="B878" s="13" t="s">
        <v>3648</v>
      </c>
      <c r="C878" s="14" t="s">
        <v>3633</v>
      </c>
      <c r="D878" s="14" t="s">
        <v>3649</v>
      </c>
      <c r="E878" s="14" t="s">
        <v>34</v>
      </c>
      <c r="F878" s="14" t="s">
        <v>35</v>
      </c>
      <c r="G878" s="14" t="s">
        <v>3649</v>
      </c>
      <c r="H878" s="61" t="s">
        <v>3650</v>
      </c>
      <c r="I878" s="38">
        <v>0</v>
      </c>
      <c r="J878" s="39" t="s">
        <v>8123</v>
      </c>
      <c r="K878" s="40" t="s">
        <v>8123</v>
      </c>
      <c r="L878" s="14" t="s">
        <v>8123</v>
      </c>
      <c r="M878" s="41">
        <v>0</v>
      </c>
      <c r="N878" s="4" t="s">
        <v>8123</v>
      </c>
      <c r="O878" s="41">
        <v>0</v>
      </c>
      <c r="P878" s="41">
        <v>0</v>
      </c>
      <c r="Q878" s="41">
        <v>0</v>
      </c>
      <c r="R878" s="41">
        <v>0</v>
      </c>
      <c r="S878" s="41">
        <v>0</v>
      </c>
      <c r="T878" s="41">
        <v>0</v>
      </c>
      <c r="U878" s="41">
        <v>0</v>
      </c>
      <c r="V878" s="41">
        <v>0</v>
      </c>
      <c r="W878" s="41">
        <v>0</v>
      </c>
      <c r="X878" s="41">
        <v>0</v>
      </c>
      <c r="Y878" s="41">
        <v>0</v>
      </c>
      <c r="Z878" s="41">
        <v>0</v>
      </c>
      <c r="AA878" s="41">
        <v>0</v>
      </c>
      <c r="AB878" s="41">
        <v>0</v>
      </c>
      <c r="AC878" s="41">
        <v>0</v>
      </c>
      <c r="AD878" s="58">
        <f>SUM(Table446233[[#This Row],[1st
Apportionment]:[Invoices]])</f>
        <v>0</v>
      </c>
      <c r="AE878" s="58">
        <f>Table446233[[#This Row],[2018–19
Final Allocation
$98.35 
Per Pupil]]-AD878</f>
        <v>0</v>
      </c>
    </row>
    <row r="879" spans="1:31" x14ac:dyDescent="0.35">
      <c r="A879" s="13" t="s">
        <v>3631</v>
      </c>
      <c r="B879" s="13" t="s">
        <v>3651</v>
      </c>
      <c r="C879" s="14" t="s">
        <v>3633</v>
      </c>
      <c r="D879" s="14" t="s">
        <v>3652</v>
      </c>
      <c r="E879" s="14" t="s">
        <v>34</v>
      </c>
      <c r="F879" s="14" t="s">
        <v>35</v>
      </c>
      <c r="G879" s="14" t="s">
        <v>3652</v>
      </c>
      <c r="H879" s="61" t="s">
        <v>3653</v>
      </c>
      <c r="I879" s="38">
        <v>0</v>
      </c>
      <c r="J879" s="39" t="s">
        <v>8122</v>
      </c>
      <c r="K879" s="40" t="s">
        <v>8123</v>
      </c>
      <c r="L879" s="14" t="s">
        <v>8123</v>
      </c>
      <c r="M879" s="41">
        <v>0</v>
      </c>
      <c r="N879" s="4" t="s">
        <v>8123</v>
      </c>
      <c r="O879" s="41">
        <v>0</v>
      </c>
      <c r="P879" s="41">
        <v>0</v>
      </c>
      <c r="Q879" s="41">
        <v>0</v>
      </c>
      <c r="R879" s="41">
        <v>0</v>
      </c>
      <c r="S879" s="41">
        <v>0</v>
      </c>
      <c r="T879" s="41">
        <v>0</v>
      </c>
      <c r="U879" s="41">
        <v>0</v>
      </c>
      <c r="V879" s="41">
        <v>0</v>
      </c>
      <c r="W879" s="41">
        <v>0</v>
      </c>
      <c r="X879" s="41">
        <v>0</v>
      </c>
      <c r="Y879" s="41">
        <v>0</v>
      </c>
      <c r="Z879" s="41">
        <v>0</v>
      </c>
      <c r="AA879" s="41">
        <v>0</v>
      </c>
      <c r="AB879" s="41">
        <v>0</v>
      </c>
      <c r="AC879" s="41">
        <v>0</v>
      </c>
      <c r="AD879" s="58">
        <f>SUM(Table446233[[#This Row],[1st
Apportionment]:[Invoices]])</f>
        <v>0</v>
      </c>
      <c r="AE879" s="58">
        <f>Table446233[[#This Row],[2018–19
Final Allocation
$98.35 
Per Pupil]]-AD879</f>
        <v>0</v>
      </c>
    </row>
    <row r="880" spans="1:31" x14ac:dyDescent="0.35">
      <c r="A880" s="13" t="s">
        <v>3631</v>
      </c>
      <c r="B880" s="13" t="s">
        <v>3654</v>
      </c>
      <c r="C880" s="14" t="s">
        <v>3633</v>
      </c>
      <c r="D880" s="14" t="s">
        <v>3655</v>
      </c>
      <c r="E880" s="14" t="s">
        <v>34</v>
      </c>
      <c r="F880" s="14" t="s">
        <v>35</v>
      </c>
      <c r="G880" s="14" t="s">
        <v>3655</v>
      </c>
      <c r="H880" s="61" t="s">
        <v>3656</v>
      </c>
      <c r="I880" s="38">
        <v>0</v>
      </c>
      <c r="J880" s="39" t="s">
        <v>8122</v>
      </c>
      <c r="K880" s="40" t="s">
        <v>8123</v>
      </c>
      <c r="L880" s="14" t="s">
        <v>8123</v>
      </c>
      <c r="M880" s="41">
        <v>0</v>
      </c>
      <c r="N880" s="4" t="s">
        <v>8123</v>
      </c>
      <c r="O880" s="41">
        <v>0</v>
      </c>
      <c r="P880" s="41">
        <v>0</v>
      </c>
      <c r="Q880" s="41">
        <v>0</v>
      </c>
      <c r="R880" s="41">
        <v>0</v>
      </c>
      <c r="S880" s="41">
        <v>0</v>
      </c>
      <c r="T880" s="41">
        <v>0</v>
      </c>
      <c r="U880" s="41">
        <v>0</v>
      </c>
      <c r="V880" s="41">
        <v>0</v>
      </c>
      <c r="W880" s="41">
        <v>0</v>
      </c>
      <c r="X880" s="41">
        <v>0</v>
      </c>
      <c r="Y880" s="41">
        <v>0</v>
      </c>
      <c r="Z880" s="41">
        <v>0</v>
      </c>
      <c r="AA880" s="41">
        <v>0</v>
      </c>
      <c r="AB880" s="41">
        <v>0</v>
      </c>
      <c r="AC880" s="41">
        <v>0</v>
      </c>
      <c r="AD880" s="58">
        <f>SUM(Table446233[[#This Row],[1st
Apportionment]:[Invoices]])</f>
        <v>0</v>
      </c>
      <c r="AE880" s="58">
        <f>Table446233[[#This Row],[2018–19
Final Allocation
$98.35 
Per Pupil]]-AD880</f>
        <v>0</v>
      </c>
    </row>
    <row r="881" spans="1:31" x14ac:dyDescent="0.35">
      <c r="A881" s="13" t="s">
        <v>3631</v>
      </c>
      <c r="B881" s="13" t="s">
        <v>3657</v>
      </c>
      <c r="C881" s="14" t="s">
        <v>3633</v>
      </c>
      <c r="D881" s="14" t="s">
        <v>3658</v>
      </c>
      <c r="E881" s="14" t="s">
        <v>34</v>
      </c>
      <c r="F881" s="14" t="s">
        <v>35</v>
      </c>
      <c r="G881" s="14" t="s">
        <v>3658</v>
      </c>
      <c r="H881" s="61" t="s">
        <v>3659</v>
      </c>
      <c r="I881" s="38">
        <v>0</v>
      </c>
      <c r="J881" s="39" t="s">
        <v>8123</v>
      </c>
      <c r="K881" s="40" t="s">
        <v>8122</v>
      </c>
      <c r="L881" s="14" t="s">
        <v>8122</v>
      </c>
      <c r="M881" s="41">
        <v>0</v>
      </c>
      <c r="N881" s="4" t="s">
        <v>8122</v>
      </c>
      <c r="O881" s="41">
        <v>0</v>
      </c>
      <c r="P881" s="41">
        <v>0</v>
      </c>
      <c r="Q881" s="41">
        <v>0</v>
      </c>
      <c r="R881" s="41">
        <v>0</v>
      </c>
      <c r="S881" s="41">
        <v>0</v>
      </c>
      <c r="T881" s="41">
        <v>0</v>
      </c>
      <c r="U881" s="41">
        <v>0</v>
      </c>
      <c r="V881" s="41">
        <v>0</v>
      </c>
      <c r="W881" s="41">
        <v>0</v>
      </c>
      <c r="X881" s="41">
        <v>0</v>
      </c>
      <c r="Y881" s="41">
        <v>0</v>
      </c>
      <c r="Z881" s="41">
        <v>0</v>
      </c>
      <c r="AA881" s="41">
        <v>0</v>
      </c>
      <c r="AB881" s="41">
        <v>0</v>
      </c>
      <c r="AC881" s="41">
        <v>0</v>
      </c>
      <c r="AD881" s="58">
        <f>SUM(Table446233[[#This Row],[1st
Apportionment]:[Invoices]])</f>
        <v>0</v>
      </c>
      <c r="AE881" s="58">
        <f>Table446233[[#This Row],[2018–19
Final Allocation
$98.35 
Per Pupil]]-AD881</f>
        <v>0</v>
      </c>
    </row>
    <row r="882" spans="1:31" x14ac:dyDescent="0.35">
      <c r="A882" s="13" t="s">
        <v>3631</v>
      </c>
      <c r="B882" s="13" t="s">
        <v>3660</v>
      </c>
      <c r="C882" s="14" t="s">
        <v>3633</v>
      </c>
      <c r="D882" s="14" t="s">
        <v>3661</v>
      </c>
      <c r="E882" s="14" t="s">
        <v>34</v>
      </c>
      <c r="F882" s="14" t="s">
        <v>35</v>
      </c>
      <c r="G882" s="14" t="s">
        <v>3661</v>
      </c>
      <c r="H882" s="61" t="s">
        <v>3662</v>
      </c>
      <c r="I882" s="38">
        <v>0</v>
      </c>
      <c r="J882" s="39" t="s">
        <v>8123</v>
      </c>
      <c r="K882" s="40" t="s">
        <v>8123</v>
      </c>
      <c r="L882" s="14" t="s">
        <v>8122</v>
      </c>
      <c r="M882" s="41">
        <v>0</v>
      </c>
      <c r="N882" s="4" t="s">
        <v>8122</v>
      </c>
      <c r="O882" s="41">
        <v>0</v>
      </c>
      <c r="P882" s="41">
        <v>0</v>
      </c>
      <c r="Q882" s="41">
        <v>0</v>
      </c>
      <c r="R882" s="41">
        <v>0</v>
      </c>
      <c r="S882" s="41">
        <v>0</v>
      </c>
      <c r="T882" s="41">
        <v>0</v>
      </c>
      <c r="U882" s="41">
        <v>0</v>
      </c>
      <c r="V882" s="41">
        <v>0</v>
      </c>
      <c r="W882" s="41">
        <v>0</v>
      </c>
      <c r="X882" s="41">
        <v>0</v>
      </c>
      <c r="Y882" s="41">
        <v>0</v>
      </c>
      <c r="Z882" s="41">
        <v>0</v>
      </c>
      <c r="AA882" s="41">
        <v>0</v>
      </c>
      <c r="AB882" s="41">
        <v>0</v>
      </c>
      <c r="AC882" s="41">
        <v>0</v>
      </c>
      <c r="AD882" s="58">
        <f>SUM(Table446233[[#This Row],[1st
Apportionment]:[Invoices]])</f>
        <v>0</v>
      </c>
      <c r="AE882" s="58">
        <f>Table446233[[#This Row],[2018–19
Final Allocation
$98.35 
Per Pupil]]-AD882</f>
        <v>0</v>
      </c>
    </row>
    <row r="883" spans="1:31" x14ac:dyDescent="0.35">
      <c r="A883" s="13" t="s">
        <v>3631</v>
      </c>
      <c r="B883" s="13" t="s">
        <v>3663</v>
      </c>
      <c r="C883" s="14" t="s">
        <v>3633</v>
      </c>
      <c r="D883" s="14" t="s">
        <v>3664</v>
      </c>
      <c r="E883" s="14" t="s">
        <v>34</v>
      </c>
      <c r="F883" s="14" t="s">
        <v>35</v>
      </c>
      <c r="G883" s="14" t="s">
        <v>3664</v>
      </c>
      <c r="H883" s="61" t="s">
        <v>3665</v>
      </c>
      <c r="I883" s="38">
        <v>0</v>
      </c>
      <c r="J883" s="39" t="s">
        <v>8122</v>
      </c>
      <c r="K883" s="40" t="s">
        <v>8123</v>
      </c>
      <c r="L883" s="14" t="s">
        <v>8123</v>
      </c>
      <c r="M883" s="41">
        <v>0</v>
      </c>
      <c r="N883" s="4" t="s">
        <v>8123</v>
      </c>
      <c r="O883" s="41">
        <v>0</v>
      </c>
      <c r="P883" s="41">
        <v>0</v>
      </c>
      <c r="Q883" s="41">
        <v>0</v>
      </c>
      <c r="R883" s="41">
        <v>0</v>
      </c>
      <c r="S883" s="41">
        <v>0</v>
      </c>
      <c r="T883" s="41">
        <v>0</v>
      </c>
      <c r="U883" s="41">
        <v>0</v>
      </c>
      <c r="V883" s="41">
        <v>0</v>
      </c>
      <c r="W883" s="41">
        <v>0</v>
      </c>
      <c r="X883" s="41">
        <v>0</v>
      </c>
      <c r="Y883" s="41">
        <v>0</v>
      </c>
      <c r="Z883" s="41">
        <v>0</v>
      </c>
      <c r="AA883" s="41">
        <v>0</v>
      </c>
      <c r="AB883" s="41">
        <v>0</v>
      </c>
      <c r="AC883" s="41">
        <v>0</v>
      </c>
      <c r="AD883" s="58">
        <f>SUM(Table446233[[#This Row],[1st
Apportionment]:[Invoices]])</f>
        <v>0</v>
      </c>
      <c r="AE883" s="58">
        <f>Table446233[[#This Row],[2018–19
Final Allocation
$98.35 
Per Pupil]]-AD883</f>
        <v>0</v>
      </c>
    </row>
    <row r="884" spans="1:31" x14ac:dyDescent="0.35">
      <c r="A884" s="13" t="s">
        <v>3631</v>
      </c>
      <c r="B884" s="13" t="s">
        <v>3666</v>
      </c>
      <c r="C884" s="14" t="s">
        <v>3633</v>
      </c>
      <c r="D884" s="14" t="s">
        <v>3667</v>
      </c>
      <c r="E884" s="14" t="s">
        <v>34</v>
      </c>
      <c r="F884" s="14" t="s">
        <v>35</v>
      </c>
      <c r="G884" s="14" t="s">
        <v>3667</v>
      </c>
      <c r="H884" s="61" t="s">
        <v>3668</v>
      </c>
      <c r="I884" s="38">
        <v>0</v>
      </c>
      <c r="J884" s="39" t="s">
        <v>8122</v>
      </c>
      <c r="K884" s="40" t="s">
        <v>8123</v>
      </c>
      <c r="L884" s="14" t="s">
        <v>8123</v>
      </c>
      <c r="M884" s="41">
        <v>0</v>
      </c>
      <c r="N884" s="4" t="s">
        <v>8123</v>
      </c>
      <c r="O884" s="41">
        <v>0</v>
      </c>
      <c r="P884" s="41">
        <v>0</v>
      </c>
      <c r="Q884" s="41">
        <v>0</v>
      </c>
      <c r="R884" s="41">
        <v>0</v>
      </c>
      <c r="S884" s="41">
        <v>0</v>
      </c>
      <c r="T884" s="41">
        <v>0</v>
      </c>
      <c r="U884" s="41">
        <v>0</v>
      </c>
      <c r="V884" s="41">
        <v>0</v>
      </c>
      <c r="W884" s="41">
        <v>0</v>
      </c>
      <c r="X884" s="41">
        <v>0</v>
      </c>
      <c r="Y884" s="41">
        <v>0</v>
      </c>
      <c r="Z884" s="41">
        <v>0</v>
      </c>
      <c r="AA884" s="41">
        <v>0</v>
      </c>
      <c r="AB884" s="41">
        <v>0</v>
      </c>
      <c r="AC884" s="41">
        <v>0</v>
      </c>
      <c r="AD884" s="58">
        <f>SUM(Table446233[[#This Row],[1st
Apportionment]:[Invoices]])</f>
        <v>0</v>
      </c>
      <c r="AE884" s="58">
        <f>Table446233[[#This Row],[2018–19
Final Allocation
$98.35 
Per Pupil]]-AD884</f>
        <v>0</v>
      </c>
    </row>
    <row r="885" spans="1:31" x14ac:dyDescent="0.35">
      <c r="A885" s="13" t="s">
        <v>3631</v>
      </c>
      <c r="B885" s="13" t="s">
        <v>3669</v>
      </c>
      <c r="C885" s="14" t="s">
        <v>3633</v>
      </c>
      <c r="D885" s="14" t="s">
        <v>3670</v>
      </c>
      <c r="E885" s="14" t="s">
        <v>34</v>
      </c>
      <c r="F885" s="14" t="s">
        <v>35</v>
      </c>
      <c r="G885" s="14" t="s">
        <v>3670</v>
      </c>
      <c r="H885" s="61" t="s">
        <v>3671</v>
      </c>
      <c r="I885" s="38">
        <v>0</v>
      </c>
      <c r="J885" s="39" t="s">
        <v>8123</v>
      </c>
      <c r="K885" s="40" t="s">
        <v>8123</v>
      </c>
      <c r="L885" s="14" t="s">
        <v>8123</v>
      </c>
      <c r="M885" s="41">
        <v>0</v>
      </c>
      <c r="N885" s="4" t="s">
        <v>8123</v>
      </c>
      <c r="O885" s="41">
        <v>0</v>
      </c>
      <c r="P885" s="41">
        <v>0</v>
      </c>
      <c r="Q885" s="41">
        <v>0</v>
      </c>
      <c r="R885" s="41">
        <v>0</v>
      </c>
      <c r="S885" s="41">
        <v>0</v>
      </c>
      <c r="T885" s="41">
        <v>0</v>
      </c>
      <c r="U885" s="41">
        <v>0</v>
      </c>
      <c r="V885" s="41">
        <v>0</v>
      </c>
      <c r="W885" s="41">
        <v>0</v>
      </c>
      <c r="X885" s="41">
        <v>0</v>
      </c>
      <c r="Y885" s="41">
        <v>0</v>
      </c>
      <c r="Z885" s="41">
        <v>0</v>
      </c>
      <c r="AA885" s="41">
        <v>0</v>
      </c>
      <c r="AB885" s="41">
        <v>0</v>
      </c>
      <c r="AC885" s="41">
        <v>0</v>
      </c>
      <c r="AD885" s="58">
        <f>SUM(Table446233[[#This Row],[1st
Apportionment]:[Invoices]])</f>
        <v>0</v>
      </c>
      <c r="AE885" s="58">
        <f>Table446233[[#This Row],[2018–19
Final Allocation
$98.35 
Per Pupil]]-AD885</f>
        <v>0</v>
      </c>
    </row>
    <row r="886" spans="1:31" x14ac:dyDescent="0.35">
      <c r="A886" s="13" t="s">
        <v>3631</v>
      </c>
      <c r="B886" s="13" t="s">
        <v>3672</v>
      </c>
      <c r="C886" s="14" t="s">
        <v>3633</v>
      </c>
      <c r="D886" s="14" t="s">
        <v>3655</v>
      </c>
      <c r="E886" s="14" t="s">
        <v>3673</v>
      </c>
      <c r="F886" s="14" t="s">
        <v>3674</v>
      </c>
      <c r="G886" s="14" t="s">
        <v>3675</v>
      </c>
      <c r="H886" s="61" t="s">
        <v>3676</v>
      </c>
      <c r="I886" s="38">
        <v>0</v>
      </c>
      <c r="J886" s="39" t="s">
        <v>8122</v>
      </c>
      <c r="K886" s="40" t="s">
        <v>8123</v>
      </c>
      <c r="L886" s="14" t="s">
        <v>8123</v>
      </c>
      <c r="M886" s="41">
        <v>0</v>
      </c>
      <c r="N886" s="4" t="s">
        <v>8123</v>
      </c>
      <c r="O886" s="41">
        <v>0</v>
      </c>
      <c r="P886" s="41">
        <v>0</v>
      </c>
      <c r="Q886" s="41">
        <v>0</v>
      </c>
      <c r="R886" s="41">
        <v>0</v>
      </c>
      <c r="S886" s="41">
        <v>0</v>
      </c>
      <c r="T886" s="41">
        <v>0</v>
      </c>
      <c r="U886" s="41">
        <v>0</v>
      </c>
      <c r="V886" s="41">
        <v>0</v>
      </c>
      <c r="W886" s="41">
        <v>0</v>
      </c>
      <c r="X886" s="41">
        <v>0</v>
      </c>
      <c r="Y886" s="41">
        <v>0</v>
      </c>
      <c r="Z886" s="41">
        <v>0</v>
      </c>
      <c r="AA886" s="41">
        <v>0</v>
      </c>
      <c r="AB886" s="41">
        <v>0</v>
      </c>
      <c r="AC886" s="41">
        <v>0</v>
      </c>
      <c r="AD886" s="58">
        <f>SUM(Table446233[[#This Row],[1st
Apportionment]:[Invoices]])</f>
        <v>0</v>
      </c>
      <c r="AE886" s="58">
        <f>Table446233[[#This Row],[2018–19
Final Allocation
$98.35 
Per Pupil]]-AD886</f>
        <v>0</v>
      </c>
    </row>
    <row r="887" spans="1:31" x14ac:dyDescent="0.35">
      <c r="A887" s="13" t="s">
        <v>3631</v>
      </c>
      <c r="B887" s="13" t="s">
        <v>3677</v>
      </c>
      <c r="C887" s="14" t="s">
        <v>3633</v>
      </c>
      <c r="D887" s="14" t="s">
        <v>3661</v>
      </c>
      <c r="E887" s="14" t="s">
        <v>3678</v>
      </c>
      <c r="F887" s="14" t="s">
        <v>3679</v>
      </c>
      <c r="G887" s="14" t="s">
        <v>3680</v>
      </c>
      <c r="H887" s="61" t="s">
        <v>3681</v>
      </c>
      <c r="I887" s="38">
        <v>0</v>
      </c>
      <c r="J887" s="39" t="s">
        <v>8123</v>
      </c>
      <c r="K887" s="40" t="s">
        <v>8123</v>
      </c>
      <c r="L887" s="14" t="s">
        <v>8123</v>
      </c>
      <c r="M887" s="41">
        <v>0</v>
      </c>
      <c r="N887" s="4" t="s">
        <v>8123</v>
      </c>
      <c r="O887" s="41">
        <v>0</v>
      </c>
      <c r="P887" s="41">
        <v>0</v>
      </c>
      <c r="Q887" s="41">
        <v>0</v>
      </c>
      <c r="R887" s="41">
        <v>0</v>
      </c>
      <c r="S887" s="41">
        <v>0</v>
      </c>
      <c r="T887" s="41">
        <v>0</v>
      </c>
      <c r="U887" s="41">
        <v>0</v>
      </c>
      <c r="V887" s="41">
        <v>0</v>
      </c>
      <c r="W887" s="41">
        <v>0</v>
      </c>
      <c r="X887" s="41">
        <v>0</v>
      </c>
      <c r="Y887" s="41">
        <v>0</v>
      </c>
      <c r="Z887" s="41">
        <v>0</v>
      </c>
      <c r="AA887" s="41">
        <v>0</v>
      </c>
      <c r="AB887" s="41">
        <v>0</v>
      </c>
      <c r="AC887" s="41">
        <v>0</v>
      </c>
      <c r="AD887" s="58">
        <f>SUM(Table446233[[#This Row],[1st
Apportionment]:[Invoices]])</f>
        <v>0</v>
      </c>
      <c r="AE887" s="58">
        <f>Table446233[[#This Row],[2018–19
Final Allocation
$98.35 
Per Pupil]]-AD887</f>
        <v>0</v>
      </c>
    </row>
    <row r="888" spans="1:31" x14ac:dyDescent="0.35">
      <c r="A888" s="13" t="s">
        <v>3631</v>
      </c>
      <c r="B888" s="13" t="s">
        <v>3682</v>
      </c>
      <c r="C888" s="14" t="s">
        <v>3633</v>
      </c>
      <c r="D888" s="14" t="s">
        <v>3640</v>
      </c>
      <c r="E888" s="14" t="s">
        <v>3683</v>
      </c>
      <c r="F888" s="14" t="s">
        <v>3684</v>
      </c>
      <c r="G888" s="14" t="s">
        <v>3685</v>
      </c>
      <c r="H888" s="61" t="s">
        <v>3686</v>
      </c>
      <c r="I888" s="38">
        <v>0</v>
      </c>
      <c r="J888" s="39" t="s">
        <v>8122</v>
      </c>
      <c r="K888" s="40" t="s">
        <v>8123</v>
      </c>
      <c r="L888" s="14" t="s">
        <v>8123</v>
      </c>
      <c r="M888" s="41">
        <v>0</v>
      </c>
      <c r="N888" s="4" t="s">
        <v>8123</v>
      </c>
      <c r="O888" s="41">
        <v>0</v>
      </c>
      <c r="P888" s="41">
        <v>0</v>
      </c>
      <c r="Q888" s="41">
        <v>0</v>
      </c>
      <c r="R888" s="41">
        <v>0</v>
      </c>
      <c r="S888" s="41">
        <v>0</v>
      </c>
      <c r="T888" s="41">
        <v>0</v>
      </c>
      <c r="U888" s="41">
        <v>0</v>
      </c>
      <c r="V888" s="41">
        <v>0</v>
      </c>
      <c r="W888" s="41">
        <v>0</v>
      </c>
      <c r="X888" s="41">
        <v>0</v>
      </c>
      <c r="Y888" s="41">
        <v>0</v>
      </c>
      <c r="Z888" s="41">
        <v>0</v>
      </c>
      <c r="AA888" s="41">
        <v>0</v>
      </c>
      <c r="AB888" s="41">
        <v>0</v>
      </c>
      <c r="AC888" s="41">
        <v>0</v>
      </c>
      <c r="AD888" s="58">
        <f>SUM(Table446233[[#This Row],[1st
Apportionment]:[Invoices]])</f>
        <v>0</v>
      </c>
      <c r="AE888" s="58">
        <f>Table446233[[#This Row],[2018–19
Final Allocation
$98.35 
Per Pupil]]-AD888</f>
        <v>0</v>
      </c>
    </row>
    <row r="889" spans="1:31" x14ac:dyDescent="0.35">
      <c r="A889" s="13" t="s">
        <v>3631</v>
      </c>
      <c r="B889" s="13" t="s">
        <v>3687</v>
      </c>
      <c r="C889" s="14" t="s">
        <v>3633</v>
      </c>
      <c r="D889" s="14" t="s">
        <v>3658</v>
      </c>
      <c r="E889" s="14" t="s">
        <v>3688</v>
      </c>
      <c r="F889" s="14" t="s">
        <v>3689</v>
      </c>
      <c r="G889" s="14" t="s">
        <v>3690</v>
      </c>
      <c r="H889" s="61" t="s">
        <v>3691</v>
      </c>
      <c r="I889" s="38">
        <v>0</v>
      </c>
      <c r="J889" s="39" t="s">
        <v>8122</v>
      </c>
      <c r="K889" s="40" t="s">
        <v>8123</v>
      </c>
      <c r="L889" s="14" t="s">
        <v>8123</v>
      </c>
      <c r="M889" s="41">
        <v>0</v>
      </c>
      <c r="N889" s="4" t="s">
        <v>8123</v>
      </c>
      <c r="O889" s="41">
        <v>0</v>
      </c>
      <c r="P889" s="41">
        <v>0</v>
      </c>
      <c r="Q889" s="41">
        <v>0</v>
      </c>
      <c r="R889" s="41">
        <v>0</v>
      </c>
      <c r="S889" s="41">
        <v>0</v>
      </c>
      <c r="T889" s="41">
        <v>0</v>
      </c>
      <c r="U889" s="41">
        <v>0</v>
      </c>
      <c r="V889" s="41">
        <v>0</v>
      </c>
      <c r="W889" s="41">
        <v>0</v>
      </c>
      <c r="X889" s="41">
        <v>0</v>
      </c>
      <c r="Y889" s="41">
        <v>0</v>
      </c>
      <c r="Z889" s="41">
        <v>0</v>
      </c>
      <c r="AA889" s="41">
        <v>0</v>
      </c>
      <c r="AB889" s="41">
        <v>0</v>
      </c>
      <c r="AC889" s="41">
        <v>0</v>
      </c>
      <c r="AD889" s="58">
        <f>SUM(Table446233[[#This Row],[1st
Apportionment]:[Invoices]])</f>
        <v>0</v>
      </c>
      <c r="AE889" s="58">
        <f>Table446233[[#This Row],[2018–19
Final Allocation
$98.35 
Per Pupil]]-AD889</f>
        <v>0</v>
      </c>
    </row>
    <row r="890" spans="1:31" x14ac:dyDescent="0.35">
      <c r="A890" s="13" t="s">
        <v>3631</v>
      </c>
      <c r="B890" s="13" t="s">
        <v>3692</v>
      </c>
      <c r="C890" s="14" t="s">
        <v>3633</v>
      </c>
      <c r="D890" s="14" t="s">
        <v>3658</v>
      </c>
      <c r="E890" s="14" t="s">
        <v>3693</v>
      </c>
      <c r="F890" s="14" t="s">
        <v>3694</v>
      </c>
      <c r="G890" s="14" t="s">
        <v>3695</v>
      </c>
      <c r="H890" s="61" t="s">
        <v>3696</v>
      </c>
      <c r="I890" s="38">
        <v>0</v>
      </c>
      <c r="J890" s="39" t="s">
        <v>8123</v>
      </c>
      <c r="K890" s="40" t="s">
        <v>8123</v>
      </c>
      <c r="L890" s="14" t="s">
        <v>8123</v>
      </c>
      <c r="M890" s="41">
        <v>0</v>
      </c>
      <c r="N890" s="4" t="s">
        <v>8123</v>
      </c>
      <c r="O890" s="41">
        <v>0</v>
      </c>
      <c r="P890" s="41">
        <v>0</v>
      </c>
      <c r="Q890" s="41">
        <v>0</v>
      </c>
      <c r="R890" s="41">
        <v>0</v>
      </c>
      <c r="S890" s="41">
        <v>0</v>
      </c>
      <c r="T890" s="41">
        <v>0</v>
      </c>
      <c r="U890" s="41">
        <v>0</v>
      </c>
      <c r="V890" s="41">
        <v>0</v>
      </c>
      <c r="W890" s="41">
        <v>0</v>
      </c>
      <c r="X890" s="41">
        <v>0</v>
      </c>
      <c r="Y890" s="41">
        <v>0</v>
      </c>
      <c r="Z890" s="41">
        <v>0</v>
      </c>
      <c r="AA890" s="41">
        <v>0</v>
      </c>
      <c r="AB890" s="41">
        <v>0</v>
      </c>
      <c r="AC890" s="41">
        <v>0</v>
      </c>
      <c r="AD890" s="58">
        <f>SUM(Table446233[[#This Row],[1st
Apportionment]:[Invoices]])</f>
        <v>0</v>
      </c>
      <c r="AE890" s="58">
        <f>Table446233[[#This Row],[2018–19
Final Allocation
$98.35 
Per Pupil]]-AD890</f>
        <v>0</v>
      </c>
    </row>
    <row r="891" spans="1:31" x14ac:dyDescent="0.35">
      <c r="A891" s="13" t="s">
        <v>3631</v>
      </c>
      <c r="B891" s="13" t="s">
        <v>3697</v>
      </c>
      <c r="C891" s="14" t="s">
        <v>3633</v>
      </c>
      <c r="D891" s="14" t="s">
        <v>3658</v>
      </c>
      <c r="E891" s="14" t="s">
        <v>3698</v>
      </c>
      <c r="F891" s="14" t="s">
        <v>3699</v>
      </c>
      <c r="G891" s="14" t="s">
        <v>3700</v>
      </c>
      <c r="H891" s="61" t="s">
        <v>3701</v>
      </c>
      <c r="I891" s="38">
        <v>0</v>
      </c>
      <c r="J891" s="39" t="s">
        <v>8122</v>
      </c>
      <c r="K891" s="40" t="s">
        <v>8123</v>
      </c>
      <c r="L891" s="14" t="s">
        <v>8123</v>
      </c>
      <c r="M891" s="41">
        <v>0</v>
      </c>
      <c r="N891" s="4" t="s">
        <v>8123</v>
      </c>
      <c r="O891" s="41">
        <v>0</v>
      </c>
      <c r="P891" s="41">
        <v>0</v>
      </c>
      <c r="Q891" s="41">
        <v>0</v>
      </c>
      <c r="R891" s="41">
        <v>0</v>
      </c>
      <c r="S891" s="41">
        <v>0</v>
      </c>
      <c r="T891" s="41">
        <v>0</v>
      </c>
      <c r="U891" s="41">
        <v>0</v>
      </c>
      <c r="V891" s="41">
        <v>0</v>
      </c>
      <c r="W891" s="41">
        <v>0</v>
      </c>
      <c r="X891" s="41">
        <v>0</v>
      </c>
      <c r="Y891" s="41">
        <v>0</v>
      </c>
      <c r="Z891" s="41">
        <v>0</v>
      </c>
      <c r="AA891" s="41">
        <v>0</v>
      </c>
      <c r="AB891" s="41">
        <v>0</v>
      </c>
      <c r="AC891" s="41">
        <v>0</v>
      </c>
      <c r="AD891" s="58">
        <f>SUM(Table446233[[#This Row],[1st
Apportionment]:[Invoices]])</f>
        <v>0</v>
      </c>
      <c r="AE891" s="58">
        <f>Table446233[[#This Row],[2018–19
Final Allocation
$98.35 
Per Pupil]]-AD891</f>
        <v>0</v>
      </c>
    </row>
    <row r="892" spans="1:31" x14ac:dyDescent="0.35">
      <c r="A892" s="13" t="s">
        <v>3631</v>
      </c>
      <c r="B892" s="13" t="s">
        <v>3702</v>
      </c>
      <c r="C892" s="14" t="s">
        <v>3633</v>
      </c>
      <c r="D892" s="14" t="s">
        <v>3661</v>
      </c>
      <c r="E892" s="14" t="s">
        <v>3703</v>
      </c>
      <c r="F892" s="14" t="s">
        <v>3704</v>
      </c>
      <c r="G892" s="14" t="s">
        <v>3705</v>
      </c>
      <c r="H892" s="61" t="s">
        <v>3706</v>
      </c>
      <c r="I892" s="38">
        <v>0</v>
      </c>
      <c r="J892" s="39" t="s">
        <v>8122</v>
      </c>
      <c r="K892" s="40" t="s">
        <v>8123</v>
      </c>
      <c r="L892" s="14" t="s">
        <v>8123</v>
      </c>
      <c r="M892" s="41">
        <v>0</v>
      </c>
      <c r="N892" s="4" t="s">
        <v>8123</v>
      </c>
      <c r="O892" s="41">
        <v>0</v>
      </c>
      <c r="P892" s="41">
        <v>0</v>
      </c>
      <c r="Q892" s="41">
        <v>0</v>
      </c>
      <c r="R892" s="41">
        <v>0</v>
      </c>
      <c r="S892" s="41">
        <v>0</v>
      </c>
      <c r="T892" s="41">
        <v>0</v>
      </c>
      <c r="U892" s="41">
        <v>0</v>
      </c>
      <c r="V892" s="41">
        <v>0</v>
      </c>
      <c r="W892" s="41">
        <v>0</v>
      </c>
      <c r="X892" s="41">
        <v>0</v>
      </c>
      <c r="Y892" s="41">
        <v>0</v>
      </c>
      <c r="Z892" s="41">
        <v>0</v>
      </c>
      <c r="AA892" s="41">
        <v>0</v>
      </c>
      <c r="AB892" s="41">
        <v>0</v>
      </c>
      <c r="AC892" s="41">
        <v>0</v>
      </c>
      <c r="AD892" s="58">
        <f>SUM(Table446233[[#This Row],[1st
Apportionment]:[Invoices]])</f>
        <v>0</v>
      </c>
      <c r="AE892" s="58">
        <f>Table446233[[#This Row],[2018–19
Final Allocation
$98.35 
Per Pupil]]-AD892</f>
        <v>0</v>
      </c>
    </row>
    <row r="893" spans="1:31" x14ac:dyDescent="0.35">
      <c r="A893" s="13" t="s">
        <v>3631</v>
      </c>
      <c r="B893" s="13" t="s">
        <v>3707</v>
      </c>
      <c r="C893" s="14" t="s">
        <v>3633</v>
      </c>
      <c r="D893" s="14" t="s">
        <v>3658</v>
      </c>
      <c r="E893" s="14" t="s">
        <v>3708</v>
      </c>
      <c r="F893" s="14" t="s">
        <v>3709</v>
      </c>
      <c r="G893" s="14" t="s">
        <v>3710</v>
      </c>
      <c r="H893" s="61" t="s">
        <v>3711</v>
      </c>
      <c r="I893" s="38">
        <v>0</v>
      </c>
      <c r="J893" s="39" t="s">
        <v>8122</v>
      </c>
      <c r="K893" s="40" t="s">
        <v>8123</v>
      </c>
      <c r="L893" s="14" t="s">
        <v>8123</v>
      </c>
      <c r="M893" s="41">
        <v>0</v>
      </c>
      <c r="N893" s="4" t="s">
        <v>8123</v>
      </c>
      <c r="O893" s="41">
        <v>0</v>
      </c>
      <c r="P893" s="41">
        <v>0</v>
      </c>
      <c r="Q893" s="41">
        <v>0</v>
      </c>
      <c r="R893" s="41">
        <v>0</v>
      </c>
      <c r="S893" s="41">
        <v>0</v>
      </c>
      <c r="T893" s="41">
        <v>0</v>
      </c>
      <c r="U893" s="41">
        <v>0</v>
      </c>
      <c r="V893" s="41">
        <v>0</v>
      </c>
      <c r="W893" s="41">
        <v>0</v>
      </c>
      <c r="X893" s="41">
        <v>0</v>
      </c>
      <c r="Y893" s="41">
        <v>0</v>
      </c>
      <c r="Z893" s="41">
        <v>0</v>
      </c>
      <c r="AA893" s="41">
        <v>0</v>
      </c>
      <c r="AB893" s="41">
        <v>0</v>
      </c>
      <c r="AC893" s="41">
        <v>0</v>
      </c>
      <c r="AD893" s="58">
        <f>SUM(Table446233[[#This Row],[1st
Apportionment]:[Invoices]])</f>
        <v>0</v>
      </c>
      <c r="AE893" s="58">
        <f>Table446233[[#This Row],[2018–19
Final Allocation
$98.35 
Per Pupil]]-AD893</f>
        <v>0</v>
      </c>
    </row>
    <row r="894" spans="1:31" x14ac:dyDescent="0.35">
      <c r="A894" s="13" t="s">
        <v>3631</v>
      </c>
      <c r="B894" s="13" t="s">
        <v>3712</v>
      </c>
      <c r="C894" s="14" t="s">
        <v>3633</v>
      </c>
      <c r="D894" s="14" t="s">
        <v>3643</v>
      </c>
      <c r="E894" s="14" t="s">
        <v>3713</v>
      </c>
      <c r="F894" s="14" t="s">
        <v>3714</v>
      </c>
      <c r="G894" s="14" t="s">
        <v>3715</v>
      </c>
      <c r="H894" s="61" t="s">
        <v>3716</v>
      </c>
      <c r="I894" s="38">
        <v>0</v>
      </c>
      <c r="J894" s="39" t="s">
        <v>8123</v>
      </c>
      <c r="K894" s="40" t="s">
        <v>8123</v>
      </c>
      <c r="L894" s="14" t="s">
        <v>8123</v>
      </c>
      <c r="M894" s="41">
        <v>0</v>
      </c>
      <c r="N894" s="4" t="s">
        <v>8123</v>
      </c>
      <c r="O894" s="41">
        <v>0</v>
      </c>
      <c r="P894" s="41">
        <v>0</v>
      </c>
      <c r="Q894" s="41">
        <v>0</v>
      </c>
      <c r="R894" s="41">
        <v>0</v>
      </c>
      <c r="S894" s="41">
        <v>0</v>
      </c>
      <c r="T894" s="41">
        <v>0</v>
      </c>
      <c r="U894" s="41">
        <v>0</v>
      </c>
      <c r="V894" s="41">
        <v>0</v>
      </c>
      <c r="W894" s="41">
        <v>0</v>
      </c>
      <c r="X894" s="41">
        <v>0</v>
      </c>
      <c r="Y894" s="41">
        <v>0</v>
      </c>
      <c r="Z894" s="41">
        <v>0</v>
      </c>
      <c r="AA894" s="41">
        <v>0</v>
      </c>
      <c r="AB894" s="41">
        <v>0</v>
      </c>
      <c r="AC894" s="41">
        <v>0</v>
      </c>
      <c r="AD894" s="58">
        <f>SUM(Table446233[[#This Row],[1st
Apportionment]:[Invoices]])</f>
        <v>0</v>
      </c>
      <c r="AE894" s="58">
        <f>Table446233[[#This Row],[2018–19
Final Allocation
$98.35 
Per Pupil]]-AD894</f>
        <v>0</v>
      </c>
    </row>
    <row r="895" spans="1:31" x14ac:dyDescent="0.35">
      <c r="A895" s="13" t="s">
        <v>3631</v>
      </c>
      <c r="B895" s="13" t="s">
        <v>3717</v>
      </c>
      <c r="C895" s="14" t="s">
        <v>3633</v>
      </c>
      <c r="D895" s="14" t="s">
        <v>3661</v>
      </c>
      <c r="E895" s="14" t="s">
        <v>3718</v>
      </c>
      <c r="F895" s="14" t="s">
        <v>3719</v>
      </c>
      <c r="G895" s="14" t="s">
        <v>3720</v>
      </c>
      <c r="H895" s="61" t="s">
        <v>3721</v>
      </c>
      <c r="I895" s="38">
        <v>0</v>
      </c>
      <c r="J895" s="39" t="s">
        <v>8122</v>
      </c>
      <c r="K895" s="40" t="s">
        <v>8123</v>
      </c>
      <c r="L895" s="14" t="s">
        <v>8123</v>
      </c>
      <c r="M895" s="41">
        <v>0</v>
      </c>
      <c r="N895" s="4" t="s">
        <v>8123</v>
      </c>
      <c r="O895" s="41">
        <v>0</v>
      </c>
      <c r="P895" s="41">
        <v>0</v>
      </c>
      <c r="Q895" s="41">
        <v>0</v>
      </c>
      <c r="R895" s="41">
        <v>0</v>
      </c>
      <c r="S895" s="41">
        <v>0</v>
      </c>
      <c r="T895" s="41">
        <v>0</v>
      </c>
      <c r="U895" s="41">
        <v>0</v>
      </c>
      <c r="V895" s="41">
        <v>0</v>
      </c>
      <c r="W895" s="41">
        <v>0</v>
      </c>
      <c r="X895" s="41">
        <v>0</v>
      </c>
      <c r="Y895" s="41">
        <v>0</v>
      </c>
      <c r="Z895" s="41">
        <v>0</v>
      </c>
      <c r="AA895" s="41">
        <v>0</v>
      </c>
      <c r="AB895" s="41">
        <v>0</v>
      </c>
      <c r="AC895" s="41">
        <v>0</v>
      </c>
      <c r="AD895" s="58">
        <f>SUM(Table446233[[#This Row],[1st
Apportionment]:[Invoices]])</f>
        <v>0</v>
      </c>
      <c r="AE895" s="58">
        <f>Table446233[[#This Row],[2018–19
Final Allocation
$98.35 
Per Pupil]]-AD895</f>
        <v>0</v>
      </c>
    </row>
    <row r="896" spans="1:31" x14ac:dyDescent="0.35">
      <c r="A896" s="13" t="s">
        <v>3722</v>
      </c>
      <c r="B896" s="13" t="s">
        <v>3723</v>
      </c>
      <c r="C896" s="14" t="s">
        <v>3724</v>
      </c>
      <c r="D896" s="14" t="s">
        <v>3725</v>
      </c>
      <c r="E896" s="14" t="s">
        <v>34</v>
      </c>
      <c r="F896" s="14" t="s">
        <v>35</v>
      </c>
      <c r="G896" s="14" t="s">
        <v>3725</v>
      </c>
      <c r="H896" s="61" t="s">
        <v>3726</v>
      </c>
      <c r="I896" s="38">
        <v>0</v>
      </c>
      <c r="J896" s="39" t="s">
        <v>8122</v>
      </c>
      <c r="K896" s="40" t="s">
        <v>8123</v>
      </c>
      <c r="L896" s="14" t="s">
        <v>8123</v>
      </c>
      <c r="M896" s="41">
        <v>0</v>
      </c>
      <c r="N896" s="4" t="s">
        <v>8123</v>
      </c>
      <c r="O896" s="41">
        <v>0</v>
      </c>
      <c r="P896" s="41">
        <v>0</v>
      </c>
      <c r="Q896" s="41">
        <v>0</v>
      </c>
      <c r="R896" s="41">
        <v>0</v>
      </c>
      <c r="S896" s="41">
        <v>0</v>
      </c>
      <c r="T896" s="41">
        <v>0</v>
      </c>
      <c r="U896" s="41">
        <v>0</v>
      </c>
      <c r="V896" s="41">
        <v>0</v>
      </c>
      <c r="W896" s="41">
        <v>0</v>
      </c>
      <c r="X896" s="41">
        <v>0</v>
      </c>
      <c r="Y896" s="41">
        <v>0</v>
      </c>
      <c r="Z896" s="41">
        <v>0</v>
      </c>
      <c r="AA896" s="41">
        <v>0</v>
      </c>
      <c r="AB896" s="41">
        <v>0</v>
      </c>
      <c r="AC896" s="41">
        <v>0</v>
      </c>
      <c r="AD896" s="58">
        <f>SUM(Table446233[[#This Row],[1st
Apportionment]:[Invoices]])</f>
        <v>0</v>
      </c>
      <c r="AE896" s="58">
        <f>Table446233[[#This Row],[2018–19
Final Allocation
$98.35 
Per Pupil]]-AD896</f>
        <v>0</v>
      </c>
    </row>
    <row r="897" spans="1:31" x14ac:dyDescent="0.35">
      <c r="A897" s="13" t="s">
        <v>3722</v>
      </c>
      <c r="B897" s="13" t="s">
        <v>3727</v>
      </c>
      <c r="C897" s="14" t="s">
        <v>3724</v>
      </c>
      <c r="D897" s="14" t="s">
        <v>3728</v>
      </c>
      <c r="E897" s="14" t="s">
        <v>34</v>
      </c>
      <c r="F897" s="14" t="s">
        <v>35</v>
      </c>
      <c r="G897" s="14" t="s">
        <v>3728</v>
      </c>
      <c r="H897" s="61" t="s">
        <v>3729</v>
      </c>
      <c r="I897" s="38">
        <v>134</v>
      </c>
      <c r="J897" s="39" t="s">
        <v>8122</v>
      </c>
      <c r="K897" s="40" t="s">
        <v>8122</v>
      </c>
      <c r="L897" s="14" t="s">
        <v>8122</v>
      </c>
      <c r="M897" s="41">
        <v>13179</v>
      </c>
      <c r="N897" s="4" t="s">
        <v>8122</v>
      </c>
      <c r="O897" s="41">
        <v>0</v>
      </c>
      <c r="P897" s="41">
        <v>2664</v>
      </c>
      <c r="Q897" s="41">
        <v>3094</v>
      </c>
      <c r="R897" s="41">
        <v>2392</v>
      </c>
      <c r="S897" s="41">
        <v>2572</v>
      </c>
      <c r="T897" s="41">
        <v>2457</v>
      </c>
      <c r="U897" s="41">
        <v>0</v>
      </c>
      <c r="V897" s="41">
        <v>0</v>
      </c>
      <c r="W897" s="41">
        <v>0</v>
      </c>
      <c r="X897" s="41">
        <v>0</v>
      </c>
      <c r="Y897" s="41">
        <v>0</v>
      </c>
      <c r="Z897" s="41">
        <v>0</v>
      </c>
      <c r="AA897" s="41">
        <v>0</v>
      </c>
      <c r="AB897" s="41">
        <v>0</v>
      </c>
      <c r="AC897" s="41">
        <v>0</v>
      </c>
      <c r="AD897" s="58">
        <f>SUM(Table446233[[#This Row],[1st
Apportionment]:[Invoices]])</f>
        <v>13179</v>
      </c>
      <c r="AE897" s="58">
        <f>Table446233[[#This Row],[2018–19
Final Allocation
$98.35 
Per Pupil]]-AD897</f>
        <v>0</v>
      </c>
    </row>
    <row r="898" spans="1:31" x14ac:dyDescent="0.35">
      <c r="A898" s="13" t="s">
        <v>3722</v>
      </c>
      <c r="B898" s="13" t="s">
        <v>3730</v>
      </c>
      <c r="C898" s="14" t="s">
        <v>3724</v>
      </c>
      <c r="D898" s="14" t="s">
        <v>3731</v>
      </c>
      <c r="E898" s="14" t="s">
        <v>34</v>
      </c>
      <c r="F898" s="14" t="s">
        <v>35</v>
      </c>
      <c r="G898" s="14" t="s">
        <v>3731</v>
      </c>
      <c r="H898" s="61" t="s">
        <v>3732</v>
      </c>
      <c r="I898" s="38">
        <v>0</v>
      </c>
      <c r="J898" s="39" t="s">
        <v>8123</v>
      </c>
      <c r="K898" s="40" t="s">
        <v>8123</v>
      </c>
      <c r="L898" s="14" t="s">
        <v>8123</v>
      </c>
      <c r="M898" s="41">
        <v>0</v>
      </c>
      <c r="N898" s="4" t="s">
        <v>8122</v>
      </c>
      <c r="O898" s="41">
        <v>0</v>
      </c>
      <c r="P898" s="41">
        <v>0</v>
      </c>
      <c r="Q898" s="41">
        <v>0</v>
      </c>
      <c r="R898" s="41">
        <v>0</v>
      </c>
      <c r="S898" s="41">
        <v>0</v>
      </c>
      <c r="T898" s="41">
        <v>0</v>
      </c>
      <c r="U898" s="41">
        <v>0</v>
      </c>
      <c r="V898" s="41">
        <v>0</v>
      </c>
      <c r="W898" s="41">
        <v>0</v>
      </c>
      <c r="X898" s="41">
        <v>0</v>
      </c>
      <c r="Y898" s="41">
        <v>0</v>
      </c>
      <c r="Z898" s="41">
        <v>0</v>
      </c>
      <c r="AA898" s="41">
        <v>0</v>
      </c>
      <c r="AB898" s="41">
        <v>0</v>
      </c>
      <c r="AC898" s="41">
        <v>0</v>
      </c>
      <c r="AD898" s="58">
        <f>SUM(Table446233[[#This Row],[1st
Apportionment]:[Invoices]])</f>
        <v>0</v>
      </c>
      <c r="AE898" s="58">
        <f>Table446233[[#This Row],[2018–19
Final Allocation
$98.35 
Per Pupil]]-AD898</f>
        <v>0</v>
      </c>
    </row>
    <row r="899" spans="1:31" x14ac:dyDescent="0.35">
      <c r="A899" s="13" t="s">
        <v>3722</v>
      </c>
      <c r="B899" s="13" t="s">
        <v>3733</v>
      </c>
      <c r="C899" s="14" t="s">
        <v>3724</v>
      </c>
      <c r="D899" s="14" t="s">
        <v>3734</v>
      </c>
      <c r="E899" s="14" t="s">
        <v>34</v>
      </c>
      <c r="F899" s="14" t="s">
        <v>35</v>
      </c>
      <c r="G899" s="14" t="s">
        <v>3734</v>
      </c>
      <c r="H899" s="61" t="s">
        <v>3735</v>
      </c>
      <c r="I899" s="38">
        <v>0</v>
      </c>
      <c r="J899" s="39" t="s">
        <v>8122</v>
      </c>
      <c r="K899" s="40" t="s">
        <v>8123</v>
      </c>
      <c r="L899" s="14" t="s">
        <v>8122</v>
      </c>
      <c r="M899" s="41">
        <v>0</v>
      </c>
      <c r="N899" s="4" t="s">
        <v>8123</v>
      </c>
      <c r="O899" s="41">
        <v>0</v>
      </c>
      <c r="P899" s="41">
        <v>0</v>
      </c>
      <c r="Q899" s="41">
        <v>0</v>
      </c>
      <c r="R899" s="41">
        <v>0</v>
      </c>
      <c r="S899" s="41">
        <v>0</v>
      </c>
      <c r="T899" s="41">
        <v>0</v>
      </c>
      <c r="U899" s="41">
        <v>0</v>
      </c>
      <c r="V899" s="41">
        <v>0</v>
      </c>
      <c r="W899" s="41">
        <v>0</v>
      </c>
      <c r="X899" s="41">
        <v>0</v>
      </c>
      <c r="Y899" s="41">
        <v>0</v>
      </c>
      <c r="Z899" s="41">
        <v>0</v>
      </c>
      <c r="AA899" s="41">
        <v>0</v>
      </c>
      <c r="AB899" s="41">
        <v>0</v>
      </c>
      <c r="AC899" s="41">
        <v>0</v>
      </c>
      <c r="AD899" s="58">
        <f>SUM(Table446233[[#This Row],[1st
Apportionment]:[Invoices]])</f>
        <v>0</v>
      </c>
      <c r="AE899" s="58">
        <f>Table446233[[#This Row],[2018–19
Final Allocation
$98.35 
Per Pupil]]-AD899</f>
        <v>0</v>
      </c>
    </row>
    <row r="900" spans="1:31" x14ac:dyDescent="0.35">
      <c r="A900" s="13" t="s">
        <v>3722</v>
      </c>
      <c r="B900" s="13" t="s">
        <v>3736</v>
      </c>
      <c r="C900" s="14" t="s">
        <v>3724</v>
      </c>
      <c r="D900" s="14" t="s">
        <v>3737</v>
      </c>
      <c r="E900" s="14" t="s">
        <v>34</v>
      </c>
      <c r="F900" s="14" t="s">
        <v>35</v>
      </c>
      <c r="G900" s="14" t="s">
        <v>3737</v>
      </c>
      <c r="H900" s="61" t="s">
        <v>3738</v>
      </c>
      <c r="I900" s="38">
        <v>43</v>
      </c>
      <c r="J900" s="39" t="s">
        <v>8122</v>
      </c>
      <c r="K900" s="40" t="s">
        <v>8122</v>
      </c>
      <c r="L900" s="14" t="s">
        <v>8122</v>
      </c>
      <c r="M900" s="41">
        <v>4229</v>
      </c>
      <c r="N900" s="4" t="s">
        <v>8123</v>
      </c>
      <c r="O900" s="41">
        <v>993</v>
      </c>
      <c r="P900" s="41">
        <v>543</v>
      </c>
      <c r="Q900" s="41">
        <v>80</v>
      </c>
      <c r="R900" s="41">
        <v>1057</v>
      </c>
      <c r="S900" s="41">
        <v>0</v>
      </c>
      <c r="T900" s="41">
        <v>1556</v>
      </c>
      <c r="U900" s="41">
        <v>0</v>
      </c>
      <c r="V900" s="41">
        <v>0</v>
      </c>
      <c r="W900" s="41">
        <v>0</v>
      </c>
      <c r="X900" s="41">
        <v>0</v>
      </c>
      <c r="Y900" s="41">
        <v>0</v>
      </c>
      <c r="Z900" s="41">
        <v>0</v>
      </c>
      <c r="AA900" s="41">
        <v>0</v>
      </c>
      <c r="AB900" s="41">
        <v>0</v>
      </c>
      <c r="AC900" s="41">
        <v>0</v>
      </c>
      <c r="AD900" s="58">
        <f>SUM(Table446233[[#This Row],[1st
Apportionment]:[Invoices]])</f>
        <v>4229</v>
      </c>
      <c r="AE900" s="58">
        <f>Table446233[[#This Row],[2018–19
Final Allocation
$98.35 
Per Pupil]]-AD900</f>
        <v>0</v>
      </c>
    </row>
    <row r="901" spans="1:31" x14ac:dyDescent="0.35">
      <c r="A901" s="13" t="s">
        <v>3722</v>
      </c>
      <c r="B901" s="13" t="s">
        <v>3739</v>
      </c>
      <c r="C901" s="14" t="s">
        <v>3724</v>
      </c>
      <c r="D901" s="14" t="s">
        <v>3740</v>
      </c>
      <c r="E901" s="14" t="s">
        <v>34</v>
      </c>
      <c r="F901" s="14" t="s">
        <v>35</v>
      </c>
      <c r="G901" s="14" t="s">
        <v>3740</v>
      </c>
      <c r="H901" s="61" t="s">
        <v>3741</v>
      </c>
      <c r="I901" s="38">
        <v>0</v>
      </c>
      <c r="J901" s="39" t="s">
        <v>8122</v>
      </c>
      <c r="K901" s="40" t="s">
        <v>8123</v>
      </c>
      <c r="L901" s="14" t="s">
        <v>8123</v>
      </c>
      <c r="M901" s="41">
        <v>0</v>
      </c>
      <c r="N901" s="4" t="s">
        <v>8123</v>
      </c>
      <c r="O901" s="41">
        <v>0</v>
      </c>
      <c r="P901" s="41">
        <v>0</v>
      </c>
      <c r="Q901" s="41">
        <v>0</v>
      </c>
      <c r="R901" s="41">
        <v>0</v>
      </c>
      <c r="S901" s="41">
        <v>0</v>
      </c>
      <c r="T901" s="41">
        <v>0</v>
      </c>
      <c r="U901" s="41">
        <v>0</v>
      </c>
      <c r="V901" s="41">
        <v>0</v>
      </c>
      <c r="W901" s="41">
        <v>0</v>
      </c>
      <c r="X901" s="41">
        <v>0</v>
      </c>
      <c r="Y901" s="41">
        <v>0</v>
      </c>
      <c r="Z901" s="41">
        <v>0</v>
      </c>
      <c r="AA901" s="41">
        <v>0</v>
      </c>
      <c r="AB901" s="41">
        <v>0</v>
      </c>
      <c r="AC901" s="41">
        <v>0</v>
      </c>
      <c r="AD901" s="58">
        <f>SUM(Table446233[[#This Row],[1st
Apportionment]:[Invoices]])</f>
        <v>0</v>
      </c>
      <c r="AE901" s="58">
        <f>Table446233[[#This Row],[2018–19
Final Allocation
$98.35 
Per Pupil]]-AD901</f>
        <v>0</v>
      </c>
    </row>
    <row r="902" spans="1:31" x14ac:dyDescent="0.35">
      <c r="A902" s="13" t="s">
        <v>3722</v>
      </c>
      <c r="B902" s="13" t="s">
        <v>3742</v>
      </c>
      <c r="C902" s="14" t="s">
        <v>3724</v>
      </c>
      <c r="D902" s="14" t="s">
        <v>3743</v>
      </c>
      <c r="E902" s="14" t="s">
        <v>34</v>
      </c>
      <c r="F902" s="14" t="s">
        <v>35</v>
      </c>
      <c r="G902" s="14" t="s">
        <v>3743</v>
      </c>
      <c r="H902" s="61" t="s">
        <v>3744</v>
      </c>
      <c r="I902" s="38">
        <v>0</v>
      </c>
      <c r="J902" s="39" t="s">
        <v>8122</v>
      </c>
      <c r="K902" s="40" t="s">
        <v>8123</v>
      </c>
      <c r="L902" s="14" t="s">
        <v>8122</v>
      </c>
      <c r="M902" s="41">
        <v>0</v>
      </c>
      <c r="N902" s="4" t="s">
        <v>8123</v>
      </c>
      <c r="O902" s="41">
        <v>0</v>
      </c>
      <c r="P902" s="41">
        <v>0</v>
      </c>
      <c r="Q902" s="41">
        <v>0</v>
      </c>
      <c r="R902" s="41">
        <v>0</v>
      </c>
      <c r="S902" s="41">
        <v>0</v>
      </c>
      <c r="T902" s="41">
        <v>0</v>
      </c>
      <c r="U902" s="41">
        <v>0</v>
      </c>
      <c r="V902" s="41">
        <v>0</v>
      </c>
      <c r="W902" s="41">
        <v>0</v>
      </c>
      <c r="X902" s="41">
        <v>0</v>
      </c>
      <c r="Y902" s="41">
        <v>0</v>
      </c>
      <c r="Z902" s="41">
        <v>0</v>
      </c>
      <c r="AA902" s="41">
        <v>0</v>
      </c>
      <c r="AB902" s="41">
        <v>0</v>
      </c>
      <c r="AC902" s="41">
        <v>0</v>
      </c>
      <c r="AD902" s="58">
        <f>SUM(Table446233[[#This Row],[1st
Apportionment]:[Invoices]])</f>
        <v>0</v>
      </c>
      <c r="AE902" s="58">
        <f>Table446233[[#This Row],[2018–19
Final Allocation
$98.35 
Per Pupil]]-AD902</f>
        <v>0</v>
      </c>
    </row>
    <row r="903" spans="1:31" x14ac:dyDescent="0.35">
      <c r="A903" s="13" t="s">
        <v>3722</v>
      </c>
      <c r="B903" s="13" t="s">
        <v>3745</v>
      </c>
      <c r="C903" s="14" t="s">
        <v>3724</v>
      </c>
      <c r="D903" s="14" t="s">
        <v>3746</v>
      </c>
      <c r="E903" s="14" t="s">
        <v>34</v>
      </c>
      <c r="F903" s="14" t="s">
        <v>35</v>
      </c>
      <c r="G903" s="14" t="s">
        <v>3746</v>
      </c>
      <c r="H903" s="61" t="s">
        <v>3747</v>
      </c>
      <c r="I903" s="38">
        <v>80</v>
      </c>
      <c r="J903" s="39" t="s">
        <v>8122</v>
      </c>
      <c r="K903" s="40" t="s">
        <v>8122</v>
      </c>
      <c r="L903" s="14" t="s">
        <v>8122</v>
      </c>
      <c r="M903" s="41">
        <v>7868</v>
      </c>
      <c r="N903" s="4" t="s">
        <v>8122</v>
      </c>
      <c r="O903" s="41">
        <v>1832</v>
      </c>
      <c r="P903" s="41">
        <v>1847</v>
      </c>
      <c r="Q903" s="41">
        <v>0</v>
      </c>
      <c r="R903" s="41">
        <v>0</v>
      </c>
      <c r="S903" s="41">
        <v>0</v>
      </c>
      <c r="T903" s="41">
        <v>0</v>
      </c>
      <c r="U903" s="41">
        <v>0</v>
      </c>
      <c r="V903" s="41">
        <v>0</v>
      </c>
      <c r="W903" s="41">
        <v>3363</v>
      </c>
      <c r="X903" s="41">
        <v>1</v>
      </c>
      <c r="Y903" s="41">
        <v>0</v>
      </c>
      <c r="Z903" s="41">
        <v>276</v>
      </c>
      <c r="AA903" s="41">
        <v>549</v>
      </c>
      <c r="AB903" s="41">
        <v>0</v>
      </c>
      <c r="AC903" s="41">
        <v>0</v>
      </c>
      <c r="AD903" s="58">
        <f>SUM(Table446233[[#This Row],[1st
Apportionment]:[Invoices]])</f>
        <v>7868</v>
      </c>
      <c r="AE903" s="58">
        <f>Table446233[[#This Row],[2018–19
Final Allocation
$98.35 
Per Pupil]]-AD903</f>
        <v>0</v>
      </c>
    </row>
    <row r="904" spans="1:31" x14ac:dyDescent="0.35">
      <c r="A904" s="13" t="s">
        <v>3722</v>
      </c>
      <c r="B904" s="13" t="s">
        <v>3748</v>
      </c>
      <c r="C904" s="14" t="s">
        <v>3724</v>
      </c>
      <c r="D904" s="14" t="s">
        <v>3749</v>
      </c>
      <c r="E904" s="14" t="s">
        <v>34</v>
      </c>
      <c r="F904" s="14" t="s">
        <v>35</v>
      </c>
      <c r="G904" s="14" t="s">
        <v>3749</v>
      </c>
      <c r="H904" s="61" t="s">
        <v>3750</v>
      </c>
      <c r="I904" s="38">
        <v>0</v>
      </c>
      <c r="J904" s="39" t="s">
        <v>8122</v>
      </c>
      <c r="K904" s="40" t="s">
        <v>8123</v>
      </c>
      <c r="L904" s="14" t="s">
        <v>8123</v>
      </c>
      <c r="M904" s="41">
        <v>0</v>
      </c>
      <c r="N904" s="4" t="s">
        <v>8122</v>
      </c>
      <c r="O904" s="41">
        <v>0</v>
      </c>
      <c r="P904" s="41">
        <v>0</v>
      </c>
      <c r="Q904" s="41">
        <v>0</v>
      </c>
      <c r="R904" s="41">
        <v>0</v>
      </c>
      <c r="S904" s="41">
        <v>0</v>
      </c>
      <c r="T904" s="41">
        <v>0</v>
      </c>
      <c r="U904" s="41">
        <v>0</v>
      </c>
      <c r="V904" s="41">
        <v>0</v>
      </c>
      <c r="W904" s="41">
        <v>0</v>
      </c>
      <c r="X904" s="41">
        <v>0</v>
      </c>
      <c r="Y904" s="41">
        <v>0</v>
      </c>
      <c r="Z904" s="41">
        <v>0</v>
      </c>
      <c r="AA904" s="41">
        <v>0</v>
      </c>
      <c r="AB904" s="41">
        <v>0</v>
      </c>
      <c r="AC904" s="41">
        <v>0</v>
      </c>
      <c r="AD904" s="58">
        <f>SUM(Table446233[[#This Row],[1st
Apportionment]:[Invoices]])</f>
        <v>0</v>
      </c>
      <c r="AE904" s="58">
        <f>Table446233[[#This Row],[2018–19
Final Allocation
$98.35 
Per Pupil]]-AD904</f>
        <v>0</v>
      </c>
    </row>
    <row r="905" spans="1:31" x14ac:dyDescent="0.35">
      <c r="A905" s="13" t="s">
        <v>3722</v>
      </c>
      <c r="B905" s="13" t="s">
        <v>3751</v>
      </c>
      <c r="C905" s="14" t="s">
        <v>3724</v>
      </c>
      <c r="D905" s="14" t="s">
        <v>3752</v>
      </c>
      <c r="E905" s="14" t="s">
        <v>34</v>
      </c>
      <c r="F905" s="14" t="s">
        <v>35</v>
      </c>
      <c r="G905" s="14" t="s">
        <v>3752</v>
      </c>
      <c r="H905" s="61" t="s">
        <v>3753</v>
      </c>
      <c r="I905" s="38">
        <v>0</v>
      </c>
      <c r="J905" s="39" t="s">
        <v>8122</v>
      </c>
      <c r="K905" s="40" t="s">
        <v>8123</v>
      </c>
      <c r="L905" s="14" t="s">
        <v>8123</v>
      </c>
      <c r="M905" s="41">
        <v>0</v>
      </c>
      <c r="N905" s="4" t="s">
        <v>8123</v>
      </c>
      <c r="O905" s="41">
        <v>0</v>
      </c>
      <c r="P905" s="41">
        <v>0</v>
      </c>
      <c r="Q905" s="41">
        <v>0</v>
      </c>
      <c r="R905" s="41">
        <v>0</v>
      </c>
      <c r="S905" s="41">
        <v>0</v>
      </c>
      <c r="T905" s="41">
        <v>0</v>
      </c>
      <c r="U905" s="41">
        <v>0</v>
      </c>
      <c r="V905" s="41">
        <v>0</v>
      </c>
      <c r="W905" s="41">
        <v>0</v>
      </c>
      <c r="X905" s="41">
        <v>0</v>
      </c>
      <c r="Y905" s="41">
        <v>0</v>
      </c>
      <c r="Z905" s="41">
        <v>0</v>
      </c>
      <c r="AA905" s="41">
        <v>0</v>
      </c>
      <c r="AB905" s="41">
        <v>0</v>
      </c>
      <c r="AC905" s="41">
        <v>0</v>
      </c>
      <c r="AD905" s="58">
        <f>SUM(Table446233[[#This Row],[1st
Apportionment]:[Invoices]])</f>
        <v>0</v>
      </c>
      <c r="AE905" s="58">
        <f>Table446233[[#This Row],[2018–19
Final Allocation
$98.35 
Per Pupil]]-AD905</f>
        <v>0</v>
      </c>
    </row>
    <row r="906" spans="1:31" x14ac:dyDescent="0.35">
      <c r="A906" s="13" t="s">
        <v>3722</v>
      </c>
      <c r="B906" s="13" t="s">
        <v>3754</v>
      </c>
      <c r="C906" s="14" t="s">
        <v>3724</v>
      </c>
      <c r="D906" s="14" t="s">
        <v>3755</v>
      </c>
      <c r="E906" s="14" t="s">
        <v>34</v>
      </c>
      <c r="F906" s="14" t="s">
        <v>35</v>
      </c>
      <c r="G906" s="14" t="s">
        <v>3755</v>
      </c>
      <c r="H906" s="61" t="s">
        <v>3756</v>
      </c>
      <c r="I906" s="38">
        <v>0</v>
      </c>
      <c r="J906" s="39" t="s">
        <v>8122</v>
      </c>
      <c r="K906" s="40" t="s">
        <v>8123</v>
      </c>
      <c r="L906" s="14" t="s">
        <v>8123</v>
      </c>
      <c r="M906" s="41">
        <v>0</v>
      </c>
      <c r="N906" s="4" t="s">
        <v>8123</v>
      </c>
      <c r="O906" s="41">
        <v>0</v>
      </c>
      <c r="P906" s="41">
        <v>0</v>
      </c>
      <c r="Q906" s="41">
        <v>0</v>
      </c>
      <c r="R906" s="41">
        <v>0</v>
      </c>
      <c r="S906" s="41">
        <v>0</v>
      </c>
      <c r="T906" s="41">
        <v>0</v>
      </c>
      <c r="U906" s="41">
        <v>0</v>
      </c>
      <c r="V906" s="41">
        <v>0</v>
      </c>
      <c r="W906" s="41">
        <v>0</v>
      </c>
      <c r="X906" s="41">
        <v>0</v>
      </c>
      <c r="Y906" s="41">
        <v>0</v>
      </c>
      <c r="Z906" s="41">
        <v>0</v>
      </c>
      <c r="AA906" s="41">
        <v>0</v>
      </c>
      <c r="AB906" s="41">
        <v>0</v>
      </c>
      <c r="AC906" s="41">
        <v>0</v>
      </c>
      <c r="AD906" s="58">
        <f>SUM(Table446233[[#This Row],[1st
Apportionment]:[Invoices]])</f>
        <v>0</v>
      </c>
      <c r="AE906" s="58">
        <f>Table446233[[#This Row],[2018–19
Final Allocation
$98.35 
Per Pupil]]-AD906</f>
        <v>0</v>
      </c>
    </row>
    <row r="907" spans="1:31" x14ac:dyDescent="0.35">
      <c r="A907" s="13" t="s">
        <v>3722</v>
      </c>
      <c r="B907" s="13" t="s">
        <v>3757</v>
      </c>
      <c r="C907" s="14" t="s">
        <v>3724</v>
      </c>
      <c r="D907" s="14" t="s">
        <v>3758</v>
      </c>
      <c r="E907" s="14" t="s">
        <v>34</v>
      </c>
      <c r="F907" s="14" t="s">
        <v>35</v>
      </c>
      <c r="G907" s="14" t="s">
        <v>3758</v>
      </c>
      <c r="H907" s="61" t="s">
        <v>3759</v>
      </c>
      <c r="I907" s="38">
        <v>142</v>
      </c>
      <c r="J907" s="39" t="s">
        <v>8122</v>
      </c>
      <c r="K907" s="40" t="s">
        <v>8122</v>
      </c>
      <c r="L907" s="14" t="s">
        <v>8122</v>
      </c>
      <c r="M907" s="41">
        <v>13966</v>
      </c>
      <c r="N907" s="4" t="s">
        <v>8122</v>
      </c>
      <c r="O907" s="41">
        <v>3279</v>
      </c>
      <c r="P907" s="41">
        <v>3279</v>
      </c>
      <c r="Q907" s="41">
        <v>3279</v>
      </c>
      <c r="R907" s="41">
        <v>3492</v>
      </c>
      <c r="S907" s="41">
        <v>637</v>
      </c>
      <c r="T907" s="41">
        <v>0</v>
      </c>
      <c r="U907" s="41">
        <v>0</v>
      </c>
      <c r="V907" s="41">
        <v>0</v>
      </c>
      <c r="W907" s="41">
        <v>0</v>
      </c>
      <c r="X907" s="41">
        <v>0</v>
      </c>
      <c r="Y907" s="41">
        <v>0</v>
      </c>
      <c r="Z907" s="41">
        <v>0</v>
      </c>
      <c r="AA907" s="41">
        <v>0</v>
      </c>
      <c r="AB907" s="41">
        <v>0</v>
      </c>
      <c r="AC907" s="41">
        <v>0</v>
      </c>
      <c r="AD907" s="58">
        <f>SUM(Table446233[[#This Row],[1st
Apportionment]:[Invoices]])</f>
        <v>13966</v>
      </c>
      <c r="AE907" s="58">
        <f>Table446233[[#This Row],[2018–19
Final Allocation
$98.35 
Per Pupil]]-AD907</f>
        <v>0</v>
      </c>
    </row>
    <row r="908" spans="1:31" x14ac:dyDescent="0.35">
      <c r="A908" s="13" t="s">
        <v>3722</v>
      </c>
      <c r="B908" s="13" t="s">
        <v>3760</v>
      </c>
      <c r="C908" s="14" t="s">
        <v>3724</v>
      </c>
      <c r="D908" s="14" t="s">
        <v>3761</v>
      </c>
      <c r="E908" s="14" t="s">
        <v>34</v>
      </c>
      <c r="F908" s="14" t="s">
        <v>35</v>
      </c>
      <c r="G908" s="14" t="s">
        <v>3761</v>
      </c>
      <c r="H908" s="61" t="s">
        <v>3762</v>
      </c>
      <c r="I908" s="38">
        <v>0</v>
      </c>
      <c r="J908" s="39" t="s">
        <v>8122</v>
      </c>
      <c r="K908" s="40" t="s">
        <v>8123</v>
      </c>
      <c r="L908" s="14" t="s">
        <v>8123</v>
      </c>
      <c r="M908" s="41">
        <v>0</v>
      </c>
      <c r="N908" s="4" t="s">
        <v>8123</v>
      </c>
      <c r="O908" s="41">
        <v>0</v>
      </c>
      <c r="P908" s="41">
        <v>0</v>
      </c>
      <c r="Q908" s="41">
        <v>0</v>
      </c>
      <c r="R908" s="41">
        <v>0</v>
      </c>
      <c r="S908" s="41">
        <v>0</v>
      </c>
      <c r="T908" s="41">
        <v>0</v>
      </c>
      <c r="U908" s="41">
        <v>0</v>
      </c>
      <c r="V908" s="41">
        <v>0</v>
      </c>
      <c r="W908" s="41">
        <v>0</v>
      </c>
      <c r="X908" s="41">
        <v>0</v>
      </c>
      <c r="Y908" s="41">
        <v>0</v>
      </c>
      <c r="Z908" s="41">
        <v>0</v>
      </c>
      <c r="AA908" s="41">
        <v>0</v>
      </c>
      <c r="AB908" s="41">
        <v>0</v>
      </c>
      <c r="AC908" s="41">
        <v>0</v>
      </c>
      <c r="AD908" s="58">
        <f>SUM(Table446233[[#This Row],[1st
Apportionment]:[Invoices]])</f>
        <v>0</v>
      </c>
      <c r="AE908" s="58">
        <f>Table446233[[#This Row],[2018–19
Final Allocation
$98.35 
Per Pupil]]-AD908</f>
        <v>0</v>
      </c>
    </row>
    <row r="909" spans="1:31" x14ac:dyDescent="0.35">
      <c r="A909" s="13" t="s">
        <v>3722</v>
      </c>
      <c r="B909" s="13" t="s">
        <v>3763</v>
      </c>
      <c r="C909" s="14" t="s">
        <v>3724</v>
      </c>
      <c r="D909" s="14" t="s">
        <v>3764</v>
      </c>
      <c r="E909" s="14" t="s">
        <v>34</v>
      </c>
      <c r="F909" s="14" t="s">
        <v>35</v>
      </c>
      <c r="G909" s="14" t="s">
        <v>3764</v>
      </c>
      <c r="H909" s="61" t="s">
        <v>3765</v>
      </c>
      <c r="I909" s="38">
        <v>35</v>
      </c>
      <c r="J909" s="39" t="s">
        <v>8122</v>
      </c>
      <c r="K909" s="40" t="s">
        <v>8122</v>
      </c>
      <c r="L909" s="14" t="s">
        <v>8122</v>
      </c>
      <c r="M909" s="41">
        <v>3442</v>
      </c>
      <c r="N909" s="4" t="s">
        <v>8123</v>
      </c>
      <c r="O909" s="41">
        <v>808</v>
      </c>
      <c r="P909" s="41">
        <v>0</v>
      </c>
      <c r="Q909" s="41">
        <v>808</v>
      </c>
      <c r="R909" s="41">
        <v>861</v>
      </c>
      <c r="S909" s="41">
        <v>262</v>
      </c>
      <c r="T909" s="41">
        <v>703</v>
      </c>
      <c r="U909" s="41">
        <v>0</v>
      </c>
      <c r="V909" s="41">
        <v>0</v>
      </c>
      <c r="W909" s="41">
        <v>0</v>
      </c>
      <c r="X909" s="41">
        <v>0</v>
      </c>
      <c r="Y909" s="41">
        <v>0</v>
      </c>
      <c r="Z909" s="41">
        <v>0</v>
      </c>
      <c r="AA909" s="41">
        <v>0</v>
      </c>
      <c r="AB909" s="41">
        <v>0</v>
      </c>
      <c r="AC909" s="41">
        <v>0</v>
      </c>
      <c r="AD909" s="58">
        <f>SUM(Table446233[[#This Row],[1st
Apportionment]:[Invoices]])</f>
        <v>3442</v>
      </c>
      <c r="AE909" s="58">
        <f>Table446233[[#This Row],[2018–19
Final Allocation
$98.35 
Per Pupil]]-AD909</f>
        <v>0</v>
      </c>
    </row>
    <row r="910" spans="1:31" x14ac:dyDescent="0.35">
      <c r="A910" s="13" t="s">
        <v>3722</v>
      </c>
      <c r="B910" s="13" t="s">
        <v>3766</v>
      </c>
      <c r="C910" s="14" t="s">
        <v>3724</v>
      </c>
      <c r="D910" s="14" t="s">
        <v>3767</v>
      </c>
      <c r="E910" s="14" t="s">
        <v>34</v>
      </c>
      <c r="F910" s="14" t="s">
        <v>35</v>
      </c>
      <c r="G910" s="14" t="s">
        <v>3767</v>
      </c>
      <c r="H910" s="61" t="s">
        <v>3768</v>
      </c>
      <c r="I910" s="38">
        <v>0</v>
      </c>
      <c r="J910" s="39" t="s">
        <v>8123</v>
      </c>
      <c r="K910" s="40" t="s">
        <v>8123</v>
      </c>
      <c r="L910" s="14" t="s">
        <v>8123</v>
      </c>
      <c r="M910" s="41">
        <v>0</v>
      </c>
      <c r="N910" s="4" t="s">
        <v>8123</v>
      </c>
      <c r="O910" s="41">
        <v>0</v>
      </c>
      <c r="P910" s="41">
        <v>0</v>
      </c>
      <c r="Q910" s="41">
        <v>0</v>
      </c>
      <c r="R910" s="41">
        <v>0</v>
      </c>
      <c r="S910" s="41">
        <v>0</v>
      </c>
      <c r="T910" s="41">
        <v>0</v>
      </c>
      <c r="U910" s="41">
        <v>0</v>
      </c>
      <c r="V910" s="41">
        <v>0</v>
      </c>
      <c r="W910" s="41">
        <v>0</v>
      </c>
      <c r="X910" s="41">
        <v>0</v>
      </c>
      <c r="Y910" s="41">
        <v>0</v>
      </c>
      <c r="Z910" s="41">
        <v>0</v>
      </c>
      <c r="AA910" s="41">
        <v>0</v>
      </c>
      <c r="AB910" s="41">
        <v>0</v>
      </c>
      <c r="AC910" s="41">
        <v>0</v>
      </c>
      <c r="AD910" s="58">
        <f>SUM(Table446233[[#This Row],[1st
Apportionment]:[Invoices]])</f>
        <v>0</v>
      </c>
      <c r="AE910" s="58">
        <f>Table446233[[#This Row],[2018–19
Final Allocation
$98.35 
Per Pupil]]-AD910</f>
        <v>0</v>
      </c>
    </row>
    <row r="911" spans="1:31" x14ac:dyDescent="0.35">
      <c r="A911" s="13" t="s">
        <v>3722</v>
      </c>
      <c r="B911" s="13" t="s">
        <v>3769</v>
      </c>
      <c r="C911" s="14" t="s">
        <v>3724</v>
      </c>
      <c r="D911" s="14" t="s">
        <v>3770</v>
      </c>
      <c r="E911" s="14" t="s">
        <v>34</v>
      </c>
      <c r="F911" s="14" t="s">
        <v>35</v>
      </c>
      <c r="G911" s="14" t="s">
        <v>3770</v>
      </c>
      <c r="H911" s="61" t="s">
        <v>3771</v>
      </c>
      <c r="I911" s="38">
        <v>0</v>
      </c>
      <c r="J911" s="39" t="s">
        <v>8123</v>
      </c>
      <c r="K911" s="40" t="s">
        <v>8123</v>
      </c>
      <c r="L911" s="14" t="s">
        <v>8123</v>
      </c>
      <c r="M911" s="41">
        <v>0</v>
      </c>
      <c r="N911" s="4" t="s">
        <v>8123</v>
      </c>
      <c r="O911" s="41">
        <v>0</v>
      </c>
      <c r="P911" s="41">
        <v>0</v>
      </c>
      <c r="Q911" s="41">
        <v>0</v>
      </c>
      <c r="R911" s="41">
        <v>0</v>
      </c>
      <c r="S911" s="41">
        <v>0</v>
      </c>
      <c r="T911" s="41">
        <v>0</v>
      </c>
      <c r="U911" s="41">
        <v>0</v>
      </c>
      <c r="V911" s="41">
        <v>0</v>
      </c>
      <c r="W911" s="41">
        <v>0</v>
      </c>
      <c r="X911" s="41">
        <v>0</v>
      </c>
      <c r="Y911" s="41">
        <v>0</v>
      </c>
      <c r="Z911" s="41">
        <v>0</v>
      </c>
      <c r="AA911" s="41">
        <v>0</v>
      </c>
      <c r="AB911" s="41">
        <v>0</v>
      </c>
      <c r="AC911" s="41">
        <v>0</v>
      </c>
      <c r="AD911" s="58">
        <f>SUM(Table446233[[#This Row],[1st
Apportionment]:[Invoices]])</f>
        <v>0</v>
      </c>
      <c r="AE911" s="58">
        <f>Table446233[[#This Row],[2018–19
Final Allocation
$98.35 
Per Pupil]]-AD911</f>
        <v>0</v>
      </c>
    </row>
    <row r="912" spans="1:31" x14ac:dyDescent="0.35">
      <c r="A912" s="13" t="s">
        <v>3722</v>
      </c>
      <c r="B912" s="13" t="s">
        <v>3772</v>
      </c>
      <c r="C912" s="14" t="s">
        <v>3724</v>
      </c>
      <c r="D912" s="14" t="s">
        <v>3773</v>
      </c>
      <c r="E912" s="14" t="s">
        <v>34</v>
      </c>
      <c r="F912" s="14" t="s">
        <v>35</v>
      </c>
      <c r="G912" s="14" t="s">
        <v>3773</v>
      </c>
      <c r="H912" s="61" t="s">
        <v>3774</v>
      </c>
      <c r="I912" s="38">
        <v>76</v>
      </c>
      <c r="J912" s="39" t="s">
        <v>8122</v>
      </c>
      <c r="K912" s="40" t="s">
        <v>8122</v>
      </c>
      <c r="L912" s="14" t="s">
        <v>8122</v>
      </c>
      <c r="M912" s="41">
        <v>7475</v>
      </c>
      <c r="N912" s="4" t="s">
        <v>8123</v>
      </c>
      <c r="O912" s="41">
        <v>0</v>
      </c>
      <c r="P912" s="41">
        <v>0</v>
      </c>
      <c r="Q912" s="41">
        <v>0</v>
      </c>
      <c r="R912" s="41">
        <v>0</v>
      </c>
      <c r="S912" s="41">
        <v>226</v>
      </c>
      <c r="T912" s="41">
        <v>1869</v>
      </c>
      <c r="U912" s="41">
        <v>1869</v>
      </c>
      <c r="V912" s="41">
        <v>1869</v>
      </c>
      <c r="W912" s="41">
        <v>1642</v>
      </c>
      <c r="X912" s="41">
        <v>0</v>
      </c>
      <c r="Y912" s="41">
        <v>0</v>
      </c>
      <c r="Z912" s="41">
        <v>0</v>
      </c>
      <c r="AA912" s="41">
        <v>0</v>
      </c>
      <c r="AB912" s="41">
        <v>0</v>
      </c>
      <c r="AC912" s="41">
        <v>0</v>
      </c>
      <c r="AD912" s="58">
        <f>SUM(Table446233[[#This Row],[1st
Apportionment]:[Invoices]])</f>
        <v>7475</v>
      </c>
      <c r="AE912" s="58">
        <f>Table446233[[#This Row],[2018–19
Final Allocation
$98.35 
Per Pupil]]-AD912</f>
        <v>0</v>
      </c>
    </row>
    <row r="913" spans="1:31" x14ac:dyDescent="0.35">
      <c r="A913" s="13" t="s">
        <v>3722</v>
      </c>
      <c r="B913" s="13" t="s">
        <v>3775</v>
      </c>
      <c r="C913" s="14" t="s">
        <v>3724</v>
      </c>
      <c r="D913" s="14" t="s">
        <v>3776</v>
      </c>
      <c r="E913" s="14" t="s">
        <v>34</v>
      </c>
      <c r="F913" s="14" t="s">
        <v>35</v>
      </c>
      <c r="G913" s="14" t="s">
        <v>3776</v>
      </c>
      <c r="H913" s="61" t="s">
        <v>3777</v>
      </c>
      <c r="I913" s="38">
        <v>48</v>
      </c>
      <c r="J913" s="39" t="s">
        <v>8122</v>
      </c>
      <c r="K913" s="40" t="s">
        <v>8122</v>
      </c>
      <c r="L913" s="14" t="s">
        <v>8122</v>
      </c>
      <c r="M913" s="41">
        <v>4721</v>
      </c>
      <c r="N913" s="4" t="s">
        <v>8122</v>
      </c>
      <c r="O913" s="41">
        <v>0</v>
      </c>
      <c r="P913" s="41">
        <v>0</v>
      </c>
      <c r="Q913" s="41">
        <v>0</v>
      </c>
      <c r="R913" s="41">
        <v>0</v>
      </c>
      <c r="S913" s="41">
        <v>0</v>
      </c>
      <c r="T913" s="41">
        <v>404</v>
      </c>
      <c r="U913" s="41">
        <v>2384</v>
      </c>
      <c r="V913" s="41">
        <v>1933</v>
      </c>
      <c r="W913" s="41">
        <v>0</v>
      </c>
      <c r="X913" s="41">
        <v>0</v>
      </c>
      <c r="Y913" s="41">
        <v>0</v>
      </c>
      <c r="Z913" s="41">
        <v>0</v>
      </c>
      <c r="AA913" s="41">
        <v>0</v>
      </c>
      <c r="AB913" s="41">
        <v>0</v>
      </c>
      <c r="AC913" s="41">
        <v>0</v>
      </c>
      <c r="AD913" s="58">
        <f>SUM(Table446233[[#This Row],[1st
Apportionment]:[Invoices]])</f>
        <v>4721</v>
      </c>
      <c r="AE913" s="58">
        <f>Table446233[[#This Row],[2018–19
Final Allocation
$98.35 
Per Pupil]]-AD913</f>
        <v>0</v>
      </c>
    </row>
    <row r="914" spans="1:31" x14ac:dyDescent="0.35">
      <c r="A914" s="13" t="s">
        <v>3722</v>
      </c>
      <c r="B914" s="13" t="s">
        <v>3778</v>
      </c>
      <c r="C914" s="14" t="s">
        <v>3724</v>
      </c>
      <c r="D914" s="14" t="s">
        <v>3779</v>
      </c>
      <c r="E914" s="14" t="s">
        <v>34</v>
      </c>
      <c r="F914" s="14" t="s">
        <v>35</v>
      </c>
      <c r="G914" s="14" t="s">
        <v>3779</v>
      </c>
      <c r="H914" s="61" t="s">
        <v>3780</v>
      </c>
      <c r="I914" s="38">
        <v>0</v>
      </c>
      <c r="J914" s="39" t="s">
        <v>8122</v>
      </c>
      <c r="K914" s="40" t="s">
        <v>8123</v>
      </c>
      <c r="L914" s="14" t="s">
        <v>8123</v>
      </c>
      <c r="M914" s="41">
        <v>0</v>
      </c>
      <c r="N914" s="4" t="s">
        <v>8123</v>
      </c>
      <c r="O914" s="41">
        <v>0</v>
      </c>
      <c r="P914" s="41">
        <v>0</v>
      </c>
      <c r="Q914" s="41">
        <v>0</v>
      </c>
      <c r="R914" s="41">
        <v>0</v>
      </c>
      <c r="S914" s="41">
        <v>0</v>
      </c>
      <c r="T914" s="41">
        <v>0</v>
      </c>
      <c r="U914" s="41">
        <v>0</v>
      </c>
      <c r="V914" s="41">
        <v>0</v>
      </c>
      <c r="W914" s="41">
        <v>0</v>
      </c>
      <c r="X914" s="41">
        <v>0</v>
      </c>
      <c r="Y914" s="41">
        <v>0</v>
      </c>
      <c r="Z914" s="41">
        <v>0</v>
      </c>
      <c r="AA914" s="41">
        <v>0</v>
      </c>
      <c r="AB914" s="41">
        <v>0</v>
      </c>
      <c r="AC914" s="41">
        <v>0</v>
      </c>
      <c r="AD914" s="58">
        <f>SUM(Table446233[[#This Row],[1st
Apportionment]:[Invoices]])</f>
        <v>0</v>
      </c>
      <c r="AE914" s="58">
        <f>Table446233[[#This Row],[2018–19
Final Allocation
$98.35 
Per Pupil]]-AD914</f>
        <v>0</v>
      </c>
    </row>
    <row r="915" spans="1:31" x14ac:dyDescent="0.35">
      <c r="A915" s="13" t="s">
        <v>3722</v>
      </c>
      <c r="B915" s="13" t="s">
        <v>3781</v>
      </c>
      <c r="C915" s="14" t="s">
        <v>3724</v>
      </c>
      <c r="D915" s="14" t="s">
        <v>3782</v>
      </c>
      <c r="E915" s="14" t="s">
        <v>34</v>
      </c>
      <c r="F915" s="14" t="s">
        <v>35</v>
      </c>
      <c r="G915" s="14" t="s">
        <v>3782</v>
      </c>
      <c r="H915" s="61" t="s">
        <v>3783</v>
      </c>
      <c r="I915" s="38">
        <v>0</v>
      </c>
      <c r="J915" s="39" t="s">
        <v>8123</v>
      </c>
      <c r="K915" s="40" t="s">
        <v>8123</v>
      </c>
      <c r="L915" s="14" t="s">
        <v>8123</v>
      </c>
      <c r="M915" s="41">
        <v>0</v>
      </c>
      <c r="N915" s="4" t="s">
        <v>8123</v>
      </c>
      <c r="O915" s="41">
        <v>0</v>
      </c>
      <c r="P915" s="41">
        <v>0</v>
      </c>
      <c r="Q915" s="41">
        <v>0</v>
      </c>
      <c r="R915" s="41">
        <v>0</v>
      </c>
      <c r="S915" s="41">
        <v>0</v>
      </c>
      <c r="T915" s="41">
        <v>0</v>
      </c>
      <c r="U915" s="41">
        <v>0</v>
      </c>
      <c r="V915" s="41">
        <v>0</v>
      </c>
      <c r="W915" s="41">
        <v>0</v>
      </c>
      <c r="X915" s="41">
        <v>0</v>
      </c>
      <c r="Y915" s="41">
        <v>0</v>
      </c>
      <c r="Z915" s="41">
        <v>0</v>
      </c>
      <c r="AA915" s="41">
        <v>0</v>
      </c>
      <c r="AB915" s="41">
        <v>0</v>
      </c>
      <c r="AC915" s="41">
        <v>0</v>
      </c>
      <c r="AD915" s="58">
        <f>SUM(Table446233[[#This Row],[1st
Apportionment]:[Invoices]])</f>
        <v>0</v>
      </c>
      <c r="AE915" s="58">
        <f>Table446233[[#This Row],[2018–19
Final Allocation
$98.35 
Per Pupil]]-AD915</f>
        <v>0</v>
      </c>
    </row>
    <row r="916" spans="1:31" x14ac:dyDescent="0.35">
      <c r="A916" s="13" t="s">
        <v>3722</v>
      </c>
      <c r="B916" s="13" t="s">
        <v>3784</v>
      </c>
      <c r="C916" s="14" t="s">
        <v>3724</v>
      </c>
      <c r="D916" s="14" t="s">
        <v>3785</v>
      </c>
      <c r="E916" s="14" t="s">
        <v>34</v>
      </c>
      <c r="F916" s="14" t="s">
        <v>35</v>
      </c>
      <c r="G916" s="14" t="s">
        <v>3785</v>
      </c>
      <c r="H916" s="61" t="s">
        <v>3786</v>
      </c>
      <c r="I916" s="38">
        <v>0</v>
      </c>
      <c r="J916" s="39" t="s">
        <v>8123</v>
      </c>
      <c r="K916" s="40" t="s">
        <v>8122</v>
      </c>
      <c r="L916" s="14" t="s">
        <v>8122</v>
      </c>
      <c r="M916" s="41">
        <v>0</v>
      </c>
      <c r="N916" s="4" t="s">
        <v>8122</v>
      </c>
      <c r="O916" s="41">
        <v>0</v>
      </c>
      <c r="P916" s="41">
        <v>0</v>
      </c>
      <c r="Q916" s="41">
        <v>0</v>
      </c>
      <c r="R916" s="41">
        <v>0</v>
      </c>
      <c r="S916" s="41">
        <v>0</v>
      </c>
      <c r="T916" s="41">
        <v>0</v>
      </c>
      <c r="U916" s="41">
        <v>0</v>
      </c>
      <c r="V916" s="41">
        <v>0</v>
      </c>
      <c r="W916" s="41">
        <v>0</v>
      </c>
      <c r="X916" s="41">
        <v>0</v>
      </c>
      <c r="Y916" s="41">
        <v>0</v>
      </c>
      <c r="Z916" s="41">
        <v>0</v>
      </c>
      <c r="AA916" s="41">
        <v>0</v>
      </c>
      <c r="AB916" s="41">
        <v>0</v>
      </c>
      <c r="AC916" s="41">
        <v>0</v>
      </c>
      <c r="AD916" s="58">
        <f>SUM(Table446233[[#This Row],[1st
Apportionment]:[Invoices]])</f>
        <v>0</v>
      </c>
      <c r="AE916" s="58">
        <f>Table446233[[#This Row],[2018–19
Final Allocation
$98.35 
Per Pupil]]-AD916</f>
        <v>0</v>
      </c>
    </row>
    <row r="917" spans="1:31" x14ac:dyDescent="0.35">
      <c r="A917" s="13" t="s">
        <v>3787</v>
      </c>
      <c r="B917" s="13" t="s">
        <v>3788</v>
      </c>
      <c r="C917" s="14" t="s">
        <v>3789</v>
      </c>
      <c r="D917" s="14" t="s">
        <v>3790</v>
      </c>
      <c r="E917" s="14" t="s">
        <v>34</v>
      </c>
      <c r="F917" s="14" t="s">
        <v>35</v>
      </c>
      <c r="G917" s="14" t="s">
        <v>3790</v>
      </c>
      <c r="H917" s="61" t="s">
        <v>3791</v>
      </c>
      <c r="I917" s="38">
        <v>0</v>
      </c>
      <c r="J917" s="39" t="s">
        <v>8122</v>
      </c>
      <c r="K917" s="40" t="s">
        <v>8123</v>
      </c>
      <c r="L917" s="14" t="s">
        <v>8123</v>
      </c>
      <c r="M917" s="41">
        <v>0</v>
      </c>
      <c r="N917" s="4" t="s">
        <v>8123</v>
      </c>
      <c r="O917" s="41">
        <v>0</v>
      </c>
      <c r="P917" s="41">
        <v>0</v>
      </c>
      <c r="Q917" s="41">
        <v>0</v>
      </c>
      <c r="R917" s="41">
        <v>0</v>
      </c>
      <c r="S917" s="41">
        <v>0</v>
      </c>
      <c r="T917" s="41">
        <v>0</v>
      </c>
      <c r="U917" s="41">
        <v>0</v>
      </c>
      <c r="V917" s="41">
        <v>0</v>
      </c>
      <c r="W917" s="41">
        <v>0</v>
      </c>
      <c r="X917" s="41">
        <v>0</v>
      </c>
      <c r="Y917" s="41">
        <v>0</v>
      </c>
      <c r="Z917" s="41">
        <v>0</v>
      </c>
      <c r="AA917" s="41">
        <v>0</v>
      </c>
      <c r="AB917" s="41">
        <v>0</v>
      </c>
      <c r="AC917" s="41">
        <v>0</v>
      </c>
      <c r="AD917" s="58">
        <f>SUM(Table446233[[#This Row],[1st
Apportionment]:[Invoices]])</f>
        <v>0</v>
      </c>
      <c r="AE917" s="58">
        <f>Table446233[[#This Row],[2018–19
Final Allocation
$98.35 
Per Pupil]]-AD917</f>
        <v>0</v>
      </c>
    </row>
    <row r="918" spans="1:31" x14ac:dyDescent="0.35">
      <c r="A918" s="13" t="s">
        <v>3787</v>
      </c>
      <c r="B918" s="13" t="s">
        <v>3792</v>
      </c>
      <c r="C918" s="14" t="s">
        <v>3789</v>
      </c>
      <c r="D918" s="14" t="s">
        <v>3793</v>
      </c>
      <c r="E918" s="14" t="s">
        <v>34</v>
      </c>
      <c r="F918" s="14" t="s">
        <v>35</v>
      </c>
      <c r="G918" s="14" t="s">
        <v>3793</v>
      </c>
      <c r="H918" s="61" t="s">
        <v>3794</v>
      </c>
      <c r="I918" s="38">
        <v>0</v>
      </c>
      <c r="J918" s="39" t="s">
        <v>8123</v>
      </c>
      <c r="K918" s="40" t="s">
        <v>8123</v>
      </c>
      <c r="L918" s="14" t="s">
        <v>8123</v>
      </c>
      <c r="M918" s="41">
        <v>0</v>
      </c>
      <c r="N918" s="4" t="s">
        <v>8123</v>
      </c>
      <c r="O918" s="41">
        <v>0</v>
      </c>
      <c r="P918" s="41">
        <v>0</v>
      </c>
      <c r="Q918" s="41">
        <v>0</v>
      </c>
      <c r="R918" s="41">
        <v>0</v>
      </c>
      <c r="S918" s="41">
        <v>0</v>
      </c>
      <c r="T918" s="41">
        <v>0</v>
      </c>
      <c r="U918" s="41">
        <v>0</v>
      </c>
      <c r="V918" s="41">
        <v>0</v>
      </c>
      <c r="W918" s="41">
        <v>0</v>
      </c>
      <c r="X918" s="41">
        <v>0</v>
      </c>
      <c r="Y918" s="41">
        <v>0</v>
      </c>
      <c r="Z918" s="41">
        <v>0</v>
      </c>
      <c r="AA918" s="41">
        <v>0</v>
      </c>
      <c r="AB918" s="41">
        <v>0</v>
      </c>
      <c r="AC918" s="41">
        <v>0</v>
      </c>
      <c r="AD918" s="58">
        <f>SUM(Table446233[[#This Row],[1st
Apportionment]:[Invoices]])</f>
        <v>0</v>
      </c>
      <c r="AE918" s="58">
        <f>Table446233[[#This Row],[2018–19
Final Allocation
$98.35 
Per Pupil]]-AD918</f>
        <v>0</v>
      </c>
    </row>
    <row r="919" spans="1:31" x14ac:dyDescent="0.35">
      <c r="A919" s="13" t="s">
        <v>3787</v>
      </c>
      <c r="B919" s="13" t="s">
        <v>3795</v>
      </c>
      <c r="C919" s="14" t="s">
        <v>3789</v>
      </c>
      <c r="D919" s="14" t="s">
        <v>3796</v>
      </c>
      <c r="E919" s="14" t="s">
        <v>34</v>
      </c>
      <c r="F919" s="14" t="s">
        <v>35</v>
      </c>
      <c r="G919" s="14" t="s">
        <v>3796</v>
      </c>
      <c r="H919" s="61" t="s">
        <v>3797</v>
      </c>
      <c r="I919" s="38">
        <v>0</v>
      </c>
      <c r="J919" s="39" t="s">
        <v>8123</v>
      </c>
      <c r="K919" s="40" t="s">
        <v>8123</v>
      </c>
      <c r="L919" s="14" t="s">
        <v>8123</v>
      </c>
      <c r="M919" s="41">
        <v>0</v>
      </c>
      <c r="N919" s="4" t="s">
        <v>8123</v>
      </c>
      <c r="O919" s="41">
        <v>0</v>
      </c>
      <c r="P919" s="41">
        <v>0</v>
      </c>
      <c r="Q919" s="41">
        <v>0</v>
      </c>
      <c r="R919" s="41">
        <v>0</v>
      </c>
      <c r="S919" s="41">
        <v>0</v>
      </c>
      <c r="T919" s="41">
        <v>0</v>
      </c>
      <c r="U919" s="41">
        <v>0</v>
      </c>
      <c r="V919" s="41">
        <v>0</v>
      </c>
      <c r="W919" s="41">
        <v>0</v>
      </c>
      <c r="X919" s="41">
        <v>0</v>
      </c>
      <c r="Y919" s="41">
        <v>0</v>
      </c>
      <c r="Z919" s="41">
        <v>0</v>
      </c>
      <c r="AA919" s="41">
        <v>0</v>
      </c>
      <c r="AB919" s="41">
        <v>0</v>
      </c>
      <c r="AC919" s="41">
        <v>0</v>
      </c>
      <c r="AD919" s="58">
        <f>SUM(Table446233[[#This Row],[1st
Apportionment]:[Invoices]])</f>
        <v>0</v>
      </c>
      <c r="AE919" s="58">
        <f>Table446233[[#This Row],[2018–19
Final Allocation
$98.35 
Per Pupil]]-AD919</f>
        <v>0</v>
      </c>
    </row>
    <row r="920" spans="1:31" x14ac:dyDescent="0.35">
      <c r="A920" s="13" t="s">
        <v>3787</v>
      </c>
      <c r="B920" s="13" t="s">
        <v>3798</v>
      </c>
      <c r="C920" s="14" t="s">
        <v>3789</v>
      </c>
      <c r="D920" s="14" t="s">
        <v>3799</v>
      </c>
      <c r="E920" s="14" t="s">
        <v>34</v>
      </c>
      <c r="F920" s="14" t="s">
        <v>35</v>
      </c>
      <c r="G920" s="14" t="s">
        <v>3799</v>
      </c>
      <c r="H920" s="61" t="s">
        <v>3800</v>
      </c>
      <c r="I920" s="38">
        <v>0</v>
      </c>
      <c r="J920" s="39" t="s">
        <v>8123</v>
      </c>
      <c r="K920" s="40" t="s">
        <v>8123</v>
      </c>
      <c r="L920" s="14" t="s">
        <v>8123</v>
      </c>
      <c r="M920" s="41">
        <v>0</v>
      </c>
      <c r="N920" s="4" t="s">
        <v>8123</v>
      </c>
      <c r="O920" s="41">
        <v>0</v>
      </c>
      <c r="P920" s="41">
        <v>0</v>
      </c>
      <c r="Q920" s="41">
        <v>0</v>
      </c>
      <c r="R920" s="41">
        <v>0</v>
      </c>
      <c r="S920" s="41">
        <v>0</v>
      </c>
      <c r="T920" s="41">
        <v>0</v>
      </c>
      <c r="U920" s="41">
        <v>0</v>
      </c>
      <c r="V920" s="41">
        <v>0</v>
      </c>
      <c r="W920" s="41">
        <v>0</v>
      </c>
      <c r="X920" s="41">
        <v>0</v>
      </c>
      <c r="Y920" s="41">
        <v>0</v>
      </c>
      <c r="Z920" s="41">
        <v>0</v>
      </c>
      <c r="AA920" s="41">
        <v>0</v>
      </c>
      <c r="AB920" s="41">
        <v>0</v>
      </c>
      <c r="AC920" s="41">
        <v>0</v>
      </c>
      <c r="AD920" s="58">
        <f>SUM(Table446233[[#This Row],[1st
Apportionment]:[Invoices]])</f>
        <v>0</v>
      </c>
      <c r="AE920" s="58">
        <f>Table446233[[#This Row],[2018–19
Final Allocation
$98.35 
Per Pupil]]-AD920</f>
        <v>0</v>
      </c>
    </row>
    <row r="921" spans="1:31" x14ac:dyDescent="0.35">
      <c r="A921" s="13" t="s">
        <v>3801</v>
      </c>
      <c r="B921" s="13" t="s">
        <v>3802</v>
      </c>
      <c r="C921" s="14" t="s">
        <v>3803</v>
      </c>
      <c r="D921" s="14" t="s">
        <v>3804</v>
      </c>
      <c r="E921" s="14" t="s">
        <v>34</v>
      </c>
      <c r="F921" s="14" t="s">
        <v>35</v>
      </c>
      <c r="G921" s="14" t="s">
        <v>3804</v>
      </c>
      <c r="H921" s="61" t="s">
        <v>3805</v>
      </c>
      <c r="I921" s="38">
        <v>72</v>
      </c>
      <c r="J921" s="39" t="s">
        <v>8122</v>
      </c>
      <c r="K921" s="40" t="s">
        <v>8122</v>
      </c>
      <c r="L921" s="14" t="s">
        <v>8122</v>
      </c>
      <c r="M921" s="41">
        <v>7081</v>
      </c>
      <c r="N921" s="4" t="s">
        <v>8123</v>
      </c>
      <c r="O921" s="41">
        <v>0</v>
      </c>
      <c r="P921" s="41">
        <v>0</v>
      </c>
      <c r="Q921" s="41">
        <v>1235</v>
      </c>
      <c r="R921" s="41">
        <v>108</v>
      </c>
      <c r="S921" s="41">
        <v>0</v>
      </c>
      <c r="T921" s="41">
        <v>1236</v>
      </c>
      <c r="U921" s="41">
        <v>534</v>
      </c>
      <c r="V921" s="41">
        <v>0</v>
      </c>
      <c r="W921" s="41">
        <v>1770</v>
      </c>
      <c r="X921" s="41">
        <v>0</v>
      </c>
      <c r="Y921" s="41">
        <v>0</v>
      </c>
      <c r="Z921" s="41">
        <v>0</v>
      </c>
      <c r="AA921" s="41">
        <v>2198</v>
      </c>
      <c r="AB921" s="41">
        <v>0</v>
      </c>
      <c r="AC921" s="41">
        <v>0</v>
      </c>
      <c r="AD921" s="58">
        <f>SUM(Table446233[[#This Row],[1st
Apportionment]:[Invoices]])</f>
        <v>7081</v>
      </c>
      <c r="AE921" s="58">
        <f>Table446233[[#This Row],[2018–19
Final Allocation
$98.35 
Per Pupil]]-AD921</f>
        <v>0</v>
      </c>
    </row>
    <row r="922" spans="1:31" x14ac:dyDescent="0.35">
      <c r="A922" s="13" t="s">
        <v>3801</v>
      </c>
      <c r="B922" s="13" t="s">
        <v>3806</v>
      </c>
      <c r="C922" s="14" t="s">
        <v>3803</v>
      </c>
      <c r="D922" s="14" t="s">
        <v>3807</v>
      </c>
      <c r="E922" s="14" t="s">
        <v>34</v>
      </c>
      <c r="F922" s="14" t="s">
        <v>35</v>
      </c>
      <c r="G922" s="14" t="s">
        <v>3807</v>
      </c>
      <c r="H922" s="61" t="s">
        <v>3808</v>
      </c>
      <c r="I922" s="38">
        <v>0</v>
      </c>
      <c r="J922" s="39" t="s">
        <v>8123</v>
      </c>
      <c r="K922" s="40" t="s">
        <v>8123</v>
      </c>
      <c r="L922" s="14" t="s">
        <v>8123</v>
      </c>
      <c r="M922" s="41">
        <v>0</v>
      </c>
      <c r="N922" s="4" t="s">
        <v>8123</v>
      </c>
      <c r="O922" s="41">
        <v>0</v>
      </c>
      <c r="P922" s="41">
        <v>0</v>
      </c>
      <c r="Q922" s="41">
        <v>0</v>
      </c>
      <c r="R922" s="41">
        <v>0</v>
      </c>
      <c r="S922" s="41">
        <v>0</v>
      </c>
      <c r="T922" s="41">
        <v>0</v>
      </c>
      <c r="U922" s="41">
        <v>0</v>
      </c>
      <c r="V922" s="41">
        <v>0</v>
      </c>
      <c r="W922" s="41">
        <v>0</v>
      </c>
      <c r="X922" s="41">
        <v>0</v>
      </c>
      <c r="Y922" s="41">
        <v>0</v>
      </c>
      <c r="Z922" s="41">
        <v>0</v>
      </c>
      <c r="AA922" s="41">
        <v>0</v>
      </c>
      <c r="AB922" s="41">
        <v>0</v>
      </c>
      <c r="AC922" s="41">
        <v>0</v>
      </c>
      <c r="AD922" s="58">
        <f>SUM(Table446233[[#This Row],[1st
Apportionment]:[Invoices]])</f>
        <v>0</v>
      </c>
      <c r="AE922" s="58">
        <f>Table446233[[#This Row],[2018–19
Final Allocation
$98.35 
Per Pupil]]-AD922</f>
        <v>0</v>
      </c>
    </row>
    <row r="923" spans="1:31" x14ac:dyDescent="0.35">
      <c r="A923" s="13" t="s">
        <v>3801</v>
      </c>
      <c r="B923" s="13" t="s">
        <v>3809</v>
      </c>
      <c r="C923" s="14" t="s">
        <v>3803</v>
      </c>
      <c r="D923" s="14" t="s">
        <v>3810</v>
      </c>
      <c r="E923" s="14" t="s">
        <v>34</v>
      </c>
      <c r="F923" s="14" t="s">
        <v>35</v>
      </c>
      <c r="G923" s="14" t="s">
        <v>3810</v>
      </c>
      <c r="H923" s="61" t="s">
        <v>3811</v>
      </c>
      <c r="I923" s="38">
        <v>0</v>
      </c>
      <c r="J923" s="39" t="s">
        <v>8122</v>
      </c>
      <c r="K923" s="40" t="s">
        <v>8123</v>
      </c>
      <c r="L923" s="14" t="s">
        <v>8122</v>
      </c>
      <c r="M923" s="41">
        <v>0</v>
      </c>
      <c r="N923" s="4" t="s">
        <v>8122</v>
      </c>
      <c r="O923" s="41">
        <v>0</v>
      </c>
      <c r="P923" s="41">
        <v>0</v>
      </c>
      <c r="Q923" s="41">
        <v>0</v>
      </c>
      <c r="R923" s="41">
        <v>0</v>
      </c>
      <c r="S923" s="41">
        <v>0</v>
      </c>
      <c r="T923" s="41">
        <v>0</v>
      </c>
      <c r="U923" s="41">
        <v>0</v>
      </c>
      <c r="V923" s="41">
        <v>0</v>
      </c>
      <c r="W923" s="41">
        <v>0</v>
      </c>
      <c r="X923" s="41">
        <v>0</v>
      </c>
      <c r="Y923" s="41">
        <v>0</v>
      </c>
      <c r="Z923" s="41">
        <v>0</v>
      </c>
      <c r="AA923" s="41">
        <v>0</v>
      </c>
      <c r="AB923" s="41">
        <v>0</v>
      </c>
      <c r="AC923" s="41">
        <v>0</v>
      </c>
      <c r="AD923" s="58">
        <f>SUM(Table446233[[#This Row],[1st
Apportionment]:[Invoices]])</f>
        <v>0</v>
      </c>
      <c r="AE923" s="58">
        <f>Table446233[[#This Row],[2018–19
Final Allocation
$98.35 
Per Pupil]]-AD923</f>
        <v>0</v>
      </c>
    </row>
    <row r="924" spans="1:31" x14ac:dyDescent="0.35">
      <c r="A924" s="13" t="s">
        <v>3812</v>
      </c>
      <c r="B924" s="13" t="s">
        <v>3813</v>
      </c>
      <c r="C924" s="14" t="s">
        <v>3814</v>
      </c>
      <c r="D924" s="14" t="s">
        <v>3815</v>
      </c>
      <c r="E924" s="14" t="s">
        <v>34</v>
      </c>
      <c r="F924" s="14" t="s">
        <v>35</v>
      </c>
      <c r="G924" s="14" t="s">
        <v>3815</v>
      </c>
      <c r="H924" s="61" t="s">
        <v>3816</v>
      </c>
      <c r="I924" s="38">
        <v>0</v>
      </c>
      <c r="J924" s="39" t="s">
        <v>8123</v>
      </c>
      <c r="K924" s="40" t="s">
        <v>8123</v>
      </c>
      <c r="L924" s="14" t="s">
        <v>8122</v>
      </c>
      <c r="M924" s="41">
        <v>0</v>
      </c>
      <c r="N924" s="4" t="s">
        <v>8122</v>
      </c>
      <c r="O924" s="41">
        <v>0</v>
      </c>
      <c r="P924" s="41">
        <v>0</v>
      </c>
      <c r="Q924" s="41">
        <v>0</v>
      </c>
      <c r="R924" s="41">
        <v>0</v>
      </c>
      <c r="S924" s="41">
        <v>0</v>
      </c>
      <c r="T924" s="41">
        <v>0</v>
      </c>
      <c r="U924" s="41">
        <v>0</v>
      </c>
      <c r="V924" s="41">
        <v>0</v>
      </c>
      <c r="W924" s="41">
        <v>0</v>
      </c>
      <c r="X924" s="41">
        <v>0</v>
      </c>
      <c r="Y924" s="41">
        <v>0</v>
      </c>
      <c r="Z924" s="41">
        <v>0</v>
      </c>
      <c r="AA924" s="41">
        <v>0</v>
      </c>
      <c r="AB924" s="41">
        <v>0</v>
      </c>
      <c r="AC924" s="41">
        <v>0</v>
      </c>
      <c r="AD924" s="58">
        <f>SUM(Table446233[[#This Row],[1st
Apportionment]:[Invoices]])</f>
        <v>0</v>
      </c>
      <c r="AE924" s="58">
        <f>Table446233[[#This Row],[2018–19
Final Allocation
$98.35 
Per Pupil]]-AD924</f>
        <v>0</v>
      </c>
    </row>
    <row r="925" spans="1:31" x14ac:dyDescent="0.35">
      <c r="A925" s="13" t="s">
        <v>3812</v>
      </c>
      <c r="B925" s="13" t="s">
        <v>3817</v>
      </c>
      <c r="C925" s="14" t="s">
        <v>3814</v>
      </c>
      <c r="D925" s="14" t="s">
        <v>3818</v>
      </c>
      <c r="E925" s="14" t="s">
        <v>34</v>
      </c>
      <c r="F925" s="14" t="s">
        <v>35</v>
      </c>
      <c r="G925" s="14" t="s">
        <v>3818</v>
      </c>
      <c r="H925" s="61" t="s">
        <v>3819</v>
      </c>
      <c r="I925" s="38">
        <v>0</v>
      </c>
      <c r="J925" s="39" t="s">
        <v>8123</v>
      </c>
      <c r="K925" s="40" t="s">
        <v>8122</v>
      </c>
      <c r="L925" s="14" t="s">
        <v>8122</v>
      </c>
      <c r="M925" s="41">
        <v>0</v>
      </c>
      <c r="N925" s="4" t="s">
        <v>8123</v>
      </c>
      <c r="O925" s="41">
        <v>0</v>
      </c>
      <c r="P925" s="41">
        <v>0</v>
      </c>
      <c r="Q925" s="41">
        <v>0</v>
      </c>
      <c r="R925" s="41">
        <v>0</v>
      </c>
      <c r="S925" s="41">
        <v>0</v>
      </c>
      <c r="T925" s="41">
        <v>0</v>
      </c>
      <c r="U925" s="41">
        <v>0</v>
      </c>
      <c r="V925" s="41">
        <v>0</v>
      </c>
      <c r="W925" s="41">
        <v>0</v>
      </c>
      <c r="X925" s="41">
        <v>0</v>
      </c>
      <c r="Y925" s="41">
        <v>0</v>
      </c>
      <c r="Z925" s="41">
        <v>0</v>
      </c>
      <c r="AA925" s="41">
        <v>0</v>
      </c>
      <c r="AB925" s="41">
        <v>0</v>
      </c>
      <c r="AC925" s="41">
        <v>0</v>
      </c>
      <c r="AD925" s="58">
        <f>SUM(Table446233[[#This Row],[1st
Apportionment]:[Invoices]])</f>
        <v>0</v>
      </c>
      <c r="AE925" s="58">
        <f>Table446233[[#This Row],[2018–19
Final Allocation
$98.35 
Per Pupil]]-AD925</f>
        <v>0</v>
      </c>
    </row>
    <row r="926" spans="1:31" x14ac:dyDescent="0.35">
      <c r="A926" s="13" t="s">
        <v>3812</v>
      </c>
      <c r="B926" s="13" t="s">
        <v>3820</v>
      </c>
      <c r="C926" s="14" t="s">
        <v>3814</v>
      </c>
      <c r="D926" s="14" t="s">
        <v>3821</v>
      </c>
      <c r="E926" s="14" t="s">
        <v>34</v>
      </c>
      <c r="F926" s="14" t="s">
        <v>35</v>
      </c>
      <c r="G926" s="14" t="s">
        <v>3821</v>
      </c>
      <c r="H926" s="61" t="s">
        <v>3822</v>
      </c>
      <c r="I926" s="38">
        <v>0</v>
      </c>
      <c r="J926" s="39" t="s">
        <v>8122</v>
      </c>
      <c r="K926" s="40" t="s">
        <v>8123</v>
      </c>
      <c r="L926" s="14" t="s">
        <v>8123</v>
      </c>
      <c r="M926" s="41">
        <v>0</v>
      </c>
      <c r="N926" s="4" t="s">
        <v>8123</v>
      </c>
      <c r="O926" s="41">
        <v>0</v>
      </c>
      <c r="P926" s="41">
        <v>0</v>
      </c>
      <c r="Q926" s="41">
        <v>0</v>
      </c>
      <c r="R926" s="41">
        <v>0</v>
      </c>
      <c r="S926" s="41">
        <v>0</v>
      </c>
      <c r="T926" s="41">
        <v>0</v>
      </c>
      <c r="U926" s="41">
        <v>0</v>
      </c>
      <c r="V926" s="41">
        <v>0</v>
      </c>
      <c r="W926" s="41">
        <v>0</v>
      </c>
      <c r="X926" s="41">
        <v>0</v>
      </c>
      <c r="Y926" s="41">
        <v>0</v>
      </c>
      <c r="Z926" s="41">
        <v>0</v>
      </c>
      <c r="AA926" s="41">
        <v>0</v>
      </c>
      <c r="AB926" s="41">
        <v>0</v>
      </c>
      <c r="AC926" s="41">
        <v>0</v>
      </c>
      <c r="AD926" s="58">
        <f>SUM(Table446233[[#This Row],[1st
Apportionment]:[Invoices]])</f>
        <v>0</v>
      </c>
      <c r="AE926" s="58">
        <f>Table446233[[#This Row],[2018–19
Final Allocation
$98.35 
Per Pupil]]-AD926</f>
        <v>0</v>
      </c>
    </row>
    <row r="927" spans="1:31" x14ac:dyDescent="0.35">
      <c r="A927" s="13" t="s">
        <v>3812</v>
      </c>
      <c r="B927" s="13" t="s">
        <v>3823</v>
      </c>
      <c r="C927" s="14" t="s">
        <v>3814</v>
      </c>
      <c r="D927" s="14" t="s">
        <v>3824</v>
      </c>
      <c r="E927" s="14" t="s">
        <v>34</v>
      </c>
      <c r="F927" s="14" t="s">
        <v>35</v>
      </c>
      <c r="G927" s="14" t="s">
        <v>3824</v>
      </c>
      <c r="H927" s="61" t="s">
        <v>3825</v>
      </c>
      <c r="I927" s="38">
        <v>0</v>
      </c>
      <c r="J927" s="39" t="s">
        <v>8123</v>
      </c>
      <c r="K927" s="40" t="s">
        <v>8123</v>
      </c>
      <c r="L927" s="14" t="s">
        <v>8123</v>
      </c>
      <c r="M927" s="41">
        <v>0</v>
      </c>
      <c r="N927" s="4" t="s">
        <v>8123</v>
      </c>
      <c r="O927" s="41">
        <v>0</v>
      </c>
      <c r="P927" s="41">
        <v>0</v>
      </c>
      <c r="Q927" s="41">
        <v>0</v>
      </c>
      <c r="R927" s="41">
        <v>0</v>
      </c>
      <c r="S927" s="41">
        <v>0</v>
      </c>
      <c r="T927" s="41">
        <v>0</v>
      </c>
      <c r="U927" s="41">
        <v>0</v>
      </c>
      <c r="V927" s="41">
        <v>0</v>
      </c>
      <c r="W927" s="41">
        <v>0</v>
      </c>
      <c r="X927" s="41">
        <v>0</v>
      </c>
      <c r="Y927" s="41">
        <v>0</v>
      </c>
      <c r="Z927" s="41">
        <v>0</v>
      </c>
      <c r="AA927" s="41">
        <v>0</v>
      </c>
      <c r="AB927" s="41">
        <v>0</v>
      </c>
      <c r="AC927" s="41">
        <v>0</v>
      </c>
      <c r="AD927" s="58">
        <f>SUM(Table446233[[#This Row],[1st
Apportionment]:[Invoices]])</f>
        <v>0</v>
      </c>
      <c r="AE927" s="58">
        <f>Table446233[[#This Row],[2018–19
Final Allocation
$98.35 
Per Pupil]]-AD927</f>
        <v>0</v>
      </c>
    </row>
    <row r="928" spans="1:31" x14ac:dyDescent="0.35">
      <c r="A928" s="13" t="s">
        <v>3812</v>
      </c>
      <c r="B928" s="13" t="s">
        <v>3826</v>
      </c>
      <c r="C928" s="14" t="s">
        <v>3814</v>
      </c>
      <c r="D928" s="14" t="s">
        <v>3827</v>
      </c>
      <c r="E928" s="14" t="s">
        <v>34</v>
      </c>
      <c r="F928" s="14" t="s">
        <v>35</v>
      </c>
      <c r="G928" s="14" t="s">
        <v>3827</v>
      </c>
      <c r="H928" s="61" t="s">
        <v>3828</v>
      </c>
      <c r="I928" s="38">
        <v>0</v>
      </c>
      <c r="J928" s="39" t="s">
        <v>8123</v>
      </c>
      <c r="K928" s="40" t="s">
        <v>8123</v>
      </c>
      <c r="L928" s="14" t="s">
        <v>8122</v>
      </c>
      <c r="M928" s="41">
        <v>0</v>
      </c>
      <c r="N928" s="4" t="s">
        <v>8123</v>
      </c>
      <c r="O928" s="41">
        <v>0</v>
      </c>
      <c r="P928" s="41">
        <v>0</v>
      </c>
      <c r="Q928" s="41">
        <v>0</v>
      </c>
      <c r="R928" s="41">
        <v>0</v>
      </c>
      <c r="S928" s="41">
        <v>0</v>
      </c>
      <c r="T928" s="41">
        <v>0</v>
      </c>
      <c r="U928" s="41">
        <v>0</v>
      </c>
      <c r="V928" s="41">
        <v>0</v>
      </c>
      <c r="W928" s="41">
        <v>0</v>
      </c>
      <c r="X928" s="41">
        <v>0</v>
      </c>
      <c r="Y928" s="41">
        <v>0</v>
      </c>
      <c r="Z928" s="41">
        <v>0</v>
      </c>
      <c r="AA928" s="41">
        <v>0</v>
      </c>
      <c r="AB928" s="41">
        <v>0</v>
      </c>
      <c r="AC928" s="41">
        <v>0</v>
      </c>
      <c r="AD928" s="58">
        <f>SUM(Table446233[[#This Row],[1st
Apportionment]:[Invoices]])</f>
        <v>0</v>
      </c>
      <c r="AE928" s="58">
        <f>Table446233[[#This Row],[2018–19
Final Allocation
$98.35 
Per Pupil]]-AD928</f>
        <v>0</v>
      </c>
    </row>
    <row r="929" spans="1:31" x14ac:dyDescent="0.35">
      <c r="A929" s="13" t="s">
        <v>3812</v>
      </c>
      <c r="B929" s="13" t="s">
        <v>3829</v>
      </c>
      <c r="C929" s="14" t="s">
        <v>3814</v>
      </c>
      <c r="D929" s="14" t="s">
        <v>3830</v>
      </c>
      <c r="E929" s="14" t="s">
        <v>34</v>
      </c>
      <c r="F929" s="14" t="s">
        <v>35</v>
      </c>
      <c r="G929" s="14" t="s">
        <v>3830</v>
      </c>
      <c r="H929" s="61" t="s">
        <v>3831</v>
      </c>
      <c r="I929" s="38">
        <v>0</v>
      </c>
      <c r="J929" s="39" t="s">
        <v>8122</v>
      </c>
      <c r="K929" s="40" t="s">
        <v>8123</v>
      </c>
      <c r="L929" s="14" t="s">
        <v>8123</v>
      </c>
      <c r="M929" s="41">
        <v>0</v>
      </c>
      <c r="N929" s="4" t="s">
        <v>8123</v>
      </c>
      <c r="O929" s="41">
        <v>0</v>
      </c>
      <c r="P929" s="41">
        <v>0</v>
      </c>
      <c r="Q929" s="41">
        <v>0</v>
      </c>
      <c r="R929" s="41">
        <v>0</v>
      </c>
      <c r="S929" s="41">
        <v>0</v>
      </c>
      <c r="T929" s="41">
        <v>0</v>
      </c>
      <c r="U929" s="41">
        <v>0</v>
      </c>
      <c r="V929" s="41">
        <v>0</v>
      </c>
      <c r="W929" s="41">
        <v>0</v>
      </c>
      <c r="X929" s="41">
        <v>0</v>
      </c>
      <c r="Y929" s="41">
        <v>0</v>
      </c>
      <c r="Z929" s="41">
        <v>0</v>
      </c>
      <c r="AA929" s="41">
        <v>0</v>
      </c>
      <c r="AB929" s="41">
        <v>0</v>
      </c>
      <c r="AC929" s="41">
        <v>0</v>
      </c>
      <c r="AD929" s="58">
        <f>SUM(Table446233[[#This Row],[1st
Apportionment]:[Invoices]])</f>
        <v>0</v>
      </c>
      <c r="AE929" s="58">
        <f>Table446233[[#This Row],[2018–19
Final Allocation
$98.35 
Per Pupil]]-AD929</f>
        <v>0</v>
      </c>
    </row>
    <row r="930" spans="1:31" x14ac:dyDescent="0.35">
      <c r="A930" s="13" t="s">
        <v>3812</v>
      </c>
      <c r="B930" s="13" t="s">
        <v>3832</v>
      </c>
      <c r="C930" s="14" t="s">
        <v>3814</v>
      </c>
      <c r="D930" s="14" t="s">
        <v>3833</v>
      </c>
      <c r="E930" s="14" t="s">
        <v>34</v>
      </c>
      <c r="F930" s="14" t="s">
        <v>35</v>
      </c>
      <c r="G930" s="14" t="s">
        <v>3833</v>
      </c>
      <c r="H930" s="61" t="s">
        <v>3834</v>
      </c>
      <c r="I930" s="38">
        <v>123</v>
      </c>
      <c r="J930" s="39" t="s">
        <v>8122</v>
      </c>
      <c r="K930" s="40" t="s">
        <v>8122</v>
      </c>
      <c r="L930" s="14" t="s">
        <v>8122</v>
      </c>
      <c r="M930" s="41">
        <v>12097</v>
      </c>
      <c r="N930" s="4" t="s">
        <v>8122</v>
      </c>
      <c r="O930" s="41">
        <v>875</v>
      </c>
      <c r="P930" s="41">
        <v>2840</v>
      </c>
      <c r="Q930" s="41">
        <v>2840</v>
      </c>
      <c r="R930" s="41">
        <v>3024</v>
      </c>
      <c r="S930" s="41">
        <v>0</v>
      </c>
      <c r="T930" s="41">
        <v>2518</v>
      </c>
      <c r="U930" s="41">
        <v>0</v>
      </c>
      <c r="V930" s="41">
        <v>0</v>
      </c>
      <c r="W930" s="41">
        <v>0</v>
      </c>
      <c r="X930" s="41">
        <v>0</v>
      </c>
      <c r="Y930" s="41">
        <v>0</v>
      </c>
      <c r="Z930" s="41">
        <v>0</v>
      </c>
      <c r="AA930" s="41">
        <v>0</v>
      </c>
      <c r="AB930" s="41">
        <v>0</v>
      </c>
      <c r="AC930" s="41">
        <v>0</v>
      </c>
      <c r="AD930" s="58">
        <f>SUM(Table446233[[#This Row],[1st
Apportionment]:[Invoices]])</f>
        <v>12097</v>
      </c>
      <c r="AE930" s="58">
        <f>Table446233[[#This Row],[2018–19
Final Allocation
$98.35 
Per Pupil]]-AD930</f>
        <v>0</v>
      </c>
    </row>
    <row r="931" spans="1:31" x14ac:dyDescent="0.35">
      <c r="A931" s="13" t="s">
        <v>3812</v>
      </c>
      <c r="B931" s="13" t="s">
        <v>3835</v>
      </c>
      <c r="C931" s="14" t="s">
        <v>3814</v>
      </c>
      <c r="D931" s="14" t="s">
        <v>3836</v>
      </c>
      <c r="E931" s="14" t="s">
        <v>34</v>
      </c>
      <c r="F931" s="14" t="s">
        <v>35</v>
      </c>
      <c r="G931" s="14" t="s">
        <v>3836</v>
      </c>
      <c r="H931" s="61" t="s">
        <v>3837</v>
      </c>
      <c r="I931" s="38">
        <v>87</v>
      </c>
      <c r="J931" s="39" t="s">
        <v>8122</v>
      </c>
      <c r="K931" s="40" t="s">
        <v>8122</v>
      </c>
      <c r="L931" s="14" t="s">
        <v>8122</v>
      </c>
      <c r="M931" s="41">
        <v>8556</v>
      </c>
      <c r="N931" s="4" t="s">
        <v>8123</v>
      </c>
      <c r="O931" s="41">
        <v>1411</v>
      </c>
      <c r="P931" s="41">
        <v>0</v>
      </c>
      <c r="Q931" s="41">
        <v>227</v>
      </c>
      <c r="R931" s="41">
        <v>420</v>
      </c>
      <c r="S931" s="41">
        <v>994</v>
      </c>
      <c r="T931" s="41">
        <v>0</v>
      </c>
      <c r="U931" s="41">
        <v>0</v>
      </c>
      <c r="V931" s="41">
        <v>0</v>
      </c>
      <c r="W931" s="41">
        <v>0</v>
      </c>
      <c r="X931" s="41">
        <v>5504</v>
      </c>
      <c r="Y931" s="41">
        <v>0</v>
      </c>
      <c r="Z931" s="41">
        <v>0</v>
      </c>
      <c r="AA931" s="41">
        <v>0</v>
      </c>
      <c r="AB931" s="41">
        <v>0</v>
      </c>
      <c r="AC931" s="41">
        <v>0</v>
      </c>
      <c r="AD931" s="58">
        <f>SUM(Table446233[[#This Row],[1st
Apportionment]:[Invoices]])</f>
        <v>8556</v>
      </c>
      <c r="AE931" s="58">
        <f>Table446233[[#This Row],[2018–19
Final Allocation
$98.35 
Per Pupil]]-AD931</f>
        <v>0</v>
      </c>
    </row>
    <row r="932" spans="1:31" x14ac:dyDescent="0.35">
      <c r="A932" s="13" t="s">
        <v>3812</v>
      </c>
      <c r="B932" s="13" t="s">
        <v>3838</v>
      </c>
      <c r="C932" s="14" t="s">
        <v>3814</v>
      </c>
      <c r="D932" s="14" t="s">
        <v>3839</v>
      </c>
      <c r="E932" s="14" t="s">
        <v>34</v>
      </c>
      <c r="F932" s="14" t="s">
        <v>35</v>
      </c>
      <c r="G932" s="14" t="s">
        <v>3839</v>
      </c>
      <c r="H932" s="61" t="s">
        <v>3840</v>
      </c>
      <c r="I932" s="38">
        <v>0</v>
      </c>
      <c r="J932" s="39" t="s">
        <v>8123</v>
      </c>
      <c r="K932" s="40" t="s">
        <v>8122</v>
      </c>
      <c r="L932" s="14" t="s">
        <v>8122</v>
      </c>
      <c r="M932" s="41">
        <v>0</v>
      </c>
      <c r="N932" s="4" t="s">
        <v>8123</v>
      </c>
      <c r="O932" s="41">
        <v>0</v>
      </c>
      <c r="P932" s="41">
        <v>0</v>
      </c>
      <c r="Q932" s="41">
        <v>0</v>
      </c>
      <c r="R932" s="41">
        <v>0</v>
      </c>
      <c r="S932" s="41">
        <v>0</v>
      </c>
      <c r="T932" s="41">
        <v>0</v>
      </c>
      <c r="U932" s="41">
        <v>0</v>
      </c>
      <c r="V932" s="41">
        <v>0</v>
      </c>
      <c r="W932" s="41">
        <v>0</v>
      </c>
      <c r="X932" s="41">
        <v>0</v>
      </c>
      <c r="Y932" s="41">
        <v>0</v>
      </c>
      <c r="Z932" s="41">
        <v>0</v>
      </c>
      <c r="AA932" s="41">
        <v>0</v>
      </c>
      <c r="AB932" s="41">
        <v>0</v>
      </c>
      <c r="AC932" s="41">
        <v>0</v>
      </c>
      <c r="AD932" s="58">
        <f>SUM(Table446233[[#This Row],[1st
Apportionment]:[Invoices]])</f>
        <v>0</v>
      </c>
      <c r="AE932" s="58">
        <f>Table446233[[#This Row],[2018–19
Final Allocation
$98.35 
Per Pupil]]-AD932</f>
        <v>0</v>
      </c>
    </row>
    <row r="933" spans="1:31" x14ac:dyDescent="0.35">
      <c r="A933" s="13" t="s">
        <v>3812</v>
      </c>
      <c r="B933" s="13" t="s">
        <v>3841</v>
      </c>
      <c r="C933" s="14" t="s">
        <v>3814</v>
      </c>
      <c r="D933" s="14" t="s">
        <v>3842</v>
      </c>
      <c r="E933" s="14" t="s">
        <v>34</v>
      </c>
      <c r="F933" s="14" t="s">
        <v>35</v>
      </c>
      <c r="G933" s="14" t="s">
        <v>3842</v>
      </c>
      <c r="H933" s="61" t="s">
        <v>3843</v>
      </c>
      <c r="I933" s="38">
        <v>0</v>
      </c>
      <c r="J933" s="39" t="s">
        <v>8122</v>
      </c>
      <c r="K933" s="40" t="s">
        <v>8123</v>
      </c>
      <c r="L933" s="14" t="s">
        <v>8123</v>
      </c>
      <c r="M933" s="41">
        <v>0</v>
      </c>
      <c r="N933" s="4" t="s">
        <v>8123</v>
      </c>
      <c r="O933" s="41">
        <v>0</v>
      </c>
      <c r="P933" s="41">
        <v>0</v>
      </c>
      <c r="Q933" s="41">
        <v>0</v>
      </c>
      <c r="R933" s="41">
        <v>0</v>
      </c>
      <c r="S933" s="41">
        <v>0</v>
      </c>
      <c r="T933" s="41">
        <v>0</v>
      </c>
      <c r="U933" s="41">
        <v>0</v>
      </c>
      <c r="V933" s="41">
        <v>0</v>
      </c>
      <c r="W933" s="41">
        <v>0</v>
      </c>
      <c r="X933" s="41">
        <v>0</v>
      </c>
      <c r="Y933" s="41">
        <v>0</v>
      </c>
      <c r="Z933" s="41">
        <v>0</v>
      </c>
      <c r="AA933" s="41">
        <v>0</v>
      </c>
      <c r="AB933" s="41">
        <v>0</v>
      </c>
      <c r="AC933" s="41">
        <v>0</v>
      </c>
      <c r="AD933" s="58">
        <f>SUM(Table446233[[#This Row],[1st
Apportionment]:[Invoices]])</f>
        <v>0</v>
      </c>
      <c r="AE933" s="58">
        <f>Table446233[[#This Row],[2018–19
Final Allocation
$98.35 
Per Pupil]]-AD933</f>
        <v>0</v>
      </c>
    </row>
    <row r="934" spans="1:31" x14ac:dyDescent="0.35">
      <c r="A934" s="13" t="s">
        <v>3812</v>
      </c>
      <c r="B934" s="13" t="s">
        <v>3844</v>
      </c>
      <c r="C934" s="14" t="s">
        <v>3814</v>
      </c>
      <c r="D934" s="14" t="s">
        <v>3845</v>
      </c>
      <c r="E934" s="14" t="s">
        <v>34</v>
      </c>
      <c r="F934" s="14" t="s">
        <v>35</v>
      </c>
      <c r="G934" s="14" t="s">
        <v>3845</v>
      </c>
      <c r="H934" s="61" t="s">
        <v>3846</v>
      </c>
      <c r="I934" s="38">
        <v>0</v>
      </c>
      <c r="J934" s="39" t="s">
        <v>8122</v>
      </c>
      <c r="K934" s="40" t="s">
        <v>8123</v>
      </c>
      <c r="L934" s="14" t="s">
        <v>8123</v>
      </c>
      <c r="M934" s="41">
        <v>0</v>
      </c>
      <c r="N934" s="4" t="s">
        <v>8123</v>
      </c>
      <c r="O934" s="41">
        <v>0</v>
      </c>
      <c r="P934" s="41">
        <v>0</v>
      </c>
      <c r="Q934" s="41">
        <v>0</v>
      </c>
      <c r="R934" s="41">
        <v>0</v>
      </c>
      <c r="S934" s="41">
        <v>0</v>
      </c>
      <c r="T934" s="41">
        <v>0</v>
      </c>
      <c r="U934" s="41">
        <v>0</v>
      </c>
      <c r="V934" s="41">
        <v>0</v>
      </c>
      <c r="W934" s="41">
        <v>0</v>
      </c>
      <c r="X934" s="41">
        <v>0</v>
      </c>
      <c r="Y934" s="41">
        <v>0</v>
      </c>
      <c r="Z934" s="41">
        <v>0</v>
      </c>
      <c r="AA934" s="41">
        <v>0</v>
      </c>
      <c r="AB934" s="41">
        <v>0</v>
      </c>
      <c r="AC934" s="41">
        <v>0</v>
      </c>
      <c r="AD934" s="58">
        <f>SUM(Table446233[[#This Row],[1st
Apportionment]:[Invoices]])</f>
        <v>0</v>
      </c>
      <c r="AE934" s="58">
        <f>Table446233[[#This Row],[2018–19
Final Allocation
$98.35 
Per Pupil]]-AD934</f>
        <v>0</v>
      </c>
    </row>
    <row r="935" spans="1:31" x14ac:dyDescent="0.35">
      <c r="A935" s="13" t="s">
        <v>3812</v>
      </c>
      <c r="B935" s="13" t="s">
        <v>3847</v>
      </c>
      <c r="C935" s="14" t="s">
        <v>3814</v>
      </c>
      <c r="D935" s="14" t="s">
        <v>3848</v>
      </c>
      <c r="E935" s="14" t="s">
        <v>34</v>
      </c>
      <c r="F935" s="14" t="s">
        <v>35</v>
      </c>
      <c r="G935" s="14" t="s">
        <v>3848</v>
      </c>
      <c r="H935" s="61" t="s">
        <v>3849</v>
      </c>
      <c r="I935" s="38">
        <v>0</v>
      </c>
      <c r="J935" s="39" t="s">
        <v>8123</v>
      </c>
      <c r="K935" s="40" t="s">
        <v>8122</v>
      </c>
      <c r="L935" s="14" t="s">
        <v>8122</v>
      </c>
      <c r="M935" s="41">
        <v>0</v>
      </c>
      <c r="N935" s="4" t="s">
        <v>8123</v>
      </c>
      <c r="O935" s="41">
        <v>0</v>
      </c>
      <c r="P935" s="41">
        <v>0</v>
      </c>
      <c r="Q935" s="41">
        <v>0</v>
      </c>
      <c r="R935" s="41">
        <v>0</v>
      </c>
      <c r="S935" s="41">
        <v>0</v>
      </c>
      <c r="T935" s="41">
        <v>0</v>
      </c>
      <c r="U935" s="41">
        <v>0</v>
      </c>
      <c r="V935" s="41">
        <v>0</v>
      </c>
      <c r="W935" s="41">
        <v>0</v>
      </c>
      <c r="X935" s="41">
        <v>0</v>
      </c>
      <c r="Y935" s="41">
        <v>0</v>
      </c>
      <c r="Z935" s="41">
        <v>0</v>
      </c>
      <c r="AA935" s="41">
        <v>0</v>
      </c>
      <c r="AB935" s="41">
        <v>0</v>
      </c>
      <c r="AC935" s="41">
        <v>0</v>
      </c>
      <c r="AD935" s="58">
        <f>SUM(Table446233[[#This Row],[1st
Apportionment]:[Invoices]])</f>
        <v>0</v>
      </c>
      <c r="AE935" s="58">
        <f>Table446233[[#This Row],[2018–19
Final Allocation
$98.35 
Per Pupil]]-AD935</f>
        <v>0</v>
      </c>
    </row>
    <row r="936" spans="1:31" x14ac:dyDescent="0.35">
      <c r="A936" s="13" t="s">
        <v>3812</v>
      </c>
      <c r="B936" s="13" t="s">
        <v>3850</v>
      </c>
      <c r="C936" s="14" t="s">
        <v>3814</v>
      </c>
      <c r="D936" s="14" t="s">
        <v>3851</v>
      </c>
      <c r="E936" s="14" t="s">
        <v>34</v>
      </c>
      <c r="F936" s="14" t="s">
        <v>35</v>
      </c>
      <c r="G936" s="14" t="s">
        <v>3851</v>
      </c>
      <c r="H936" s="61" t="s">
        <v>3852</v>
      </c>
      <c r="I936" s="38">
        <v>0</v>
      </c>
      <c r="J936" s="39" t="s">
        <v>8123</v>
      </c>
      <c r="K936" s="40" t="s">
        <v>8123</v>
      </c>
      <c r="L936" s="14" t="s">
        <v>8123</v>
      </c>
      <c r="M936" s="41">
        <v>0</v>
      </c>
      <c r="N936" s="4" t="s">
        <v>8123</v>
      </c>
      <c r="O936" s="41">
        <v>0</v>
      </c>
      <c r="P936" s="41">
        <v>0</v>
      </c>
      <c r="Q936" s="41">
        <v>0</v>
      </c>
      <c r="R936" s="41">
        <v>0</v>
      </c>
      <c r="S936" s="41">
        <v>0</v>
      </c>
      <c r="T936" s="41">
        <v>0</v>
      </c>
      <c r="U936" s="41">
        <v>0</v>
      </c>
      <c r="V936" s="41">
        <v>0</v>
      </c>
      <c r="W936" s="41">
        <v>0</v>
      </c>
      <c r="X936" s="41">
        <v>0</v>
      </c>
      <c r="Y936" s="41">
        <v>0</v>
      </c>
      <c r="Z936" s="41">
        <v>0</v>
      </c>
      <c r="AA936" s="41">
        <v>0</v>
      </c>
      <c r="AB936" s="41">
        <v>0</v>
      </c>
      <c r="AC936" s="41">
        <v>0</v>
      </c>
      <c r="AD936" s="58">
        <f>SUM(Table446233[[#This Row],[1st
Apportionment]:[Invoices]])</f>
        <v>0</v>
      </c>
      <c r="AE936" s="58">
        <f>Table446233[[#This Row],[2018–19
Final Allocation
$98.35 
Per Pupil]]-AD936</f>
        <v>0</v>
      </c>
    </row>
    <row r="937" spans="1:31" x14ac:dyDescent="0.35">
      <c r="A937" s="13" t="s">
        <v>3812</v>
      </c>
      <c r="B937" s="13" t="s">
        <v>3853</v>
      </c>
      <c r="C937" s="14" t="s">
        <v>3814</v>
      </c>
      <c r="D937" s="14" t="s">
        <v>3854</v>
      </c>
      <c r="E937" s="14" t="s">
        <v>34</v>
      </c>
      <c r="F937" s="14" t="s">
        <v>35</v>
      </c>
      <c r="G937" s="14" t="s">
        <v>3854</v>
      </c>
      <c r="H937" s="61" t="s">
        <v>3855</v>
      </c>
      <c r="I937" s="38">
        <v>0</v>
      </c>
      <c r="J937" s="39" t="s">
        <v>8123</v>
      </c>
      <c r="K937" s="40" t="s">
        <v>8122</v>
      </c>
      <c r="L937" s="14" t="s">
        <v>8122</v>
      </c>
      <c r="M937" s="41">
        <v>0</v>
      </c>
      <c r="N937" s="4" t="s">
        <v>8122</v>
      </c>
      <c r="O937" s="41">
        <v>0</v>
      </c>
      <c r="P937" s="41">
        <v>0</v>
      </c>
      <c r="Q937" s="41">
        <v>0</v>
      </c>
      <c r="R937" s="41">
        <v>0</v>
      </c>
      <c r="S937" s="41">
        <v>0</v>
      </c>
      <c r="T937" s="41">
        <v>0</v>
      </c>
      <c r="U937" s="41">
        <v>0</v>
      </c>
      <c r="V937" s="41">
        <v>0</v>
      </c>
      <c r="W937" s="41">
        <v>0</v>
      </c>
      <c r="X937" s="41">
        <v>0</v>
      </c>
      <c r="Y937" s="41">
        <v>0</v>
      </c>
      <c r="Z937" s="41">
        <v>0</v>
      </c>
      <c r="AA937" s="41">
        <v>0</v>
      </c>
      <c r="AB937" s="41">
        <v>0</v>
      </c>
      <c r="AC937" s="41">
        <v>0</v>
      </c>
      <c r="AD937" s="58">
        <f>SUM(Table446233[[#This Row],[1st
Apportionment]:[Invoices]])</f>
        <v>0</v>
      </c>
      <c r="AE937" s="58">
        <f>Table446233[[#This Row],[2018–19
Final Allocation
$98.35 
Per Pupil]]-AD937</f>
        <v>0</v>
      </c>
    </row>
    <row r="938" spans="1:31" x14ac:dyDescent="0.35">
      <c r="A938" s="13" t="s">
        <v>3812</v>
      </c>
      <c r="B938" s="13" t="s">
        <v>3856</v>
      </c>
      <c r="C938" s="14" t="s">
        <v>3814</v>
      </c>
      <c r="D938" s="14" t="s">
        <v>3857</v>
      </c>
      <c r="E938" s="14" t="s">
        <v>34</v>
      </c>
      <c r="F938" s="14" t="s">
        <v>35</v>
      </c>
      <c r="G938" s="14" t="s">
        <v>3857</v>
      </c>
      <c r="H938" s="61" t="s">
        <v>3858</v>
      </c>
      <c r="I938" s="38">
        <v>379</v>
      </c>
      <c r="J938" s="39" t="s">
        <v>8122</v>
      </c>
      <c r="K938" s="40" t="s">
        <v>8122</v>
      </c>
      <c r="L938" s="14" t="s">
        <v>8122</v>
      </c>
      <c r="M938" s="41">
        <v>37275</v>
      </c>
      <c r="N938" s="4" t="s">
        <v>8122</v>
      </c>
      <c r="O938" s="41">
        <v>0</v>
      </c>
      <c r="P938" s="41">
        <v>0</v>
      </c>
      <c r="Q938" s="41">
        <v>1386</v>
      </c>
      <c r="R938" s="41">
        <v>5682</v>
      </c>
      <c r="S938" s="41">
        <v>9563</v>
      </c>
      <c r="T938" s="41">
        <v>1168</v>
      </c>
      <c r="U938" s="41">
        <v>1168</v>
      </c>
      <c r="V938" s="41">
        <v>0</v>
      </c>
      <c r="W938" s="41">
        <v>17133</v>
      </c>
      <c r="X938" s="41">
        <v>1175</v>
      </c>
      <c r="Y938" s="41">
        <v>0</v>
      </c>
      <c r="Z938" s="41">
        <v>0</v>
      </c>
      <c r="AA938" s="41">
        <v>0</v>
      </c>
      <c r="AB938" s="41">
        <v>0</v>
      </c>
      <c r="AC938" s="41">
        <v>0</v>
      </c>
      <c r="AD938" s="58">
        <f>SUM(Table446233[[#This Row],[1st
Apportionment]:[Invoices]])</f>
        <v>37275</v>
      </c>
      <c r="AE938" s="58">
        <f>Table446233[[#This Row],[2018–19
Final Allocation
$98.35 
Per Pupil]]-AD938</f>
        <v>0</v>
      </c>
    </row>
    <row r="939" spans="1:31" x14ac:dyDescent="0.35">
      <c r="A939" s="13" t="s">
        <v>3812</v>
      </c>
      <c r="B939" s="13" t="s">
        <v>3859</v>
      </c>
      <c r="C939" s="14" t="s">
        <v>3814</v>
      </c>
      <c r="D939" s="14" t="s">
        <v>3860</v>
      </c>
      <c r="E939" s="14" t="s">
        <v>34</v>
      </c>
      <c r="F939" s="14" t="s">
        <v>35</v>
      </c>
      <c r="G939" s="14" t="s">
        <v>3860</v>
      </c>
      <c r="H939" s="61" t="s">
        <v>3861</v>
      </c>
      <c r="I939" s="38">
        <v>0</v>
      </c>
      <c r="J939" s="39" t="s">
        <v>8122</v>
      </c>
      <c r="K939" s="40" t="s">
        <v>8123</v>
      </c>
      <c r="L939" s="14" t="s">
        <v>8123</v>
      </c>
      <c r="M939" s="41">
        <v>0</v>
      </c>
      <c r="N939" s="4" t="s">
        <v>8123</v>
      </c>
      <c r="O939" s="41">
        <v>0</v>
      </c>
      <c r="P939" s="41">
        <v>0</v>
      </c>
      <c r="Q939" s="41">
        <v>0</v>
      </c>
      <c r="R939" s="41">
        <v>0</v>
      </c>
      <c r="S939" s="41">
        <v>0</v>
      </c>
      <c r="T939" s="41">
        <v>0</v>
      </c>
      <c r="U939" s="41">
        <v>0</v>
      </c>
      <c r="V939" s="41">
        <v>0</v>
      </c>
      <c r="W939" s="41">
        <v>0</v>
      </c>
      <c r="X939" s="41">
        <v>0</v>
      </c>
      <c r="Y939" s="41">
        <v>0</v>
      </c>
      <c r="Z939" s="41">
        <v>0</v>
      </c>
      <c r="AA939" s="41">
        <v>0</v>
      </c>
      <c r="AB939" s="41">
        <v>0</v>
      </c>
      <c r="AC939" s="41">
        <v>0</v>
      </c>
      <c r="AD939" s="58">
        <f>SUM(Table446233[[#This Row],[1st
Apportionment]:[Invoices]])</f>
        <v>0</v>
      </c>
      <c r="AE939" s="58">
        <f>Table446233[[#This Row],[2018–19
Final Allocation
$98.35 
Per Pupil]]-AD939</f>
        <v>0</v>
      </c>
    </row>
    <row r="940" spans="1:31" x14ac:dyDescent="0.35">
      <c r="A940" s="13" t="s">
        <v>3812</v>
      </c>
      <c r="B940" s="13" t="s">
        <v>3862</v>
      </c>
      <c r="C940" s="14" t="s">
        <v>3814</v>
      </c>
      <c r="D940" s="14" t="s">
        <v>3863</v>
      </c>
      <c r="E940" s="14" t="s">
        <v>34</v>
      </c>
      <c r="F940" s="14" t="s">
        <v>35</v>
      </c>
      <c r="G940" s="14" t="s">
        <v>3863</v>
      </c>
      <c r="H940" s="61" t="s">
        <v>3864</v>
      </c>
      <c r="I940" s="38">
        <v>0</v>
      </c>
      <c r="J940" s="39" t="s">
        <v>8122</v>
      </c>
      <c r="K940" s="40" t="s">
        <v>8123</v>
      </c>
      <c r="L940" s="14" t="s">
        <v>8123</v>
      </c>
      <c r="M940" s="41">
        <v>0</v>
      </c>
      <c r="N940" s="4" t="s">
        <v>8123</v>
      </c>
      <c r="O940" s="41">
        <v>0</v>
      </c>
      <c r="P940" s="41">
        <v>0</v>
      </c>
      <c r="Q940" s="41">
        <v>0</v>
      </c>
      <c r="R940" s="41">
        <v>0</v>
      </c>
      <c r="S940" s="41">
        <v>0</v>
      </c>
      <c r="T940" s="41">
        <v>0</v>
      </c>
      <c r="U940" s="41">
        <v>0</v>
      </c>
      <c r="V940" s="41">
        <v>0</v>
      </c>
      <c r="W940" s="41">
        <v>0</v>
      </c>
      <c r="X940" s="41">
        <v>0</v>
      </c>
      <c r="Y940" s="41">
        <v>0</v>
      </c>
      <c r="Z940" s="41">
        <v>0</v>
      </c>
      <c r="AA940" s="41">
        <v>0</v>
      </c>
      <c r="AB940" s="41">
        <v>0</v>
      </c>
      <c r="AC940" s="41">
        <v>0</v>
      </c>
      <c r="AD940" s="58">
        <f>SUM(Table446233[[#This Row],[1st
Apportionment]:[Invoices]])</f>
        <v>0</v>
      </c>
      <c r="AE940" s="58">
        <f>Table446233[[#This Row],[2018–19
Final Allocation
$98.35 
Per Pupil]]-AD940</f>
        <v>0</v>
      </c>
    </row>
    <row r="941" spans="1:31" x14ac:dyDescent="0.35">
      <c r="A941" s="13" t="s">
        <v>3812</v>
      </c>
      <c r="B941" s="13" t="s">
        <v>3865</v>
      </c>
      <c r="C941" s="14" t="s">
        <v>3814</v>
      </c>
      <c r="D941" s="14" t="s">
        <v>3866</v>
      </c>
      <c r="E941" s="14" t="s">
        <v>34</v>
      </c>
      <c r="F941" s="14" t="s">
        <v>35</v>
      </c>
      <c r="G941" s="14" t="s">
        <v>3866</v>
      </c>
      <c r="H941" s="61" t="s">
        <v>3867</v>
      </c>
      <c r="I941" s="38">
        <v>0</v>
      </c>
      <c r="J941" s="39" t="s">
        <v>8122</v>
      </c>
      <c r="K941" s="40" t="s">
        <v>8123</v>
      </c>
      <c r="L941" s="14" t="s">
        <v>8123</v>
      </c>
      <c r="M941" s="41">
        <v>0</v>
      </c>
      <c r="N941" s="4" t="s">
        <v>8123</v>
      </c>
      <c r="O941" s="41">
        <v>0</v>
      </c>
      <c r="P941" s="41">
        <v>0</v>
      </c>
      <c r="Q941" s="41">
        <v>0</v>
      </c>
      <c r="R941" s="41">
        <v>0</v>
      </c>
      <c r="S941" s="41">
        <v>0</v>
      </c>
      <c r="T941" s="41">
        <v>0</v>
      </c>
      <c r="U941" s="41">
        <v>0</v>
      </c>
      <c r="V941" s="41">
        <v>0</v>
      </c>
      <c r="W941" s="41">
        <v>0</v>
      </c>
      <c r="X941" s="41">
        <v>0</v>
      </c>
      <c r="Y941" s="41">
        <v>0</v>
      </c>
      <c r="Z941" s="41">
        <v>0</v>
      </c>
      <c r="AA941" s="41">
        <v>0</v>
      </c>
      <c r="AB941" s="41">
        <v>0</v>
      </c>
      <c r="AC941" s="41">
        <v>0</v>
      </c>
      <c r="AD941" s="58">
        <f>SUM(Table446233[[#This Row],[1st
Apportionment]:[Invoices]])</f>
        <v>0</v>
      </c>
      <c r="AE941" s="58">
        <f>Table446233[[#This Row],[2018–19
Final Allocation
$98.35 
Per Pupil]]-AD941</f>
        <v>0</v>
      </c>
    </row>
    <row r="942" spans="1:31" x14ac:dyDescent="0.35">
      <c r="A942" s="13" t="s">
        <v>3812</v>
      </c>
      <c r="B942" s="13" t="s">
        <v>3868</v>
      </c>
      <c r="C942" s="14" t="s">
        <v>3814</v>
      </c>
      <c r="D942" s="14" t="s">
        <v>3869</v>
      </c>
      <c r="E942" s="14" t="s">
        <v>34</v>
      </c>
      <c r="F942" s="14" t="s">
        <v>35</v>
      </c>
      <c r="G942" s="14" t="s">
        <v>3869</v>
      </c>
      <c r="H942" s="61" t="s">
        <v>3870</v>
      </c>
      <c r="I942" s="38">
        <v>0</v>
      </c>
      <c r="J942" s="39" t="s">
        <v>8122</v>
      </c>
      <c r="K942" s="40" t="s">
        <v>8123</v>
      </c>
      <c r="L942" s="14" t="s">
        <v>8123</v>
      </c>
      <c r="M942" s="41">
        <v>0</v>
      </c>
      <c r="N942" s="4" t="s">
        <v>8122</v>
      </c>
      <c r="O942" s="41">
        <v>0</v>
      </c>
      <c r="P942" s="41">
        <v>0</v>
      </c>
      <c r="Q942" s="41">
        <v>0</v>
      </c>
      <c r="R942" s="41">
        <v>0</v>
      </c>
      <c r="S942" s="41">
        <v>0</v>
      </c>
      <c r="T942" s="41">
        <v>0</v>
      </c>
      <c r="U942" s="41">
        <v>0</v>
      </c>
      <c r="V942" s="41">
        <v>0</v>
      </c>
      <c r="W942" s="41">
        <v>0</v>
      </c>
      <c r="X942" s="41">
        <v>0</v>
      </c>
      <c r="Y942" s="41">
        <v>0</v>
      </c>
      <c r="Z942" s="41">
        <v>0</v>
      </c>
      <c r="AA942" s="41">
        <v>0</v>
      </c>
      <c r="AB942" s="41">
        <v>0</v>
      </c>
      <c r="AC942" s="41">
        <v>0</v>
      </c>
      <c r="AD942" s="58">
        <f>SUM(Table446233[[#This Row],[1st
Apportionment]:[Invoices]])</f>
        <v>0</v>
      </c>
      <c r="AE942" s="58">
        <f>Table446233[[#This Row],[2018–19
Final Allocation
$98.35 
Per Pupil]]-AD942</f>
        <v>0</v>
      </c>
    </row>
    <row r="943" spans="1:31" x14ac:dyDescent="0.35">
      <c r="A943" s="13" t="s">
        <v>3812</v>
      </c>
      <c r="B943" s="13" t="s">
        <v>3871</v>
      </c>
      <c r="C943" s="14" t="s">
        <v>3814</v>
      </c>
      <c r="D943" s="14" t="s">
        <v>3872</v>
      </c>
      <c r="E943" s="14" t="s">
        <v>34</v>
      </c>
      <c r="F943" s="14" t="s">
        <v>35</v>
      </c>
      <c r="G943" s="14" t="s">
        <v>3872</v>
      </c>
      <c r="H943" s="61" t="s">
        <v>3873</v>
      </c>
      <c r="I943" s="38">
        <v>0</v>
      </c>
      <c r="J943" s="39" t="s">
        <v>8122</v>
      </c>
      <c r="K943" s="40" t="s">
        <v>8123</v>
      </c>
      <c r="L943" s="14" t="s">
        <v>8123</v>
      </c>
      <c r="M943" s="41">
        <v>0</v>
      </c>
      <c r="N943" s="4" t="s">
        <v>8123</v>
      </c>
      <c r="O943" s="41">
        <v>0</v>
      </c>
      <c r="P943" s="41">
        <v>0</v>
      </c>
      <c r="Q943" s="41">
        <v>0</v>
      </c>
      <c r="R943" s="41">
        <v>0</v>
      </c>
      <c r="S943" s="41">
        <v>0</v>
      </c>
      <c r="T943" s="41">
        <v>0</v>
      </c>
      <c r="U943" s="41">
        <v>0</v>
      </c>
      <c r="V943" s="41">
        <v>0</v>
      </c>
      <c r="W943" s="41">
        <v>0</v>
      </c>
      <c r="X943" s="41">
        <v>0</v>
      </c>
      <c r="Y943" s="41">
        <v>0</v>
      </c>
      <c r="Z943" s="41">
        <v>0</v>
      </c>
      <c r="AA943" s="41">
        <v>0</v>
      </c>
      <c r="AB943" s="41">
        <v>0</v>
      </c>
      <c r="AC943" s="41">
        <v>0</v>
      </c>
      <c r="AD943" s="58">
        <f>SUM(Table446233[[#This Row],[1st
Apportionment]:[Invoices]])</f>
        <v>0</v>
      </c>
      <c r="AE943" s="58">
        <f>Table446233[[#This Row],[2018–19
Final Allocation
$98.35 
Per Pupil]]-AD943</f>
        <v>0</v>
      </c>
    </row>
    <row r="944" spans="1:31" x14ac:dyDescent="0.35">
      <c r="A944" s="13" t="s">
        <v>3812</v>
      </c>
      <c r="B944" s="13" t="s">
        <v>3874</v>
      </c>
      <c r="C944" s="14" t="s">
        <v>3814</v>
      </c>
      <c r="D944" s="14" t="s">
        <v>3875</v>
      </c>
      <c r="E944" s="14" t="s">
        <v>34</v>
      </c>
      <c r="F944" s="14" t="s">
        <v>35</v>
      </c>
      <c r="G944" s="14" t="s">
        <v>3875</v>
      </c>
      <c r="H944" s="61" t="s">
        <v>3876</v>
      </c>
      <c r="I944" s="38">
        <v>0</v>
      </c>
      <c r="J944" s="39" t="s">
        <v>8122</v>
      </c>
      <c r="K944" s="40" t="s">
        <v>8123</v>
      </c>
      <c r="L944" s="14" t="s">
        <v>8123</v>
      </c>
      <c r="M944" s="41">
        <v>0</v>
      </c>
      <c r="N944" s="4" t="s">
        <v>8123</v>
      </c>
      <c r="O944" s="41">
        <v>0</v>
      </c>
      <c r="P944" s="41">
        <v>0</v>
      </c>
      <c r="Q944" s="41">
        <v>0</v>
      </c>
      <c r="R944" s="41">
        <v>0</v>
      </c>
      <c r="S944" s="41">
        <v>0</v>
      </c>
      <c r="T944" s="41">
        <v>0</v>
      </c>
      <c r="U944" s="41">
        <v>0</v>
      </c>
      <c r="V944" s="41">
        <v>0</v>
      </c>
      <c r="W944" s="41">
        <v>0</v>
      </c>
      <c r="X944" s="41">
        <v>0</v>
      </c>
      <c r="Y944" s="41">
        <v>0</v>
      </c>
      <c r="Z944" s="41">
        <v>0</v>
      </c>
      <c r="AA944" s="41">
        <v>0</v>
      </c>
      <c r="AB944" s="41">
        <v>0</v>
      </c>
      <c r="AC944" s="41">
        <v>0</v>
      </c>
      <c r="AD944" s="58">
        <f>SUM(Table446233[[#This Row],[1st
Apportionment]:[Invoices]])</f>
        <v>0</v>
      </c>
      <c r="AE944" s="58">
        <f>Table446233[[#This Row],[2018–19
Final Allocation
$98.35 
Per Pupil]]-AD944</f>
        <v>0</v>
      </c>
    </row>
    <row r="945" spans="1:31" x14ac:dyDescent="0.35">
      <c r="A945" s="13" t="s">
        <v>3812</v>
      </c>
      <c r="B945" s="13" t="s">
        <v>3877</v>
      </c>
      <c r="C945" s="14" t="s">
        <v>3814</v>
      </c>
      <c r="D945" s="14" t="s">
        <v>3878</v>
      </c>
      <c r="E945" s="14" t="s">
        <v>34</v>
      </c>
      <c r="F945" s="14" t="s">
        <v>35</v>
      </c>
      <c r="G945" s="14" t="s">
        <v>3878</v>
      </c>
      <c r="H945" s="61" t="s">
        <v>3879</v>
      </c>
      <c r="I945" s="38">
        <v>0</v>
      </c>
      <c r="J945" s="39" t="s">
        <v>8123</v>
      </c>
      <c r="K945" s="40" t="s">
        <v>8123</v>
      </c>
      <c r="L945" s="14" t="s">
        <v>8123</v>
      </c>
      <c r="M945" s="41">
        <v>0</v>
      </c>
      <c r="N945" s="4" t="s">
        <v>8123</v>
      </c>
      <c r="O945" s="41">
        <v>0</v>
      </c>
      <c r="P945" s="41">
        <v>0</v>
      </c>
      <c r="Q945" s="41">
        <v>0</v>
      </c>
      <c r="R945" s="41">
        <v>0</v>
      </c>
      <c r="S945" s="41">
        <v>0</v>
      </c>
      <c r="T945" s="41">
        <v>0</v>
      </c>
      <c r="U945" s="41">
        <v>0</v>
      </c>
      <c r="V945" s="41">
        <v>0</v>
      </c>
      <c r="W945" s="41">
        <v>0</v>
      </c>
      <c r="X945" s="41">
        <v>0</v>
      </c>
      <c r="Y945" s="41">
        <v>0</v>
      </c>
      <c r="Z945" s="41">
        <v>0</v>
      </c>
      <c r="AA945" s="41">
        <v>0</v>
      </c>
      <c r="AB945" s="41">
        <v>0</v>
      </c>
      <c r="AC945" s="41">
        <v>0</v>
      </c>
      <c r="AD945" s="58">
        <f>SUM(Table446233[[#This Row],[1st
Apportionment]:[Invoices]])</f>
        <v>0</v>
      </c>
      <c r="AE945" s="58">
        <f>Table446233[[#This Row],[2018–19
Final Allocation
$98.35 
Per Pupil]]-AD945</f>
        <v>0</v>
      </c>
    </row>
    <row r="946" spans="1:31" s="45" customFormat="1" x14ac:dyDescent="0.35">
      <c r="A946" s="13" t="s">
        <v>3812</v>
      </c>
      <c r="B946" s="13" t="s">
        <v>3880</v>
      </c>
      <c r="C946" s="14" t="s">
        <v>3814</v>
      </c>
      <c r="D946" s="14" t="s">
        <v>3881</v>
      </c>
      <c r="E946" s="14" t="s">
        <v>34</v>
      </c>
      <c r="F946" s="14" t="s">
        <v>35</v>
      </c>
      <c r="G946" s="14" t="s">
        <v>3881</v>
      </c>
      <c r="H946" s="61" t="s">
        <v>3882</v>
      </c>
      <c r="I946" s="38">
        <v>0</v>
      </c>
      <c r="J946" s="39" t="s">
        <v>8122</v>
      </c>
      <c r="K946" s="40" t="s">
        <v>8123</v>
      </c>
      <c r="L946" s="14" t="s">
        <v>8123</v>
      </c>
      <c r="M946" s="41">
        <v>0</v>
      </c>
      <c r="N946" s="4" t="s">
        <v>8123</v>
      </c>
      <c r="O946" s="41">
        <v>0</v>
      </c>
      <c r="P946" s="41">
        <v>0</v>
      </c>
      <c r="Q946" s="41">
        <v>0</v>
      </c>
      <c r="R946" s="41">
        <v>0</v>
      </c>
      <c r="S946" s="41">
        <v>0</v>
      </c>
      <c r="T946" s="41">
        <v>0</v>
      </c>
      <c r="U946" s="41">
        <v>0</v>
      </c>
      <c r="V946" s="41">
        <v>0</v>
      </c>
      <c r="W946" s="41">
        <v>0</v>
      </c>
      <c r="X946" s="41">
        <v>0</v>
      </c>
      <c r="Y946" s="41">
        <v>0</v>
      </c>
      <c r="Z946" s="41">
        <v>0</v>
      </c>
      <c r="AA946" s="41">
        <v>0</v>
      </c>
      <c r="AB946" s="41">
        <v>0</v>
      </c>
      <c r="AC946" s="41">
        <v>0</v>
      </c>
      <c r="AD946" s="58">
        <f>SUM(Table446233[[#This Row],[1st
Apportionment]:[Invoices]])</f>
        <v>0</v>
      </c>
      <c r="AE946" s="58">
        <f>Table446233[[#This Row],[2018–19
Final Allocation
$98.35 
Per Pupil]]-AD946</f>
        <v>0</v>
      </c>
    </row>
    <row r="947" spans="1:31" x14ac:dyDescent="0.35">
      <c r="A947" s="13" t="s">
        <v>3812</v>
      </c>
      <c r="B947" s="13" t="s">
        <v>3883</v>
      </c>
      <c r="C947" s="14" t="s">
        <v>3814</v>
      </c>
      <c r="D947" s="14" t="s">
        <v>3884</v>
      </c>
      <c r="E947" s="14" t="s">
        <v>34</v>
      </c>
      <c r="F947" s="14" t="s">
        <v>35</v>
      </c>
      <c r="G947" s="14" t="s">
        <v>3884</v>
      </c>
      <c r="H947" s="61" t="s">
        <v>3885</v>
      </c>
      <c r="I947" s="38">
        <v>0</v>
      </c>
      <c r="J947" s="39" t="s">
        <v>8122</v>
      </c>
      <c r="K947" s="40" t="s">
        <v>8123</v>
      </c>
      <c r="L947" s="14" t="s">
        <v>8123</v>
      </c>
      <c r="M947" s="41">
        <v>0</v>
      </c>
      <c r="N947" s="4" t="s">
        <v>8123</v>
      </c>
      <c r="O947" s="41">
        <v>0</v>
      </c>
      <c r="P947" s="41">
        <v>0</v>
      </c>
      <c r="Q947" s="41">
        <v>0</v>
      </c>
      <c r="R947" s="41">
        <v>0</v>
      </c>
      <c r="S947" s="41">
        <v>0</v>
      </c>
      <c r="T947" s="41">
        <v>0</v>
      </c>
      <c r="U947" s="41">
        <v>0</v>
      </c>
      <c r="V947" s="41">
        <v>0</v>
      </c>
      <c r="W947" s="41">
        <v>0</v>
      </c>
      <c r="X947" s="41">
        <v>0</v>
      </c>
      <c r="Y947" s="41">
        <v>0</v>
      </c>
      <c r="Z947" s="41">
        <v>0</v>
      </c>
      <c r="AA947" s="41">
        <v>0</v>
      </c>
      <c r="AB947" s="41">
        <v>0</v>
      </c>
      <c r="AC947" s="41">
        <v>0</v>
      </c>
      <c r="AD947" s="58">
        <f>SUM(Table446233[[#This Row],[1st
Apportionment]:[Invoices]])</f>
        <v>0</v>
      </c>
      <c r="AE947" s="58">
        <f>Table446233[[#This Row],[2018–19
Final Allocation
$98.35 
Per Pupil]]-AD947</f>
        <v>0</v>
      </c>
    </row>
    <row r="948" spans="1:31" x14ac:dyDescent="0.35">
      <c r="A948" s="13" t="s">
        <v>3812</v>
      </c>
      <c r="B948" s="13" t="s">
        <v>3886</v>
      </c>
      <c r="C948" s="14" t="s">
        <v>3814</v>
      </c>
      <c r="D948" s="14" t="s">
        <v>3887</v>
      </c>
      <c r="E948" s="14" t="s">
        <v>34</v>
      </c>
      <c r="F948" s="14" t="s">
        <v>35</v>
      </c>
      <c r="G948" s="14" t="s">
        <v>3887</v>
      </c>
      <c r="H948" s="61" t="s">
        <v>3888</v>
      </c>
      <c r="I948" s="38">
        <v>35</v>
      </c>
      <c r="J948" s="39" t="s">
        <v>8122</v>
      </c>
      <c r="K948" s="40" t="s">
        <v>8122</v>
      </c>
      <c r="L948" s="14" t="s">
        <v>8122</v>
      </c>
      <c r="M948" s="41">
        <v>3442</v>
      </c>
      <c r="N948" s="4" t="s">
        <v>8122</v>
      </c>
      <c r="O948" s="41">
        <v>625</v>
      </c>
      <c r="P948" s="41">
        <v>0</v>
      </c>
      <c r="Q948" s="41">
        <v>183</v>
      </c>
      <c r="R948" s="41">
        <v>53</v>
      </c>
      <c r="S948" s="41">
        <v>2581</v>
      </c>
      <c r="T948" s="41">
        <v>0</v>
      </c>
      <c r="U948" s="41">
        <v>0</v>
      </c>
      <c r="V948" s="41">
        <v>0</v>
      </c>
      <c r="W948" s="41">
        <v>0</v>
      </c>
      <c r="X948" s="41">
        <v>0</v>
      </c>
      <c r="Y948" s="41">
        <v>0</v>
      </c>
      <c r="Z948" s="41">
        <v>0</v>
      </c>
      <c r="AA948" s="41">
        <v>0</v>
      </c>
      <c r="AB948" s="41">
        <v>0</v>
      </c>
      <c r="AC948" s="41">
        <v>0</v>
      </c>
      <c r="AD948" s="58">
        <f>SUM(Table446233[[#This Row],[1st
Apportionment]:[Invoices]])</f>
        <v>3442</v>
      </c>
      <c r="AE948" s="58">
        <f>Table446233[[#This Row],[2018–19
Final Allocation
$98.35 
Per Pupil]]-AD948</f>
        <v>0</v>
      </c>
    </row>
    <row r="949" spans="1:31" x14ac:dyDescent="0.35">
      <c r="A949" s="13" t="s">
        <v>3812</v>
      </c>
      <c r="B949" s="13" t="s">
        <v>3889</v>
      </c>
      <c r="C949" s="14" t="s">
        <v>3814</v>
      </c>
      <c r="D949" s="14" t="s">
        <v>3848</v>
      </c>
      <c r="E949" s="14" t="s">
        <v>3890</v>
      </c>
      <c r="F949" s="14" t="s">
        <v>3891</v>
      </c>
      <c r="G949" s="14" t="s">
        <v>3892</v>
      </c>
      <c r="H949" s="61" t="s">
        <v>3893</v>
      </c>
      <c r="I949" s="38">
        <v>0</v>
      </c>
      <c r="J949" s="39" t="s">
        <v>8122</v>
      </c>
      <c r="K949" s="40" t="s">
        <v>8123</v>
      </c>
      <c r="L949" s="14" t="s">
        <v>8123</v>
      </c>
      <c r="M949" s="41">
        <v>0</v>
      </c>
      <c r="N949" s="4" t="s">
        <v>8123</v>
      </c>
      <c r="O949" s="41">
        <v>0</v>
      </c>
      <c r="P949" s="41">
        <v>0</v>
      </c>
      <c r="Q949" s="41">
        <v>0</v>
      </c>
      <c r="R949" s="41">
        <v>0</v>
      </c>
      <c r="S949" s="41">
        <v>0</v>
      </c>
      <c r="T949" s="41">
        <v>0</v>
      </c>
      <c r="U949" s="41">
        <v>0</v>
      </c>
      <c r="V949" s="41">
        <v>0</v>
      </c>
      <c r="W949" s="41">
        <v>0</v>
      </c>
      <c r="X949" s="41">
        <v>0</v>
      </c>
      <c r="Y949" s="41">
        <v>0</v>
      </c>
      <c r="Z949" s="41">
        <v>0</v>
      </c>
      <c r="AA949" s="41">
        <v>0</v>
      </c>
      <c r="AB949" s="41">
        <v>0</v>
      </c>
      <c r="AC949" s="41">
        <v>0</v>
      </c>
      <c r="AD949" s="58">
        <f>SUM(Table446233[[#This Row],[1st
Apportionment]:[Invoices]])</f>
        <v>0</v>
      </c>
      <c r="AE949" s="58">
        <f>Table446233[[#This Row],[2018–19
Final Allocation
$98.35 
Per Pupil]]-AD949</f>
        <v>0</v>
      </c>
    </row>
    <row r="950" spans="1:31" x14ac:dyDescent="0.35">
      <c r="A950" s="13" t="s">
        <v>3812</v>
      </c>
      <c r="B950" s="13" t="s">
        <v>3894</v>
      </c>
      <c r="C950" s="14" t="s">
        <v>3814</v>
      </c>
      <c r="D950" s="14" t="s">
        <v>3818</v>
      </c>
      <c r="E950" s="14" t="s">
        <v>3895</v>
      </c>
      <c r="F950" s="14" t="s">
        <v>3896</v>
      </c>
      <c r="G950" s="14" t="s">
        <v>3897</v>
      </c>
      <c r="H950" s="61" t="s">
        <v>3898</v>
      </c>
      <c r="I950" s="38">
        <v>0</v>
      </c>
      <c r="J950" s="39" t="s">
        <v>8123</v>
      </c>
      <c r="K950" s="40" t="s">
        <v>8123</v>
      </c>
      <c r="L950" s="14" t="s">
        <v>8123</v>
      </c>
      <c r="M950" s="41">
        <v>0</v>
      </c>
      <c r="N950" s="4" t="s">
        <v>8123</v>
      </c>
      <c r="O950" s="41">
        <v>0</v>
      </c>
      <c r="P950" s="41">
        <v>0</v>
      </c>
      <c r="Q950" s="41">
        <v>0</v>
      </c>
      <c r="R950" s="41">
        <v>0</v>
      </c>
      <c r="S950" s="41">
        <v>0</v>
      </c>
      <c r="T950" s="41">
        <v>0</v>
      </c>
      <c r="U950" s="41">
        <v>0</v>
      </c>
      <c r="V950" s="41">
        <v>0</v>
      </c>
      <c r="W950" s="41">
        <v>0</v>
      </c>
      <c r="X950" s="41">
        <v>0</v>
      </c>
      <c r="Y950" s="41">
        <v>0</v>
      </c>
      <c r="Z950" s="41">
        <v>0</v>
      </c>
      <c r="AA950" s="41">
        <v>0</v>
      </c>
      <c r="AB950" s="41">
        <v>0</v>
      </c>
      <c r="AC950" s="41">
        <v>0</v>
      </c>
      <c r="AD950" s="58">
        <f>SUM(Table446233[[#This Row],[1st
Apportionment]:[Invoices]])</f>
        <v>0</v>
      </c>
      <c r="AE950" s="58">
        <f>Table446233[[#This Row],[2018–19
Final Allocation
$98.35 
Per Pupil]]-AD950</f>
        <v>0</v>
      </c>
    </row>
    <row r="951" spans="1:31" x14ac:dyDescent="0.35">
      <c r="A951" s="13" t="s">
        <v>3812</v>
      </c>
      <c r="B951" s="13" t="s">
        <v>3899</v>
      </c>
      <c r="C951" s="14" t="s">
        <v>3814</v>
      </c>
      <c r="D951" s="14" t="s">
        <v>3848</v>
      </c>
      <c r="E951" s="14" t="s">
        <v>3900</v>
      </c>
      <c r="F951" s="14" t="s">
        <v>3901</v>
      </c>
      <c r="G951" s="14" t="s">
        <v>3902</v>
      </c>
      <c r="H951" s="61" t="s">
        <v>3903</v>
      </c>
      <c r="I951" s="38">
        <v>0</v>
      </c>
      <c r="J951" s="39" t="s">
        <v>8123</v>
      </c>
      <c r="K951" s="40" t="s">
        <v>8123</v>
      </c>
      <c r="L951" s="14" t="s">
        <v>8123</v>
      </c>
      <c r="M951" s="41">
        <v>0</v>
      </c>
      <c r="N951" s="4" t="s">
        <v>8123</v>
      </c>
      <c r="O951" s="41">
        <v>0</v>
      </c>
      <c r="P951" s="41">
        <v>0</v>
      </c>
      <c r="Q951" s="41">
        <v>0</v>
      </c>
      <c r="R951" s="41">
        <v>0</v>
      </c>
      <c r="S951" s="41">
        <v>0</v>
      </c>
      <c r="T951" s="41">
        <v>0</v>
      </c>
      <c r="U951" s="41">
        <v>0</v>
      </c>
      <c r="V951" s="41">
        <v>0</v>
      </c>
      <c r="W951" s="41">
        <v>0</v>
      </c>
      <c r="X951" s="41">
        <v>0</v>
      </c>
      <c r="Y951" s="41">
        <v>0</v>
      </c>
      <c r="Z951" s="41">
        <v>0</v>
      </c>
      <c r="AA951" s="41">
        <v>0</v>
      </c>
      <c r="AB951" s="41">
        <v>0</v>
      </c>
      <c r="AC951" s="41">
        <v>0</v>
      </c>
      <c r="AD951" s="58">
        <f>SUM(Table446233[[#This Row],[1st
Apportionment]:[Invoices]])</f>
        <v>0</v>
      </c>
      <c r="AE951" s="58">
        <f>Table446233[[#This Row],[2018–19
Final Allocation
$98.35 
Per Pupil]]-AD951</f>
        <v>0</v>
      </c>
    </row>
    <row r="952" spans="1:31" x14ac:dyDescent="0.35">
      <c r="A952" s="13" t="s">
        <v>3812</v>
      </c>
      <c r="B952" s="13" t="s">
        <v>3904</v>
      </c>
      <c r="C952" s="14" t="s">
        <v>3814</v>
      </c>
      <c r="D952" s="14" t="s">
        <v>3815</v>
      </c>
      <c r="E952" s="14" t="s">
        <v>3905</v>
      </c>
      <c r="F952" s="44" t="s">
        <v>3906</v>
      </c>
      <c r="G952" s="14" t="s">
        <v>3907</v>
      </c>
      <c r="H952" s="61" t="s">
        <v>3908</v>
      </c>
      <c r="I952" s="38">
        <v>0</v>
      </c>
      <c r="J952" s="39" t="s">
        <v>8123</v>
      </c>
      <c r="K952" s="40" t="s">
        <v>8123</v>
      </c>
      <c r="L952" s="14" t="s">
        <v>8123</v>
      </c>
      <c r="M952" s="41">
        <v>0</v>
      </c>
      <c r="N952" s="4" t="s">
        <v>8123</v>
      </c>
      <c r="O952" s="41">
        <v>0</v>
      </c>
      <c r="P952" s="41">
        <v>0</v>
      </c>
      <c r="Q952" s="41">
        <v>0</v>
      </c>
      <c r="R952" s="41">
        <v>0</v>
      </c>
      <c r="S952" s="41">
        <v>0</v>
      </c>
      <c r="T952" s="41">
        <v>0</v>
      </c>
      <c r="U952" s="41">
        <v>0</v>
      </c>
      <c r="V952" s="41">
        <v>0</v>
      </c>
      <c r="W952" s="41">
        <v>0</v>
      </c>
      <c r="X952" s="41">
        <v>0</v>
      </c>
      <c r="Y952" s="41">
        <v>0</v>
      </c>
      <c r="Z952" s="41">
        <v>0</v>
      </c>
      <c r="AA952" s="41">
        <v>0</v>
      </c>
      <c r="AB952" s="41">
        <v>0</v>
      </c>
      <c r="AC952" s="41">
        <v>0</v>
      </c>
      <c r="AD952" s="58">
        <f>SUM(Table446233[[#This Row],[1st
Apportionment]:[Invoices]])</f>
        <v>0</v>
      </c>
      <c r="AE952" s="58">
        <f>Table446233[[#This Row],[2018–19
Final Allocation
$98.35 
Per Pupil]]-AD952</f>
        <v>0</v>
      </c>
    </row>
    <row r="953" spans="1:31" x14ac:dyDescent="0.35">
      <c r="A953" s="13" t="s">
        <v>3812</v>
      </c>
      <c r="B953" s="13" t="s">
        <v>3909</v>
      </c>
      <c r="C953" s="14" t="s">
        <v>3814</v>
      </c>
      <c r="D953" s="14" t="s">
        <v>3881</v>
      </c>
      <c r="E953" s="14" t="s">
        <v>3910</v>
      </c>
      <c r="F953" s="14" t="s">
        <v>3911</v>
      </c>
      <c r="G953" s="14" t="s">
        <v>3912</v>
      </c>
      <c r="H953" s="61" t="s">
        <v>3913</v>
      </c>
      <c r="I953" s="38">
        <v>0</v>
      </c>
      <c r="J953" s="39" t="s">
        <v>8123</v>
      </c>
      <c r="K953" s="40" t="s">
        <v>8123</v>
      </c>
      <c r="L953" s="14" t="s">
        <v>8123</v>
      </c>
      <c r="M953" s="41">
        <v>0</v>
      </c>
      <c r="N953" s="4" t="s">
        <v>8123</v>
      </c>
      <c r="O953" s="41">
        <v>0</v>
      </c>
      <c r="P953" s="41">
        <v>0</v>
      </c>
      <c r="Q953" s="41">
        <v>0</v>
      </c>
      <c r="R953" s="41">
        <v>0</v>
      </c>
      <c r="S953" s="41">
        <v>0</v>
      </c>
      <c r="T953" s="41">
        <v>0</v>
      </c>
      <c r="U953" s="41">
        <v>0</v>
      </c>
      <c r="V953" s="41">
        <v>0</v>
      </c>
      <c r="W953" s="41">
        <v>0</v>
      </c>
      <c r="X953" s="41">
        <v>0</v>
      </c>
      <c r="Y953" s="41">
        <v>0</v>
      </c>
      <c r="Z953" s="41">
        <v>0</v>
      </c>
      <c r="AA953" s="41">
        <v>0</v>
      </c>
      <c r="AB953" s="41">
        <v>0</v>
      </c>
      <c r="AC953" s="41">
        <v>0</v>
      </c>
      <c r="AD953" s="58">
        <f>SUM(Table446233[[#This Row],[1st
Apportionment]:[Invoices]])</f>
        <v>0</v>
      </c>
      <c r="AE953" s="58">
        <f>Table446233[[#This Row],[2018–19
Final Allocation
$98.35 
Per Pupil]]-AD953</f>
        <v>0</v>
      </c>
    </row>
    <row r="954" spans="1:31" x14ac:dyDescent="0.35">
      <c r="A954" s="13" t="s">
        <v>3812</v>
      </c>
      <c r="B954" s="13" t="s">
        <v>3914</v>
      </c>
      <c r="C954" s="14" t="s">
        <v>3814</v>
      </c>
      <c r="D954" s="14" t="s">
        <v>3815</v>
      </c>
      <c r="E954" s="14" t="s">
        <v>3915</v>
      </c>
      <c r="F954" s="14" t="s">
        <v>3916</v>
      </c>
      <c r="G954" s="14" t="s">
        <v>3917</v>
      </c>
      <c r="H954" s="61" t="s">
        <v>3918</v>
      </c>
      <c r="I954" s="38">
        <v>0</v>
      </c>
      <c r="J954" s="39" t="s">
        <v>8122</v>
      </c>
      <c r="K954" s="40" t="s">
        <v>8123</v>
      </c>
      <c r="L954" s="14" t="s">
        <v>8123</v>
      </c>
      <c r="M954" s="41">
        <v>0</v>
      </c>
      <c r="N954" s="4" t="s">
        <v>8123</v>
      </c>
      <c r="O954" s="41">
        <v>0</v>
      </c>
      <c r="P954" s="41">
        <v>0</v>
      </c>
      <c r="Q954" s="41">
        <v>0</v>
      </c>
      <c r="R954" s="41">
        <v>0</v>
      </c>
      <c r="S954" s="41">
        <v>0</v>
      </c>
      <c r="T954" s="41">
        <v>0</v>
      </c>
      <c r="U954" s="41">
        <v>0</v>
      </c>
      <c r="V954" s="41">
        <v>0</v>
      </c>
      <c r="W954" s="41">
        <v>0</v>
      </c>
      <c r="X954" s="41">
        <v>0</v>
      </c>
      <c r="Y954" s="41">
        <v>0</v>
      </c>
      <c r="Z954" s="41">
        <v>0</v>
      </c>
      <c r="AA954" s="41">
        <v>0</v>
      </c>
      <c r="AB954" s="41">
        <v>0</v>
      </c>
      <c r="AC954" s="41">
        <v>0</v>
      </c>
      <c r="AD954" s="58">
        <f>SUM(Table446233[[#This Row],[1st
Apportionment]:[Invoices]])</f>
        <v>0</v>
      </c>
      <c r="AE954" s="58">
        <f>Table446233[[#This Row],[2018–19
Final Allocation
$98.35 
Per Pupil]]-AD954</f>
        <v>0</v>
      </c>
    </row>
    <row r="955" spans="1:31" x14ac:dyDescent="0.35">
      <c r="A955" s="13" t="s">
        <v>3812</v>
      </c>
      <c r="B955" s="13" t="s">
        <v>3919</v>
      </c>
      <c r="C955" s="14" t="s">
        <v>3814</v>
      </c>
      <c r="D955" s="14" t="s">
        <v>3815</v>
      </c>
      <c r="E955" s="14" t="s">
        <v>3920</v>
      </c>
      <c r="F955" s="14" t="s">
        <v>3921</v>
      </c>
      <c r="G955" s="14" t="s">
        <v>3922</v>
      </c>
      <c r="H955" s="61" t="s">
        <v>3923</v>
      </c>
      <c r="I955" s="38">
        <v>0</v>
      </c>
      <c r="J955" s="39" t="s">
        <v>8122</v>
      </c>
      <c r="K955" s="40" t="s">
        <v>8123</v>
      </c>
      <c r="L955" s="14" t="s">
        <v>8123</v>
      </c>
      <c r="M955" s="41">
        <v>0</v>
      </c>
      <c r="N955" s="4" t="s">
        <v>8123</v>
      </c>
      <c r="O955" s="41">
        <v>0</v>
      </c>
      <c r="P955" s="41">
        <v>0</v>
      </c>
      <c r="Q955" s="41">
        <v>0</v>
      </c>
      <c r="R955" s="41">
        <v>0</v>
      </c>
      <c r="S955" s="41">
        <v>0</v>
      </c>
      <c r="T955" s="41">
        <v>0</v>
      </c>
      <c r="U955" s="41">
        <v>0</v>
      </c>
      <c r="V955" s="41">
        <v>0</v>
      </c>
      <c r="W955" s="41">
        <v>0</v>
      </c>
      <c r="X955" s="41">
        <v>0</v>
      </c>
      <c r="Y955" s="41">
        <v>0</v>
      </c>
      <c r="Z955" s="41">
        <v>0</v>
      </c>
      <c r="AA955" s="41">
        <v>0</v>
      </c>
      <c r="AB955" s="41">
        <v>0</v>
      </c>
      <c r="AC955" s="41">
        <v>0</v>
      </c>
      <c r="AD955" s="58">
        <f>SUM(Table446233[[#This Row],[1st
Apportionment]:[Invoices]])</f>
        <v>0</v>
      </c>
      <c r="AE955" s="58">
        <f>Table446233[[#This Row],[2018–19
Final Allocation
$98.35 
Per Pupil]]-AD955</f>
        <v>0</v>
      </c>
    </row>
    <row r="956" spans="1:31" x14ac:dyDescent="0.35">
      <c r="A956" s="13" t="s">
        <v>3812</v>
      </c>
      <c r="B956" s="13" t="s">
        <v>3924</v>
      </c>
      <c r="C956" s="14" t="s">
        <v>3814</v>
      </c>
      <c r="D956" s="14" t="s">
        <v>3821</v>
      </c>
      <c r="E956" s="14" t="s">
        <v>3925</v>
      </c>
      <c r="F956" s="14" t="s">
        <v>3926</v>
      </c>
      <c r="G956" s="14" t="s">
        <v>3927</v>
      </c>
      <c r="H956" s="61" t="s">
        <v>3928</v>
      </c>
      <c r="I956" s="38">
        <v>0</v>
      </c>
      <c r="J956" s="39" t="s">
        <v>8122</v>
      </c>
      <c r="K956" s="40" t="s">
        <v>8123</v>
      </c>
      <c r="L956" s="14" t="s">
        <v>8123</v>
      </c>
      <c r="M956" s="41">
        <v>0</v>
      </c>
      <c r="N956" s="4" t="s">
        <v>8123</v>
      </c>
      <c r="O956" s="41">
        <v>0</v>
      </c>
      <c r="P956" s="41">
        <v>0</v>
      </c>
      <c r="Q956" s="41">
        <v>0</v>
      </c>
      <c r="R956" s="41">
        <v>0</v>
      </c>
      <c r="S956" s="41">
        <v>0</v>
      </c>
      <c r="T956" s="41">
        <v>0</v>
      </c>
      <c r="U956" s="41">
        <v>0</v>
      </c>
      <c r="V956" s="41">
        <v>0</v>
      </c>
      <c r="W956" s="41">
        <v>0</v>
      </c>
      <c r="X956" s="41">
        <v>0</v>
      </c>
      <c r="Y956" s="41">
        <v>0</v>
      </c>
      <c r="Z956" s="41">
        <v>0</v>
      </c>
      <c r="AA956" s="41">
        <v>0</v>
      </c>
      <c r="AB956" s="41">
        <v>0</v>
      </c>
      <c r="AC956" s="41">
        <v>0</v>
      </c>
      <c r="AD956" s="58">
        <f>SUM(Table446233[[#This Row],[1st
Apportionment]:[Invoices]])</f>
        <v>0</v>
      </c>
      <c r="AE956" s="58">
        <f>Table446233[[#This Row],[2018–19
Final Allocation
$98.35 
Per Pupil]]-AD956</f>
        <v>0</v>
      </c>
    </row>
    <row r="957" spans="1:31" x14ac:dyDescent="0.35">
      <c r="A957" s="13" t="s">
        <v>3812</v>
      </c>
      <c r="B957" s="13" t="s">
        <v>3929</v>
      </c>
      <c r="C957" s="14" t="s">
        <v>3814</v>
      </c>
      <c r="D957" s="14" t="s">
        <v>3821</v>
      </c>
      <c r="E957" s="14" t="s">
        <v>3930</v>
      </c>
      <c r="F957" s="14" t="s">
        <v>3931</v>
      </c>
      <c r="G957" s="14" t="s">
        <v>3932</v>
      </c>
      <c r="H957" s="61" t="s">
        <v>3933</v>
      </c>
      <c r="I957" s="38">
        <v>0</v>
      </c>
      <c r="J957" s="39" t="s">
        <v>8122</v>
      </c>
      <c r="K957" s="40" t="s">
        <v>8123</v>
      </c>
      <c r="L957" s="14" t="s">
        <v>8123</v>
      </c>
      <c r="M957" s="41">
        <v>0</v>
      </c>
      <c r="N957" s="4" t="s">
        <v>8123</v>
      </c>
      <c r="O957" s="41">
        <v>0</v>
      </c>
      <c r="P957" s="41">
        <v>0</v>
      </c>
      <c r="Q957" s="41">
        <v>0</v>
      </c>
      <c r="R957" s="41">
        <v>0</v>
      </c>
      <c r="S957" s="41">
        <v>0</v>
      </c>
      <c r="T957" s="41">
        <v>0</v>
      </c>
      <c r="U957" s="41">
        <v>0</v>
      </c>
      <c r="V957" s="41">
        <v>0</v>
      </c>
      <c r="W957" s="41">
        <v>0</v>
      </c>
      <c r="X957" s="41">
        <v>0</v>
      </c>
      <c r="Y957" s="41">
        <v>0</v>
      </c>
      <c r="Z957" s="41">
        <v>0</v>
      </c>
      <c r="AA957" s="41">
        <v>0</v>
      </c>
      <c r="AB957" s="41">
        <v>0</v>
      </c>
      <c r="AC957" s="41">
        <v>0</v>
      </c>
      <c r="AD957" s="58">
        <f>SUM(Table446233[[#This Row],[1st
Apportionment]:[Invoices]])</f>
        <v>0</v>
      </c>
      <c r="AE957" s="58">
        <f>Table446233[[#This Row],[2018–19
Final Allocation
$98.35 
Per Pupil]]-AD957</f>
        <v>0</v>
      </c>
    </row>
    <row r="958" spans="1:31" x14ac:dyDescent="0.35">
      <c r="A958" s="13" t="s">
        <v>3812</v>
      </c>
      <c r="B958" s="13" t="s">
        <v>3934</v>
      </c>
      <c r="C958" s="14" t="s">
        <v>3814</v>
      </c>
      <c r="D958" s="14" t="s">
        <v>3821</v>
      </c>
      <c r="E958" s="14" t="s">
        <v>3935</v>
      </c>
      <c r="F958" s="14" t="s">
        <v>3936</v>
      </c>
      <c r="G958" s="14" t="s">
        <v>3937</v>
      </c>
      <c r="H958" s="61" t="s">
        <v>3938</v>
      </c>
      <c r="I958" s="38">
        <v>0</v>
      </c>
      <c r="J958" s="39" t="s">
        <v>8122</v>
      </c>
      <c r="K958" s="40" t="s">
        <v>8123</v>
      </c>
      <c r="L958" s="14" t="s">
        <v>8123</v>
      </c>
      <c r="M958" s="41">
        <v>0</v>
      </c>
      <c r="N958" s="4" t="s">
        <v>8123</v>
      </c>
      <c r="O958" s="41">
        <v>0</v>
      </c>
      <c r="P958" s="41">
        <v>0</v>
      </c>
      <c r="Q958" s="41">
        <v>0</v>
      </c>
      <c r="R958" s="41">
        <v>0</v>
      </c>
      <c r="S958" s="41">
        <v>0</v>
      </c>
      <c r="T958" s="41">
        <v>0</v>
      </c>
      <c r="U958" s="41">
        <v>0</v>
      </c>
      <c r="V958" s="41">
        <v>0</v>
      </c>
      <c r="W958" s="41">
        <v>0</v>
      </c>
      <c r="X958" s="41">
        <v>0</v>
      </c>
      <c r="Y958" s="41">
        <v>0</v>
      </c>
      <c r="Z958" s="41">
        <v>0</v>
      </c>
      <c r="AA958" s="41">
        <v>0</v>
      </c>
      <c r="AB958" s="41">
        <v>0</v>
      </c>
      <c r="AC958" s="41">
        <v>0</v>
      </c>
      <c r="AD958" s="58">
        <f>SUM(Table446233[[#This Row],[1st
Apportionment]:[Invoices]])</f>
        <v>0</v>
      </c>
      <c r="AE958" s="58">
        <f>Table446233[[#This Row],[2018–19
Final Allocation
$98.35 
Per Pupil]]-AD958</f>
        <v>0</v>
      </c>
    </row>
    <row r="959" spans="1:31" x14ac:dyDescent="0.35">
      <c r="A959" s="13" t="s">
        <v>3939</v>
      </c>
      <c r="B959" s="13" t="s">
        <v>3940</v>
      </c>
      <c r="C959" s="14" t="s">
        <v>3941</v>
      </c>
      <c r="D959" s="14" t="s">
        <v>3942</v>
      </c>
      <c r="E959" s="14" t="s">
        <v>34</v>
      </c>
      <c r="F959" s="14" t="s">
        <v>35</v>
      </c>
      <c r="G959" s="14" t="s">
        <v>3942</v>
      </c>
      <c r="H959" s="61" t="s">
        <v>3943</v>
      </c>
      <c r="I959" s="38">
        <v>0</v>
      </c>
      <c r="J959" s="39" t="s">
        <v>8122</v>
      </c>
      <c r="K959" s="40" t="s">
        <v>8123</v>
      </c>
      <c r="L959" s="14" t="s">
        <v>8123</v>
      </c>
      <c r="M959" s="41">
        <v>0</v>
      </c>
      <c r="N959" s="4" t="s">
        <v>8123</v>
      </c>
      <c r="O959" s="41">
        <v>0</v>
      </c>
      <c r="P959" s="41">
        <v>0</v>
      </c>
      <c r="Q959" s="41">
        <v>0</v>
      </c>
      <c r="R959" s="41">
        <v>0</v>
      </c>
      <c r="S959" s="41">
        <v>0</v>
      </c>
      <c r="T959" s="41">
        <v>0</v>
      </c>
      <c r="U959" s="41">
        <v>0</v>
      </c>
      <c r="V959" s="41">
        <v>0</v>
      </c>
      <c r="W959" s="41">
        <v>0</v>
      </c>
      <c r="X959" s="41">
        <v>0</v>
      </c>
      <c r="Y959" s="41">
        <v>0</v>
      </c>
      <c r="Z959" s="41">
        <v>0</v>
      </c>
      <c r="AA959" s="41">
        <v>0</v>
      </c>
      <c r="AB959" s="41">
        <v>0</v>
      </c>
      <c r="AC959" s="41">
        <v>0</v>
      </c>
      <c r="AD959" s="58">
        <f>SUM(Table446233[[#This Row],[1st
Apportionment]:[Invoices]])</f>
        <v>0</v>
      </c>
      <c r="AE959" s="58">
        <f>Table446233[[#This Row],[2018–19
Final Allocation
$98.35 
Per Pupil]]-AD959</f>
        <v>0</v>
      </c>
    </row>
    <row r="960" spans="1:31" x14ac:dyDescent="0.35">
      <c r="A960" s="13" t="s">
        <v>3939</v>
      </c>
      <c r="B960" s="13" t="s">
        <v>3944</v>
      </c>
      <c r="C960" s="14" t="s">
        <v>3941</v>
      </c>
      <c r="D960" s="14" t="s">
        <v>3945</v>
      </c>
      <c r="E960" s="14" t="s">
        <v>34</v>
      </c>
      <c r="F960" s="14" t="s">
        <v>35</v>
      </c>
      <c r="G960" s="14" t="s">
        <v>3945</v>
      </c>
      <c r="H960" s="61" t="s">
        <v>3946</v>
      </c>
      <c r="I960" s="38">
        <v>0</v>
      </c>
      <c r="J960" s="39" t="s">
        <v>8122</v>
      </c>
      <c r="K960" s="40" t="s">
        <v>8123</v>
      </c>
      <c r="L960" s="14" t="s">
        <v>8123</v>
      </c>
      <c r="M960" s="41">
        <v>0</v>
      </c>
      <c r="N960" s="4" t="s">
        <v>8123</v>
      </c>
      <c r="O960" s="41">
        <v>0</v>
      </c>
      <c r="P960" s="41">
        <v>0</v>
      </c>
      <c r="Q960" s="41">
        <v>0</v>
      </c>
      <c r="R960" s="41">
        <v>0</v>
      </c>
      <c r="S960" s="41">
        <v>0</v>
      </c>
      <c r="T960" s="41">
        <v>0</v>
      </c>
      <c r="U960" s="41">
        <v>0</v>
      </c>
      <c r="V960" s="41">
        <v>0</v>
      </c>
      <c r="W960" s="41">
        <v>0</v>
      </c>
      <c r="X960" s="41">
        <v>0</v>
      </c>
      <c r="Y960" s="41">
        <v>0</v>
      </c>
      <c r="Z960" s="41">
        <v>0</v>
      </c>
      <c r="AA960" s="41">
        <v>0</v>
      </c>
      <c r="AB960" s="41">
        <v>0</v>
      </c>
      <c r="AC960" s="41">
        <v>0</v>
      </c>
      <c r="AD960" s="58">
        <f>SUM(Table446233[[#This Row],[1st
Apportionment]:[Invoices]])</f>
        <v>0</v>
      </c>
      <c r="AE960" s="58">
        <f>Table446233[[#This Row],[2018–19
Final Allocation
$98.35 
Per Pupil]]-AD960</f>
        <v>0</v>
      </c>
    </row>
    <row r="961" spans="1:31" x14ac:dyDescent="0.35">
      <c r="A961" s="13" t="s">
        <v>3939</v>
      </c>
      <c r="B961" s="13" t="s">
        <v>3947</v>
      </c>
      <c r="C961" s="14" t="s">
        <v>3941</v>
      </c>
      <c r="D961" s="14" t="s">
        <v>3948</v>
      </c>
      <c r="E961" s="14" t="s">
        <v>34</v>
      </c>
      <c r="F961" s="14" t="s">
        <v>35</v>
      </c>
      <c r="G961" s="14" t="s">
        <v>3948</v>
      </c>
      <c r="H961" s="61" t="s">
        <v>3949</v>
      </c>
      <c r="I961" s="38">
        <v>0</v>
      </c>
      <c r="J961" s="39" t="s">
        <v>8122</v>
      </c>
      <c r="K961" s="40" t="s">
        <v>8123</v>
      </c>
      <c r="L961" s="14" t="s">
        <v>8123</v>
      </c>
      <c r="M961" s="41">
        <v>0</v>
      </c>
      <c r="N961" s="4" t="s">
        <v>8123</v>
      </c>
      <c r="O961" s="41">
        <v>0</v>
      </c>
      <c r="P961" s="41">
        <v>0</v>
      </c>
      <c r="Q961" s="41">
        <v>0</v>
      </c>
      <c r="R961" s="41">
        <v>0</v>
      </c>
      <c r="S961" s="41">
        <v>0</v>
      </c>
      <c r="T961" s="41">
        <v>0</v>
      </c>
      <c r="U961" s="41">
        <v>0</v>
      </c>
      <c r="V961" s="41">
        <v>0</v>
      </c>
      <c r="W961" s="41">
        <v>0</v>
      </c>
      <c r="X961" s="41">
        <v>0</v>
      </c>
      <c r="Y961" s="41">
        <v>0</v>
      </c>
      <c r="Z961" s="41">
        <v>0</v>
      </c>
      <c r="AA961" s="41">
        <v>0</v>
      </c>
      <c r="AB961" s="41">
        <v>0</v>
      </c>
      <c r="AC961" s="41">
        <v>0</v>
      </c>
      <c r="AD961" s="58">
        <f>SUM(Table446233[[#This Row],[1st
Apportionment]:[Invoices]])</f>
        <v>0</v>
      </c>
      <c r="AE961" s="58">
        <f>Table446233[[#This Row],[2018–19
Final Allocation
$98.35 
Per Pupil]]-AD961</f>
        <v>0</v>
      </c>
    </row>
    <row r="962" spans="1:31" x14ac:dyDescent="0.35">
      <c r="A962" s="13" t="s">
        <v>3939</v>
      </c>
      <c r="B962" s="13" t="s">
        <v>3950</v>
      </c>
      <c r="C962" s="14" t="s">
        <v>3941</v>
      </c>
      <c r="D962" s="14" t="s">
        <v>3951</v>
      </c>
      <c r="E962" s="14" t="s">
        <v>34</v>
      </c>
      <c r="F962" s="14" t="s">
        <v>35</v>
      </c>
      <c r="G962" s="14" t="s">
        <v>3951</v>
      </c>
      <c r="H962" s="61" t="s">
        <v>3952</v>
      </c>
      <c r="I962" s="38">
        <v>339</v>
      </c>
      <c r="J962" s="39" t="s">
        <v>8122</v>
      </c>
      <c r="K962" s="40" t="s">
        <v>8122</v>
      </c>
      <c r="L962" s="14" t="s">
        <v>8122</v>
      </c>
      <c r="M962" s="41">
        <v>33341</v>
      </c>
      <c r="N962" s="4" t="s">
        <v>8122</v>
      </c>
      <c r="O962" s="41">
        <v>3743</v>
      </c>
      <c r="P962" s="41">
        <v>7395</v>
      </c>
      <c r="Q962" s="41">
        <v>6131</v>
      </c>
      <c r="R962" s="41">
        <v>6941</v>
      </c>
      <c r="S962" s="41">
        <v>9131</v>
      </c>
      <c r="T962" s="41">
        <v>0</v>
      </c>
      <c r="U962" s="41">
        <v>0</v>
      </c>
      <c r="V962" s="41">
        <v>0</v>
      </c>
      <c r="W962" s="41">
        <v>0</v>
      </c>
      <c r="X962" s="41">
        <v>0</v>
      </c>
      <c r="Y962" s="41">
        <v>0</v>
      </c>
      <c r="Z962" s="41">
        <v>0</v>
      </c>
      <c r="AA962" s="41">
        <v>0</v>
      </c>
      <c r="AB962" s="41">
        <v>0</v>
      </c>
      <c r="AC962" s="41">
        <v>0</v>
      </c>
      <c r="AD962" s="58">
        <f>SUM(Table446233[[#This Row],[1st
Apportionment]:[Invoices]])</f>
        <v>33341</v>
      </c>
      <c r="AE962" s="58">
        <f>Table446233[[#This Row],[2018–19
Final Allocation
$98.35 
Per Pupil]]-AD962</f>
        <v>0</v>
      </c>
    </row>
    <row r="963" spans="1:31" x14ac:dyDescent="0.35">
      <c r="A963" s="13" t="s">
        <v>3939</v>
      </c>
      <c r="B963" s="13" t="s">
        <v>3953</v>
      </c>
      <c r="C963" s="14" t="s">
        <v>3941</v>
      </c>
      <c r="D963" s="14" t="s">
        <v>3954</v>
      </c>
      <c r="E963" s="14" t="s">
        <v>34</v>
      </c>
      <c r="F963" s="14" t="s">
        <v>35</v>
      </c>
      <c r="G963" s="14" t="s">
        <v>3954</v>
      </c>
      <c r="H963" s="61" t="s">
        <v>3955</v>
      </c>
      <c r="I963" s="38">
        <v>0</v>
      </c>
      <c r="J963" s="39" t="s">
        <v>8122</v>
      </c>
      <c r="K963" s="40" t="s">
        <v>8123</v>
      </c>
      <c r="L963" s="14" t="s">
        <v>8123</v>
      </c>
      <c r="M963" s="41">
        <v>0</v>
      </c>
      <c r="N963" s="4" t="s">
        <v>8123</v>
      </c>
      <c r="O963" s="41">
        <v>0</v>
      </c>
      <c r="P963" s="41">
        <v>0</v>
      </c>
      <c r="Q963" s="41">
        <v>0</v>
      </c>
      <c r="R963" s="41">
        <v>0</v>
      </c>
      <c r="S963" s="41">
        <v>0</v>
      </c>
      <c r="T963" s="41">
        <v>0</v>
      </c>
      <c r="U963" s="41">
        <v>0</v>
      </c>
      <c r="V963" s="41">
        <v>0</v>
      </c>
      <c r="W963" s="41">
        <v>0</v>
      </c>
      <c r="X963" s="41">
        <v>0</v>
      </c>
      <c r="Y963" s="41">
        <v>0</v>
      </c>
      <c r="Z963" s="41">
        <v>0</v>
      </c>
      <c r="AA963" s="41">
        <v>0</v>
      </c>
      <c r="AB963" s="41">
        <v>0</v>
      </c>
      <c r="AC963" s="41">
        <v>0</v>
      </c>
      <c r="AD963" s="58">
        <f>SUM(Table446233[[#This Row],[1st
Apportionment]:[Invoices]])</f>
        <v>0</v>
      </c>
      <c r="AE963" s="58">
        <f>Table446233[[#This Row],[2018–19
Final Allocation
$98.35 
Per Pupil]]-AD963</f>
        <v>0</v>
      </c>
    </row>
    <row r="964" spans="1:31" x14ac:dyDescent="0.35">
      <c r="A964" s="13" t="s">
        <v>3939</v>
      </c>
      <c r="B964" s="13" t="s">
        <v>3956</v>
      </c>
      <c r="C964" s="14" t="s">
        <v>3941</v>
      </c>
      <c r="D964" s="14" t="s">
        <v>3957</v>
      </c>
      <c r="E964" s="14" t="s">
        <v>34</v>
      </c>
      <c r="F964" s="14" t="s">
        <v>35</v>
      </c>
      <c r="G964" s="14" t="s">
        <v>3957</v>
      </c>
      <c r="H964" s="61" t="s">
        <v>3958</v>
      </c>
      <c r="I964" s="38">
        <v>0</v>
      </c>
      <c r="J964" s="39" t="s">
        <v>8123</v>
      </c>
      <c r="K964" s="40" t="s">
        <v>8123</v>
      </c>
      <c r="L964" s="14" t="s">
        <v>8123</v>
      </c>
      <c r="M964" s="41">
        <v>0</v>
      </c>
      <c r="N964" s="4" t="s">
        <v>8123</v>
      </c>
      <c r="O964" s="41">
        <v>0</v>
      </c>
      <c r="P964" s="41">
        <v>0</v>
      </c>
      <c r="Q964" s="41">
        <v>0</v>
      </c>
      <c r="R964" s="41">
        <v>0</v>
      </c>
      <c r="S964" s="41">
        <v>0</v>
      </c>
      <c r="T964" s="41">
        <v>0</v>
      </c>
      <c r="U964" s="41">
        <v>0</v>
      </c>
      <c r="V964" s="41">
        <v>0</v>
      </c>
      <c r="W964" s="41">
        <v>0</v>
      </c>
      <c r="X964" s="41">
        <v>0</v>
      </c>
      <c r="Y964" s="41">
        <v>0</v>
      </c>
      <c r="Z964" s="41">
        <v>0</v>
      </c>
      <c r="AA964" s="41">
        <v>0</v>
      </c>
      <c r="AB964" s="41">
        <v>0</v>
      </c>
      <c r="AC964" s="41">
        <v>0</v>
      </c>
      <c r="AD964" s="58">
        <f>SUM(Table446233[[#This Row],[1st
Apportionment]:[Invoices]])</f>
        <v>0</v>
      </c>
      <c r="AE964" s="58">
        <f>Table446233[[#This Row],[2018–19
Final Allocation
$98.35 
Per Pupil]]-AD964</f>
        <v>0</v>
      </c>
    </row>
    <row r="965" spans="1:31" x14ac:dyDescent="0.35">
      <c r="A965" s="13" t="s">
        <v>3939</v>
      </c>
      <c r="B965" s="13" t="s">
        <v>3959</v>
      </c>
      <c r="C965" s="14" t="s">
        <v>3941</v>
      </c>
      <c r="D965" s="14" t="s">
        <v>3951</v>
      </c>
      <c r="E965" s="14" t="s">
        <v>3960</v>
      </c>
      <c r="F965" s="14" t="s">
        <v>3961</v>
      </c>
      <c r="G965" s="14" t="s">
        <v>3962</v>
      </c>
      <c r="H965" s="61" t="s">
        <v>3963</v>
      </c>
      <c r="I965" s="38">
        <v>0</v>
      </c>
      <c r="J965" s="39" t="s">
        <v>8122</v>
      </c>
      <c r="K965" s="40" t="s">
        <v>8123</v>
      </c>
      <c r="L965" s="14" t="s">
        <v>8123</v>
      </c>
      <c r="M965" s="41">
        <v>0</v>
      </c>
      <c r="N965" s="4" t="s">
        <v>8123</v>
      </c>
      <c r="O965" s="41">
        <v>0</v>
      </c>
      <c r="P965" s="41">
        <v>0</v>
      </c>
      <c r="Q965" s="41">
        <v>0</v>
      </c>
      <c r="R965" s="41">
        <v>0</v>
      </c>
      <c r="S965" s="41">
        <v>0</v>
      </c>
      <c r="T965" s="41">
        <v>0</v>
      </c>
      <c r="U965" s="41">
        <v>0</v>
      </c>
      <c r="V965" s="41">
        <v>0</v>
      </c>
      <c r="W965" s="41">
        <v>0</v>
      </c>
      <c r="X965" s="41">
        <v>0</v>
      </c>
      <c r="Y965" s="41">
        <v>0</v>
      </c>
      <c r="Z965" s="41">
        <v>0</v>
      </c>
      <c r="AA965" s="41">
        <v>0</v>
      </c>
      <c r="AB965" s="41">
        <v>0</v>
      </c>
      <c r="AC965" s="41">
        <v>0</v>
      </c>
      <c r="AD965" s="58">
        <f>SUM(Table446233[[#This Row],[1st
Apportionment]:[Invoices]])</f>
        <v>0</v>
      </c>
      <c r="AE965" s="58">
        <f>Table446233[[#This Row],[2018–19
Final Allocation
$98.35 
Per Pupil]]-AD965</f>
        <v>0</v>
      </c>
    </row>
    <row r="966" spans="1:31" x14ac:dyDescent="0.35">
      <c r="A966" s="13" t="s">
        <v>3964</v>
      </c>
      <c r="B966" s="13" t="s">
        <v>3965</v>
      </c>
      <c r="C966" s="14" t="s">
        <v>3966</v>
      </c>
      <c r="D966" s="14" t="s">
        <v>3967</v>
      </c>
      <c r="E966" s="14" t="s">
        <v>34</v>
      </c>
      <c r="F966" s="14" t="s">
        <v>35</v>
      </c>
      <c r="G966" s="14" t="s">
        <v>3967</v>
      </c>
      <c r="H966" s="61" t="s">
        <v>3968</v>
      </c>
      <c r="I966" s="38">
        <v>0</v>
      </c>
      <c r="J966" s="39" t="s">
        <v>8122</v>
      </c>
      <c r="K966" s="40" t="s">
        <v>8123</v>
      </c>
      <c r="L966" s="14" t="s">
        <v>8123</v>
      </c>
      <c r="M966" s="41">
        <v>0</v>
      </c>
      <c r="N966" s="4" t="s">
        <v>8123</v>
      </c>
      <c r="O966" s="41">
        <v>0</v>
      </c>
      <c r="P966" s="41">
        <v>0</v>
      </c>
      <c r="Q966" s="41">
        <v>0</v>
      </c>
      <c r="R966" s="41">
        <v>0</v>
      </c>
      <c r="S966" s="41">
        <v>0</v>
      </c>
      <c r="T966" s="41">
        <v>0</v>
      </c>
      <c r="U966" s="41">
        <v>0</v>
      </c>
      <c r="V966" s="41">
        <v>0</v>
      </c>
      <c r="W966" s="41">
        <v>0</v>
      </c>
      <c r="X966" s="41">
        <v>0</v>
      </c>
      <c r="Y966" s="41">
        <v>0</v>
      </c>
      <c r="Z966" s="41">
        <v>0</v>
      </c>
      <c r="AA966" s="41">
        <v>0</v>
      </c>
      <c r="AB966" s="41">
        <v>0</v>
      </c>
      <c r="AC966" s="41">
        <v>0</v>
      </c>
      <c r="AD966" s="58">
        <f>SUM(Table446233[[#This Row],[1st
Apportionment]:[Invoices]])</f>
        <v>0</v>
      </c>
      <c r="AE966" s="58">
        <f>Table446233[[#This Row],[2018–19
Final Allocation
$98.35 
Per Pupil]]-AD966</f>
        <v>0</v>
      </c>
    </row>
    <row r="967" spans="1:31" x14ac:dyDescent="0.35">
      <c r="A967" s="13" t="s">
        <v>3964</v>
      </c>
      <c r="B967" s="13" t="s">
        <v>3969</v>
      </c>
      <c r="C967" s="14" t="s">
        <v>3966</v>
      </c>
      <c r="D967" s="14" t="s">
        <v>3970</v>
      </c>
      <c r="E967" s="14" t="s">
        <v>34</v>
      </c>
      <c r="F967" s="14" t="s">
        <v>35</v>
      </c>
      <c r="G967" s="14" t="s">
        <v>3970</v>
      </c>
      <c r="H967" s="61" t="s">
        <v>3971</v>
      </c>
      <c r="I967" s="38">
        <v>0</v>
      </c>
      <c r="J967" s="39" t="s">
        <v>8123</v>
      </c>
      <c r="K967" s="40" t="s">
        <v>8123</v>
      </c>
      <c r="L967" s="14" t="s">
        <v>8123</v>
      </c>
      <c r="M967" s="41">
        <v>0</v>
      </c>
      <c r="N967" s="4" t="s">
        <v>8123</v>
      </c>
      <c r="O967" s="41">
        <v>0</v>
      </c>
      <c r="P967" s="41">
        <v>0</v>
      </c>
      <c r="Q967" s="41">
        <v>0</v>
      </c>
      <c r="R967" s="41">
        <v>0</v>
      </c>
      <c r="S967" s="41">
        <v>0</v>
      </c>
      <c r="T967" s="41">
        <v>0</v>
      </c>
      <c r="U967" s="41">
        <v>0</v>
      </c>
      <c r="V967" s="41">
        <v>0</v>
      </c>
      <c r="W967" s="41">
        <v>0</v>
      </c>
      <c r="X967" s="41">
        <v>0</v>
      </c>
      <c r="Y967" s="41">
        <v>0</v>
      </c>
      <c r="Z967" s="41">
        <v>0</v>
      </c>
      <c r="AA967" s="41">
        <v>0</v>
      </c>
      <c r="AB967" s="41">
        <v>0</v>
      </c>
      <c r="AC967" s="41">
        <v>0</v>
      </c>
      <c r="AD967" s="58">
        <f>SUM(Table446233[[#This Row],[1st
Apportionment]:[Invoices]])</f>
        <v>0</v>
      </c>
      <c r="AE967" s="58">
        <f>Table446233[[#This Row],[2018–19
Final Allocation
$98.35 
Per Pupil]]-AD967</f>
        <v>0</v>
      </c>
    </row>
    <row r="968" spans="1:31" x14ac:dyDescent="0.35">
      <c r="A968" s="13" t="s">
        <v>3964</v>
      </c>
      <c r="B968" s="13" t="s">
        <v>3972</v>
      </c>
      <c r="C968" s="14" t="s">
        <v>3966</v>
      </c>
      <c r="D968" s="14" t="s">
        <v>3973</v>
      </c>
      <c r="E968" s="14" t="s">
        <v>34</v>
      </c>
      <c r="F968" s="14" t="s">
        <v>35</v>
      </c>
      <c r="G968" s="14" t="s">
        <v>3973</v>
      </c>
      <c r="H968" s="61" t="s">
        <v>3974</v>
      </c>
      <c r="I968" s="38">
        <v>0</v>
      </c>
      <c r="J968" s="39" t="s">
        <v>8122</v>
      </c>
      <c r="K968" s="40" t="s">
        <v>8123</v>
      </c>
      <c r="L968" s="14" t="s">
        <v>8123</v>
      </c>
      <c r="M968" s="41">
        <v>0</v>
      </c>
      <c r="N968" s="4" t="s">
        <v>8123</v>
      </c>
      <c r="O968" s="41">
        <v>0</v>
      </c>
      <c r="P968" s="41">
        <v>0</v>
      </c>
      <c r="Q968" s="41">
        <v>0</v>
      </c>
      <c r="R968" s="41">
        <v>0</v>
      </c>
      <c r="S968" s="41">
        <v>0</v>
      </c>
      <c r="T968" s="41">
        <v>0</v>
      </c>
      <c r="U968" s="41">
        <v>0</v>
      </c>
      <c r="V968" s="41">
        <v>0</v>
      </c>
      <c r="W968" s="41">
        <v>0</v>
      </c>
      <c r="X968" s="41">
        <v>0</v>
      </c>
      <c r="Y968" s="41">
        <v>0</v>
      </c>
      <c r="Z968" s="41">
        <v>0</v>
      </c>
      <c r="AA968" s="41">
        <v>0</v>
      </c>
      <c r="AB968" s="41">
        <v>0</v>
      </c>
      <c r="AC968" s="41">
        <v>0</v>
      </c>
      <c r="AD968" s="58">
        <f>SUM(Table446233[[#This Row],[1st
Apportionment]:[Invoices]])</f>
        <v>0</v>
      </c>
      <c r="AE968" s="58">
        <f>Table446233[[#This Row],[2018–19
Final Allocation
$98.35 
Per Pupil]]-AD968</f>
        <v>0</v>
      </c>
    </row>
    <row r="969" spans="1:31" x14ac:dyDescent="0.35">
      <c r="A969" s="13" t="s">
        <v>3964</v>
      </c>
      <c r="B969" s="13" t="s">
        <v>3975</v>
      </c>
      <c r="C969" s="14" t="s">
        <v>3966</v>
      </c>
      <c r="D969" s="14" t="s">
        <v>3976</v>
      </c>
      <c r="E969" s="14" t="s">
        <v>34</v>
      </c>
      <c r="F969" s="14" t="s">
        <v>35</v>
      </c>
      <c r="G969" s="14" t="s">
        <v>3976</v>
      </c>
      <c r="H969" s="61" t="s">
        <v>3977</v>
      </c>
      <c r="I969" s="38">
        <v>0</v>
      </c>
      <c r="J969" s="39" t="s">
        <v>8122</v>
      </c>
      <c r="K969" s="40" t="s">
        <v>8123</v>
      </c>
      <c r="L969" s="14" t="s">
        <v>8123</v>
      </c>
      <c r="M969" s="41">
        <v>0</v>
      </c>
      <c r="N969" s="4" t="s">
        <v>8123</v>
      </c>
      <c r="O969" s="41">
        <v>0</v>
      </c>
      <c r="P969" s="41">
        <v>0</v>
      </c>
      <c r="Q969" s="41">
        <v>0</v>
      </c>
      <c r="R969" s="41">
        <v>0</v>
      </c>
      <c r="S969" s="41">
        <v>0</v>
      </c>
      <c r="T969" s="41">
        <v>0</v>
      </c>
      <c r="U969" s="41">
        <v>0</v>
      </c>
      <c r="V969" s="41">
        <v>0</v>
      </c>
      <c r="W969" s="41">
        <v>0</v>
      </c>
      <c r="X969" s="41">
        <v>0</v>
      </c>
      <c r="Y969" s="41">
        <v>0</v>
      </c>
      <c r="Z969" s="41">
        <v>0</v>
      </c>
      <c r="AA969" s="41">
        <v>0</v>
      </c>
      <c r="AB969" s="41">
        <v>0</v>
      </c>
      <c r="AC969" s="41">
        <v>0</v>
      </c>
      <c r="AD969" s="58">
        <f>SUM(Table446233[[#This Row],[1st
Apportionment]:[Invoices]])</f>
        <v>0</v>
      </c>
      <c r="AE969" s="58">
        <f>Table446233[[#This Row],[2018–19
Final Allocation
$98.35 
Per Pupil]]-AD969</f>
        <v>0</v>
      </c>
    </row>
    <row r="970" spans="1:31" x14ac:dyDescent="0.35">
      <c r="A970" s="13" t="s">
        <v>3964</v>
      </c>
      <c r="B970" s="13" t="s">
        <v>3978</v>
      </c>
      <c r="C970" s="14" t="s">
        <v>3966</v>
      </c>
      <c r="D970" s="14" t="s">
        <v>3979</v>
      </c>
      <c r="E970" s="14" t="s">
        <v>34</v>
      </c>
      <c r="F970" s="14" t="s">
        <v>35</v>
      </c>
      <c r="G970" s="14" t="s">
        <v>3979</v>
      </c>
      <c r="H970" s="61" t="s">
        <v>3980</v>
      </c>
      <c r="I970" s="38">
        <v>0</v>
      </c>
      <c r="J970" s="39" t="s">
        <v>8123</v>
      </c>
      <c r="K970" s="40" t="s">
        <v>8123</v>
      </c>
      <c r="L970" s="14" t="s">
        <v>8123</v>
      </c>
      <c r="M970" s="41">
        <v>0</v>
      </c>
      <c r="N970" s="4" t="s">
        <v>8123</v>
      </c>
      <c r="O970" s="41">
        <v>0</v>
      </c>
      <c r="P970" s="41">
        <v>0</v>
      </c>
      <c r="Q970" s="41">
        <v>0</v>
      </c>
      <c r="R970" s="41">
        <v>0</v>
      </c>
      <c r="S970" s="41">
        <v>0</v>
      </c>
      <c r="T970" s="41">
        <v>0</v>
      </c>
      <c r="U970" s="41">
        <v>0</v>
      </c>
      <c r="V970" s="41">
        <v>0</v>
      </c>
      <c r="W970" s="41">
        <v>0</v>
      </c>
      <c r="X970" s="41">
        <v>0</v>
      </c>
      <c r="Y970" s="41">
        <v>0</v>
      </c>
      <c r="Z970" s="41">
        <v>0</v>
      </c>
      <c r="AA970" s="41">
        <v>0</v>
      </c>
      <c r="AB970" s="41">
        <v>0</v>
      </c>
      <c r="AC970" s="41">
        <v>0</v>
      </c>
      <c r="AD970" s="58">
        <f>SUM(Table446233[[#This Row],[1st
Apportionment]:[Invoices]])</f>
        <v>0</v>
      </c>
      <c r="AE970" s="58">
        <f>Table446233[[#This Row],[2018–19
Final Allocation
$98.35 
Per Pupil]]-AD970</f>
        <v>0</v>
      </c>
    </row>
    <row r="971" spans="1:31" x14ac:dyDescent="0.35">
      <c r="A971" s="13" t="s">
        <v>3964</v>
      </c>
      <c r="B971" s="13" t="s">
        <v>3981</v>
      </c>
      <c r="C971" s="14" t="s">
        <v>3966</v>
      </c>
      <c r="D971" s="14" t="s">
        <v>3982</v>
      </c>
      <c r="E971" s="14" t="s">
        <v>34</v>
      </c>
      <c r="F971" s="14" t="s">
        <v>35</v>
      </c>
      <c r="G971" s="14" t="s">
        <v>3982</v>
      </c>
      <c r="H971" s="61" t="s">
        <v>3983</v>
      </c>
      <c r="I971" s="38">
        <v>0</v>
      </c>
      <c r="J971" s="39" t="s">
        <v>8123</v>
      </c>
      <c r="K971" s="40" t="s">
        <v>8123</v>
      </c>
      <c r="L971" s="14" t="s">
        <v>8123</v>
      </c>
      <c r="M971" s="41">
        <v>0</v>
      </c>
      <c r="N971" s="4" t="s">
        <v>8123</v>
      </c>
      <c r="O971" s="41">
        <v>0</v>
      </c>
      <c r="P971" s="41">
        <v>0</v>
      </c>
      <c r="Q971" s="41">
        <v>0</v>
      </c>
      <c r="R971" s="41">
        <v>0</v>
      </c>
      <c r="S971" s="41">
        <v>0</v>
      </c>
      <c r="T971" s="41">
        <v>0</v>
      </c>
      <c r="U971" s="41">
        <v>0</v>
      </c>
      <c r="V971" s="41">
        <v>0</v>
      </c>
      <c r="W971" s="41">
        <v>0</v>
      </c>
      <c r="X971" s="41">
        <v>0</v>
      </c>
      <c r="Y971" s="41">
        <v>0</v>
      </c>
      <c r="Z971" s="41">
        <v>0</v>
      </c>
      <c r="AA971" s="41">
        <v>0</v>
      </c>
      <c r="AB971" s="41">
        <v>0</v>
      </c>
      <c r="AC971" s="41">
        <v>0</v>
      </c>
      <c r="AD971" s="58">
        <f>SUM(Table446233[[#This Row],[1st
Apportionment]:[Invoices]])</f>
        <v>0</v>
      </c>
      <c r="AE971" s="58">
        <f>Table446233[[#This Row],[2018–19
Final Allocation
$98.35 
Per Pupil]]-AD971</f>
        <v>0</v>
      </c>
    </row>
    <row r="972" spans="1:31" x14ac:dyDescent="0.35">
      <c r="A972" s="13" t="s">
        <v>3964</v>
      </c>
      <c r="B972" s="13" t="s">
        <v>3984</v>
      </c>
      <c r="C972" s="14" t="s">
        <v>3966</v>
      </c>
      <c r="D972" s="14" t="s">
        <v>3985</v>
      </c>
      <c r="E972" s="14" t="s">
        <v>34</v>
      </c>
      <c r="F972" s="14" t="s">
        <v>35</v>
      </c>
      <c r="G972" s="14" t="s">
        <v>3985</v>
      </c>
      <c r="H972" s="61" t="s">
        <v>3986</v>
      </c>
      <c r="I972" s="38">
        <v>0</v>
      </c>
      <c r="J972" s="39" t="s">
        <v>8123</v>
      </c>
      <c r="K972" s="40" t="s">
        <v>8123</v>
      </c>
      <c r="L972" s="14" t="s">
        <v>8123</v>
      </c>
      <c r="M972" s="41">
        <v>0</v>
      </c>
      <c r="N972" s="4" t="s">
        <v>8123</v>
      </c>
      <c r="O972" s="41">
        <v>0</v>
      </c>
      <c r="P972" s="41">
        <v>0</v>
      </c>
      <c r="Q972" s="41">
        <v>0</v>
      </c>
      <c r="R972" s="41">
        <v>0</v>
      </c>
      <c r="S972" s="41">
        <v>0</v>
      </c>
      <c r="T972" s="41">
        <v>0</v>
      </c>
      <c r="U972" s="41">
        <v>0</v>
      </c>
      <c r="V972" s="41">
        <v>0</v>
      </c>
      <c r="W972" s="41">
        <v>0</v>
      </c>
      <c r="X972" s="41">
        <v>0</v>
      </c>
      <c r="Y972" s="41">
        <v>0</v>
      </c>
      <c r="Z972" s="41">
        <v>0</v>
      </c>
      <c r="AA972" s="41">
        <v>0</v>
      </c>
      <c r="AB972" s="41">
        <v>0</v>
      </c>
      <c r="AC972" s="41">
        <v>0</v>
      </c>
      <c r="AD972" s="58">
        <f>SUM(Table446233[[#This Row],[1st
Apportionment]:[Invoices]])</f>
        <v>0</v>
      </c>
      <c r="AE972" s="58">
        <f>Table446233[[#This Row],[2018–19
Final Allocation
$98.35 
Per Pupil]]-AD972</f>
        <v>0</v>
      </c>
    </row>
    <row r="973" spans="1:31" x14ac:dyDescent="0.35">
      <c r="A973" s="13" t="s">
        <v>3964</v>
      </c>
      <c r="B973" s="13" t="s">
        <v>3987</v>
      </c>
      <c r="C973" s="14" t="s">
        <v>3966</v>
      </c>
      <c r="D973" s="14" t="s">
        <v>3988</v>
      </c>
      <c r="E973" s="14" t="s">
        <v>34</v>
      </c>
      <c r="F973" s="14" t="s">
        <v>35</v>
      </c>
      <c r="G973" s="14" t="s">
        <v>3988</v>
      </c>
      <c r="H973" s="61" t="s">
        <v>3989</v>
      </c>
      <c r="I973" s="38">
        <v>0</v>
      </c>
      <c r="J973" s="39" t="s">
        <v>8123</v>
      </c>
      <c r="K973" s="40" t="s">
        <v>8123</v>
      </c>
      <c r="L973" s="14" t="s">
        <v>8123</v>
      </c>
      <c r="M973" s="41">
        <v>0</v>
      </c>
      <c r="N973" s="4" t="s">
        <v>8123</v>
      </c>
      <c r="O973" s="41">
        <v>0</v>
      </c>
      <c r="P973" s="41">
        <v>0</v>
      </c>
      <c r="Q973" s="41">
        <v>0</v>
      </c>
      <c r="R973" s="41">
        <v>0</v>
      </c>
      <c r="S973" s="41">
        <v>0</v>
      </c>
      <c r="T973" s="41">
        <v>0</v>
      </c>
      <c r="U973" s="41">
        <v>0</v>
      </c>
      <c r="V973" s="41">
        <v>0</v>
      </c>
      <c r="W973" s="41">
        <v>0</v>
      </c>
      <c r="X973" s="41">
        <v>0</v>
      </c>
      <c r="Y973" s="41">
        <v>0</v>
      </c>
      <c r="Z973" s="41">
        <v>0</v>
      </c>
      <c r="AA973" s="41">
        <v>0</v>
      </c>
      <c r="AB973" s="41">
        <v>0</v>
      </c>
      <c r="AC973" s="41">
        <v>0</v>
      </c>
      <c r="AD973" s="58">
        <f>SUM(Table446233[[#This Row],[1st
Apportionment]:[Invoices]])</f>
        <v>0</v>
      </c>
      <c r="AE973" s="58">
        <f>Table446233[[#This Row],[2018–19
Final Allocation
$98.35 
Per Pupil]]-AD973</f>
        <v>0</v>
      </c>
    </row>
    <row r="974" spans="1:31" x14ac:dyDescent="0.35">
      <c r="A974" s="13" t="s">
        <v>3964</v>
      </c>
      <c r="B974" s="13" t="s">
        <v>3990</v>
      </c>
      <c r="C974" s="14" t="s">
        <v>3966</v>
      </c>
      <c r="D974" s="14" t="s">
        <v>3991</v>
      </c>
      <c r="E974" s="14" t="s">
        <v>34</v>
      </c>
      <c r="F974" s="14" t="s">
        <v>35</v>
      </c>
      <c r="G974" s="14" t="s">
        <v>3991</v>
      </c>
      <c r="H974" s="61" t="s">
        <v>3992</v>
      </c>
      <c r="I974" s="38">
        <v>0</v>
      </c>
      <c r="J974" s="39" t="s">
        <v>8122</v>
      </c>
      <c r="K974" s="40" t="s">
        <v>8123</v>
      </c>
      <c r="L974" s="14" t="s">
        <v>8123</v>
      </c>
      <c r="M974" s="41">
        <v>0</v>
      </c>
      <c r="N974" s="4" t="s">
        <v>8123</v>
      </c>
      <c r="O974" s="41">
        <v>0</v>
      </c>
      <c r="P974" s="41">
        <v>0</v>
      </c>
      <c r="Q974" s="41">
        <v>0</v>
      </c>
      <c r="R974" s="41">
        <v>0</v>
      </c>
      <c r="S974" s="41">
        <v>0</v>
      </c>
      <c r="T974" s="41">
        <v>0</v>
      </c>
      <c r="U974" s="41">
        <v>0</v>
      </c>
      <c r="V974" s="41">
        <v>0</v>
      </c>
      <c r="W974" s="41">
        <v>0</v>
      </c>
      <c r="X974" s="41">
        <v>0</v>
      </c>
      <c r="Y974" s="41">
        <v>0</v>
      </c>
      <c r="Z974" s="41">
        <v>0</v>
      </c>
      <c r="AA974" s="41">
        <v>0</v>
      </c>
      <c r="AB974" s="41">
        <v>0</v>
      </c>
      <c r="AC974" s="41">
        <v>0</v>
      </c>
      <c r="AD974" s="58">
        <f>SUM(Table446233[[#This Row],[1st
Apportionment]:[Invoices]])</f>
        <v>0</v>
      </c>
      <c r="AE974" s="58">
        <f>Table446233[[#This Row],[2018–19
Final Allocation
$98.35 
Per Pupil]]-AD974</f>
        <v>0</v>
      </c>
    </row>
    <row r="975" spans="1:31" x14ac:dyDescent="0.35">
      <c r="A975" s="13" t="s">
        <v>3964</v>
      </c>
      <c r="B975" s="13" t="s">
        <v>3993</v>
      </c>
      <c r="C975" s="14" t="s">
        <v>3966</v>
      </c>
      <c r="D975" s="14" t="s">
        <v>3994</v>
      </c>
      <c r="E975" s="14" t="s">
        <v>34</v>
      </c>
      <c r="F975" s="14" t="s">
        <v>35</v>
      </c>
      <c r="G975" s="14" t="s">
        <v>3994</v>
      </c>
      <c r="H975" s="61" t="s">
        <v>3995</v>
      </c>
      <c r="I975" s="38">
        <v>0</v>
      </c>
      <c r="J975" s="39" t="s">
        <v>8123</v>
      </c>
      <c r="K975" s="40" t="s">
        <v>8123</v>
      </c>
      <c r="L975" s="14" t="s">
        <v>8123</v>
      </c>
      <c r="M975" s="41">
        <v>0</v>
      </c>
      <c r="N975" s="4" t="s">
        <v>8123</v>
      </c>
      <c r="O975" s="41">
        <v>0</v>
      </c>
      <c r="P975" s="41">
        <v>0</v>
      </c>
      <c r="Q975" s="41">
        <v>0</v>
      </c>
      <c r="R975" s="41">
        <v>0</v>
      </c>
      <c r="S975" s="41">
        <v>0</v>
      </c>
      <c r="T975" s="41">
        <v>0</v>
      </c>
      <c r="U975" s="41">
        <v>0</v>
      </c>
      <c r="V975" s="41">
        <v>0</v>
      </c>
      <c r="W975" s="41">
        <v>0</v>
      </c>
      <c r="X975" s="41">
        <v>0</v>
      </c>
      <c r="Y975" s="41">
        <v>0</v>
      </c>
      <c r="Z975" s="41">
        <v>0</v>
      </c>
      <c r="AA975" s="41">
        <v>0</v>
      </c>
      <c r="AB975" s="41">
        <v>0</v>
      </c>
      <c r="AC975" s="41">
        <v>0</v>
      </c>
      <c r="AD975" s="58">
        <f>SUM(Table446233[[#This Row],[1st
Apportionment]:[Invoices]])</f>
        <v>0</v>
      </c>
      <c r="AE975" s="58">
        <f>Table446233[[#This Row],[2018–19
Final Allocation
$98.35 
Per Pupil]]-AD975</f>
        <v>0</v>
      </c>
    </row>
    <row r="976" spans="1:31" x14ac:dyDescent="0.35">
      <c r="A976" s="13" t="s">
        <v>3964</v>
      </c>
      <c r="B976" s="13" t="s">
        <v>3996</v>
      </c>
      <c r="C976" s="14" t="s">
        <v>3966</v>
      </c>
      <c r="D976" s="14" t="s">
        <v>3967</v>
      </c>
      <c r="E976" s="14" t="s">
        <v>3997</v>
      </c>
      <c r="F976" s="14" t="s">
        <v>3998</v>
      </c>
      <c r="G976" s="14" t="s">
        <v>3999</v>
      </c>
      <c r="H976" s="61" t="s">
        <v>4000</v>
      </c>
      <c r="I976" s="38">
        <v>0</v>
      </c>
      <c r="J976" s="39" t="s">
        <v>8123</v>
      </c>
      <c r="K976" s="40" t="s">
        <v>8123</v>
      </c>
      <c r="L976" s="14" t="s">
        <v>8123</v>
      </c>
      <c r="M976" s="41">
        <v>0</v>
      </c>
      <c r="N976" s="4" t="s">
        <v>8123</v>
      </c>
      <c r="O976" s="41">
        <v>0</v>
      </c>
      <c r="P976" s="41">
        <v>0</v>
      </c>
      <c r="Q976" s="41">
        <v>0</v>
      </c>
      <c r="R976" s="41">
        <v>0</v>
      </c>
      <c r="S976" s="41">
        <v>0</v>
      </c>
      <c r="T976" s="41">
        <v>0</v>
      </c>
      <c r="U976" s="41">
        <v>0</v>
      </c>
      <c r="V976" s="41">
        <v>0</v>
      </c>
      <c r="W976" s="41">
        <v>0</v>
      </c>
      <c r="X976" s="41">
        <v>0</v>
      </c>
      <c r="Y976" s="41">
        <v>0</v>
      </c>
      <c r="Z976" s="41">
        <v>0</v>
      </c>
      <c r="AA976" s="41">
        <v>0</v>
      </c>
      <c r="AB976" s="41">
        <v>0</v>
      </c>
      <c r="AC976" s="41">
        <v>0</v>
      </c>
      <c r="AD976" s="58">
        <f>SUM(Table446233[[#This Row],[1st
Apportionment]:[Invoices]])</f>
        <v>0</v>
      </c>
      <c r="AE976" s="58">
        <f>Table446233[[#This Row],[2018–19
Final Allocation
$98.35 
Per Pupil]]-AD976</f>
        <v>0</v>
      </c>
    </row>
    <row r="977" spans="1:31" x14ac:dyDescent="0.35">
      <c r="A977" s="13" t="s">
        <v>3964</v>
      </c>
      <c r="B977" s="13" t="s">
        <v>4001</v>
      </c>
      <c r="C977" s="14" t="s">
        <v>3966</v>
      </c>
      <c r="D977" s="14" t="s">
        <v>3967</v>
      </c>
      <c r="E977" s="14" t="s">
        <v>4002</v>
      </c>
      <c r="F977" s="14" t="s">
        <v>4003</v>
      </c>
      <c r="G977" s="14" t="s">
        <v>4004</v>
      </c>
      <c r="H977" s="61" t="s">
        <v>4005</v>
      </c>
      <c r="I977" s="38">
        <v>0</v>
      </c>
      <c r="J977" s="39" t="s">
        <v>8123</v>
      </c>
      <c r="K977" s="40" t="s">
        <v>8123</v>
      </c>
      <c r="L977" s="14" t="s">
        <v>8123</v>
      </c>
      <c r="M977" s="41">
        <v>0</v>
      </c>
      <c r="N977" s="4" t="s">
        <v>8123</v>
      </c>
      <c r="O977" s="41">
        <v>0</v>
      </c>
      <c r="P977" s="41">
        <v>0</v>
      </c>
      <c r="Q977" s="41">
        <v>0</v>
      </c>
      <c r="R977" s="41">
        <v>0</v>
      </c>
      <c r="S977" s="41">
        <v>0</v>
      </c>
      <c r="T977" s="41">
        <v>0</v>
      </c>
      <c r="U977" s="41">
        <v>0</v>
      </c>
      <c r="V977" s="41">
        <v>0</v>
      </c>
      <c r="W977" s="41">
        <v>0</v>
      </c>
      <c r="X977" s="41">
        <v>0</v>
      </c>
      <c r="Y977" s="41">
        <v>0</v>
      </c>
      <c r="Z977" s="41">
        <v>0</v>
      </c>
      <c r="AA977" s="41">
        <v>0</v>
      </c>
      <c r="AB977" s="41">
        <v>0</v>
      </c>
      <c r="AC977" s="41">
        <v>0</v>
      </c>
      <c r="AD977" s="58">
        <f>SUM(Table446233[[#This Row],[1st
Apportionment]:[Invoices]])</f>
        <v>0</v>
      </c>
      <c r="AE977" s="58">
        <f>Table446233[[#This Row],[2018–19
Final Allocation
$98.35 
Per Pupil]]-AD977</f>
        <v>0</v>
      </c>
    </row>
    <row r="978" spans="1:31" x14ac:dyDescent="0.35">
      <c r="A978" s="13" t="s">
        <v>3964</v>
      </c>
      <c r="B978" s="13" t="s">
        <v>4006</v>
      </c>
      <c r="C978" s="14" t="s">
        <v>3966</v>
      </c>
      <c r="D978" s="14" t="s">
        <v>3967</v>
      </c>
      <c r="E978" s="14" t="s">
        <v>4007</v>
      </c>
      <c r="F978" s="14" t="s">
        <v>4008</v>
      </c>
      <c r="G978" s="14" t="s">
        <v>4009</v>
      </c>
      <c r="H978" s="61" t="s">
        <v>4010</v>
      </c>
      <c r="I978" s="38">
        <v>0</v>
      </c>
      <c r="J978" s="39" t="s">
        <v>8122</v>
      </c>
      <c r="K978" s="40" t="s">
        <v>8123</v>
      </c>
      <c r="L978" s="14" t="s">
        <v>8123</v>
      </c>
      <c r="M978" s="41">
        <v>0</v>
      </c>
      <c r="N978" s="4" t="s">
        <v>8123</v>
      </c>
      <c r="O978" s="41">
        <v>0</v>
      </c>
      <c r="P978" s="41">
        <v>0</v>
      </c>
      <c r="Q978" s="41">
        <v>0</v>
      </c>
      <c r="R978" s="41">
        <v>0</v>
      </c>
      <c r="S978" s="41">
        <v>0</v>
      </c>
      <c r="T978" s="41">
        <v>0</v>
      </c>
      <c r="U978" s="41">
        <v>0</v>
      </c>
      <c r="V978" s="41">
        <v>0</v>
      </c>
      <c r="W978" s="41">
        <v>0</v>
      </c>
      <c r="X978" s="41">
        <v>0</v>
      </c>
      <c r="Y978" s="41">
        <v>0</v>
      </c>
      <c r="Z978" s="41">
        <v>0</v>
      </c>
      <c r="AA978" s="41">
        <v>0</v>
      </c>
      <c r="AB978" s="41">
        <v>0</v>
      </c>
      <c r="AC978" s="41">
        <v>0</v>
      </c>
      <c r="AD978" s="58">
        <f>SUM(Table446233[[#This Row],[1st
Apportionment]:[Invoices]])</f>
        <v>0</v>
      </c>
      <c r="AE978" s="58">
        <f>Table446233[[#This Row],[2018–19
Final Allocation
$98.35 
Per Pupil]]-AD978</f>
        <v>0</v>
      </c>
    </row>
    <row r="979" spans="1:31" x14ac:dyDescent="0.35">
      <c r="A979" s="13" t="s">
        <v>3964</v>
      </c>
      <c r="B979" s="13" t="s">
        <v>4011</v>
      </c>
      <c r="C979" s="14" t="s">
        <v>3966</v>
      </c>
      <c r="D979" s="14" t="s">
        <v>3982</v>
      </c>
      <c r="E979" s="14" t="s">
        <v>4012</v>
      </c>
      <c r="F979" s="14" t="s">
        <v>4013</v>
      </c>
      <c r="G979" s="14" t="s">
        <v>4014</v>
      </c>
      <c r="H979" s="61" t="s">
        <v>4015</v>
      </c>
      <c r="I979" s="38">
        <v>0</v>
      </c>
      <c r="J979" s="39" t="s">
        <v>8122</v>
      </c>
      <c r="K979" s="40" t="s">
        <v>8123</v>
      </c>
      <c r="L979" s="14" t="s">
        <v>8123</v>
      </c>
      <c r="M979" s="41">
        <v>0</v>
      </c>
      <c r="N979" s="4" t="s">
        <v>8123</v>
      </c>
      <c r="O979" s="41">
        <v>0</v>
      </c>
      <c r="P979" s="41">
        <v>0</v>
      </c>
      <c r="Q979" s="41">
        <v>0</v>
      </c>
      <c r="R979" s="41">
        <v>0</v>
      </c>
      <c r="S979" s="41">
        <v>0</v>
      </c>
      <c r="T979" s="41">
        <v>0</v>
      </c>
      <c r="U979" s="41">
        <v>0</v>
      </c>
      <c r="V979" s="41">
        <v>0</v>
      </c>
      <c r="W979" s="41">
        <v>0</v>
      </c>
      <c r="X979" s="41">
        <v>0</v>
      </c>
      <c r="Y979" s="41">
        <v>0</v>
      </c>
      <c r="Z979" s="41">
        <v>0</v>
      </c>
      <c r="AA979" s="41">
        <v>0</v>
      </c>
      <c r="AB979" s="41">
        <v>0</v>
      </c>
      <c r="AC979" s="41">
        <v>0</v>
      </c>
      <c r="AD979" s="58">
        <f>SUM(Table446233[[#This Row],[1st
Apportionment]:[Invoices]])</f>
        <v>0</v>
      </c>
      <c r="AE979" s="58">
        <f>Table446233[[#This Row],[2018–19
Final Allocation
$98.35 
Per Pupil]]-AD979</f>
        <v>0</v>
      </c>
    </row>
    <row r="980" spans="1:31" x14ac:dyDescent="0.35">
      <c r="A980" s="13" t="s">
        <v>3964</v>
      </c>
      <c r="B980" s="13" t="s">
        <v>4016</v>
      </c>
      <c r="C980" s="14" t="s">
        <v>3966</v>
      </c>
      <c r="D980" s="14" t="s">
        <v>3967</v>
      </c>
      <c r="E980" s="14" t="s">
        <v>4017</v>
      </c>
      <c r="F980" s="14" t="s">
        <v>4018</v>
      </c>
      <c r="G980" s="14" t="s">
        <v>4019</v>
      </c>
      <c r="H980" s="61" t="s">
        <v>4020</v>
      </c>
      <c r="I980" s="38">
        <v>0</v>
      </c>
      <c r="J980" s="39" t="s">
        <v>8122</v>
      </c>
      <c r="K980" s="40" t="s">
        <v>8123</v>
      </c>
      <c r="L980" s="14" t="s">
        <v>8123</v>
      </c>
      <c r="M980" s="41">
        <v>0</v>
      </c>
      <c r="N980" s="4" t="s">
        <v>8123</v>
      </c>
      <c r="O980" s="41">
        <v>0</v>
      </c>
      <c r="P980" s="41">
        <v>0</v>
      </c>
      <c r="Q980" s="41">
        <v>0</v>
      </c>
      <c r="R980" s="41">
        <v>0</v>
      </c>
      <c r="S980" s="41">
        <v>0</v>
      </c>
      <c r="T980" s="41">
        <v>0</v>
      </c>
      <c r="U980" s="41">
        <v>0</v>
      </c>
      <c r="V980" s="41">
        <v>0</v>
      </c>
      <c r="W980" s="41">
        <v>0</v>
      </c>
      <c r="X980" s="41">
        <v>0</v>
      </c>
      <c r="Y980" s="41">
        <v>0</v>
      </c>
      <c r="Z980" s="41">
        <v>0</v>
      </c>
      <c r="AA980" s="41">
        <v>0</v>
      </c>
      <c r="AB980" s="41">
        <v>0</v>
      </c>
      <c r="AC980" s="41">
        <v>0</v>
      </c>
      <c r="AD980" s="58">
        <f>SUM(Table446233[[#This Row],[1st
Apportionment]:[Invoices]])</f>
        <v>0</v>
      </c>
      <c r="AE980" s="58">
        <f>Table446233[[#This Row],[2018–19
Final Allocation
$98.35 
Per Pupil]]-AD980</f>
        <v>0</v>
      </c>
    </row>
    <row r="981" spans="1:31" x14ac:dyDescent="0.35">
      <c r="A981" s="13" t="s">
        <v>4021</v>
      </c>
      <c r="B981" s="13" t="s">
        <v>4022</v>
      </c>
      <c r="C981" s="14" t="s">
        <v>4023</v>
      </c>
      <c r="D981" s="14" t="s">
        <v>4024</v>
      </c>
      <c r="E981" s="14" t="s">
        <v>34</v>
      </c>
      <c r="F981" s="14" t="s">
        <v>35</v>
      </c>
      <c r="G981" s="14" t="s">
        <v>4024</v>
      </c>
      <c r="H981" s="61" t="s">
        <v>4025</v>
      </c>
      <c r="I981" s="38">
        <v>22</v>
      </c>
      <c r="J981" s="39" t="s">
        <v>8122</v>
      </c>
      <c r="K981" s="40" t="s">
        <v>8122</v>
      </c>
      <c r="L981" s="14" t="s">
        <v>8122</v>
      </c>
      <c r="M981" s="41">
        <v>2164</v>
      </c>
      <c r="N981" s="4" t="s">
        <v>8122</v>
      </c>
      <c r="O981" s="41">
        <v>508</v>
      </c>
      <c r="P981" s="41">
        <v>508</v>
      </c>
      <c r="Q981" s="41">
        <v>0</v>
      </c>
      <c r="R981" s="41">
        <v>541</v>
      </c>
      <c r="S981" s="41">
        <v>607</v>
      </c>
      <c r="T981" s="41">
        <v>0</v>
      </c>
      <c r="U981" s="41">
        <v>0</v>
      </c>
      <c r="V981" s="41">
        <v>0</v>
      </c>
      <c r="W981" s="41">
        <v>0</v>
      </c>
      <c r="X981" s="41">
        <v>0</v>
      </c>
      <c r="Y981" s="41">
        <v>0</v>
      </c>
      <c r="Z981" s="41">
        <v>0</v>
      </c>
      <c r="AA981" s="41">
        <v>0</v>
      </c>
      <c r="AB981" s="41">
        <v>0</v>
      </c>
      <c r="AC981" s="41">
        <v>0</v>
      </c>
      <c r="AD981" s="58">
        <f>SUM(Table446233[[#This Row],[1st
Apportionment]:[Invoices]])</f>
        <v>2164</v>
      </c>
      <c r="AE981" s="58">
        <f>Table446233[[#This Row],[2018–19
Final Allocation
$98.35 
Per Pupil]]-AD981</f>
        <v>0</v>
      </c>
    </row>
    <row r="982" spans="1:31" x14ac:dyDescent="0.35">
      <c r="A982" s="13" t="s">
        <v>4021</v>
      </c>
      <c r="B982" s="13" t="s">
        <v>4026</v>
      </c>
      <c r="C982" s="14" t="s">
        <v>4023</v>
      </c>
      <c r="D982" s="14" t="s">
        <v>4027</v>
      </c>
      <c r="E982" s="14" t="s">
        <v>34</v>
      </c>
      <c r="F982" s="14" t="s">
        <v>35</v>
      </c>
      <c r="G982" s="14" t="s">
        <v>4027</v>
      </c>
      <c r="H982" s="61" t="s">
        <v>4028</v>
      </c>
      <c r="I982" s="38">
        <v>0</v>
      </c>
      <c r="J982" s="39" t="s">
        <v>8122</v>
      </c>
      <c r="K982" s="40" t="s">
        <v>8123</v>
      </c>
      <c r="L982" s="14" t="s">
        <v>8123</v>
      </c>
      <c r="M982" s="41">
        <v>0</v>
      </c>
      <c r="N982" s="4" t="s">
        <v>8123</v>
      </c>
      <c r="O982" s="41">
        <v>0</v>
      </c>
      <c r="P982" s="41">
        <v>0</v>
      </c>
      <c r="Q982" s="41">
        <v>0</v>
      </c>
      <c r="R982" s="41">
        <v>0</v>
      </c>
      <c r="S982" s="41">
        <v>0</v>
      </c>
      <c r="T982" s="41">
        <v>0</v>
      </c>
      <c r="U982" s="41">
        <v>0</v>
      </c>
      <c r="V982" s="41">
        <v>0</v>
      </c>
      <c r="W982" s="41">
        <v>0</v>
      </c>
      <c r="X982" s="41">
        <v>0</v>
      </c>
      <c r="Y982" s="41">
        <v>0</v>
      </c>
      <c r="Z982" s="41">
        <v>0</v>
      </c>
      <c r="AA982" s="41">
        <v>0</v>
      </c>
      <c r="AB982" s="41">
        <v>0</v>
      </c>
      <c r="AC982" s="41">
        <v>0</v>
      </c>
      <c r="AD982" s="58">
        <f>SUM(Table446233[[#This Row],[1st
Apportionment]:[Invoices]])</f>
        <v>0</v>
      </c>
      <c r="AE982" s="58">
        <f>Table446233[[#This Row],[2018–19
Final Allocation
$98.35 
Per Pupil]]-AD982</f>
        <v>0</v>
      </c>
    </row>
    <row r="983" spans="1:31" x14ac:dyDescent="0.35">
      <c r="A983" s="13" t="s">
        <v>4021</v>
      </c>
      <c r="B983" s="13" t="s">
        <v>4029</v>
      </c>
      <c r="C983" s="14" t="s">
        <v>4023</v>
      </c>
      <c r="D983" s="14" t="s">
        <v>4030</v>
      </c>
      <c r="E983" s="14" t="s">
        <v>34</v>
      </c>
      <c r="F983" s="14" t="s">
        <v>35</v>
      </c>
      <c r="G983" s="14" t="s">
        <v>4030</v>
      </c>
      <c r="H983" s="61" t="s">
        <v>4031</v>
      </c>
      <c r="I983" s="38">
        <v>711</v>
      </c>
      <c r="J983" s="39" t="s">
        <v>8122</v>
      </c>
      <c r="K983" s="40" t="s">
        <v>8122</v>
      </c>
      <c r="L983" s="14" t="s">
        <v>8122</v>
      </c>
      <c r="M983" s="41">
        <v>69927</v>
      </c>
      <c r="N983" s="4" t="s">
        <v>8123</v>
      </c>
      <c r="O983" s="41">
        <v>0</v>
      </c>
      <c r="P983" s="41">
        <v>0</v>
      </c>
      <c r="Q983" s="41">
        <v>0</v>
      </c>
      <c r="R983" s="41">
        <v>14899</v>
      </c>
      <c r="S983" s="41">
        <v>17853</v>
      </c>
      <c r="T983" s="41">
        <v>26586</v>
      </c>
      <c r="U983" s="41">
        <v>10589</v>
      </c>
      <c r="V983" s="41">
        <v>0</v>
      </c>
      <c r="W983" s="41">
        <v>0</v>
      </c>
      <c r="X983" s="41">
        <v>0</v>
      </c>
      <c r="Y983" s="41">
        <v>0</v>
      </c>
      <c r="Z983" s="41">
        <v>0</v>
      </c>
      <c r="AA983" s="41">
        <v>0</v>
      </c>
      <c r="AB983" s="41">
        <v>0</v>
      </c>
      <c r="AC983" s="41">
        <v>0</v>
      </c>
      <c r="AD983" s="58">
        <f>SUM(Table446233[[#This Row],[1st
Apportionment]:[Invoices]])</f>
        <v>69927</v>
      </c>
      <c r="AE983" s="58">
        <f>Table446233[[#This Row],[2018–19
Final Allocation
$98.35 
Per Pupil]]-AD983</f>
        <v>0</v>
      </c>
    </row>
    <row r="984" spans="1:31" x14ac:dyDescent="0.35">
      <c r="A984" s="13" t="s">
        <v>4021</v>
      </c>
      <c r="B984" s="13" t="s">
        <v>4032</v>
      </c>
      <c r="C984" s="14" t="s">
        <v>4023</v>
      </c>
      <c r="D984" s="14" t="s">
        <v>4033</v>
      </c>
      <c r="E984" s="14" t="s">
        <v>34</v>
      </c>
      <c r="F984" s="14" t="s">
        <v>35</v>
      </c>
      <c r="G984" s="14" t="s">
        <v>4033</v>
      </c>
      <c r="H984" s="61" t="s">
        <v>4034</v>
      </c>
      <c r="I984" s="38">
        <v>0</v>
      </c>
      <c r="J984" s="39" t="s">
        <v>8123</v>
      </c>
      <c r="K984" s="40" t="s">
        <v>8122</v>
      </c>
      <c r="L984" s="14" t="s">
        <v>8122</v>
      </c>
      <c r="M984" s="41">
        <v>0</v>
      </c>
      <c r="N984" s="4" t="s">
        <v>8123</v>
      </c>
      <c r="O984" s="41">
        <v>0</v>
      </c>
      <c r="P984" s="41">
        <v>0</v>
      </c>
      <c r="Q984" s="41">
        <v>0</v>
      </c>
      <c r="R984" s="41">
        <v>0</v>
      </c>
      <c r="S984" s="41">
        <v>0</v>
      </c>
      <c r="T984" s="41">
        <v>0</v>
      </c>
      <c r="U984" s="41">
        <v>0</v>
      </c>
      <c r="V984" s="41">
        <v>0</v>
      </c>
      <c r="W984" s="41">
        <v>0</v>
      </c>
      <c r="X984" s="41">
        <v>0</v>
      </c>
      <c r="Y984" s="41">
        <v>0</v>
      </c>
      <c r="Z984" s="41">
        <v>0</v>
      </c>
      <c r="AA984" s="41">
        <v>0</v>
      </c>
      <c r="AB984" s="41">
        <v>0</v>
      </c>
      <c r="AC984" s="41">
        <v>0</v>
      </c>
      <c r="AD984" s="58">
        <f>SUM(Table446233[[#This Row],[1st
Apportionment]:[Invoices]])</f>
        <v>0</v>
      </c>
      <c r="AE984" s="58">
        <f>Table446233[[#This Row],[2018–19
Final Allocation
$98.35 
Per Pupil]]-AD984</f>
        <v>0</v>
      </c>
    </row>
    <row r="985" spans="1:31" x14ac:dyDescent="0.35">
      <c r="A985" s="13" t="s">
        <v>4021</v>
      </c>
      <c r="B985" s="13" t="s">
        <v>4035</v>
      </c>
      <c r="C985" s="14" t="s">
        <v>4023</v>
      </c>
      <c r="D985" s="14" t="s">
        <v>4036</v>
      </c>
      <c r="E985" s="14" t="s">
        <v>34</v>
      </c>
      <c r="F985" s="14" t="s">
        <v>35</v>
      </c>
      <c r="G985" s="14" t="s">
        <v>4036</v>
      </c>
      <c r="H985" s="61" t="s">
        <v>4037</v>
      </c>
      <c r="I985" s="38">
        <v>0</v>
      </c>
      <c r="J985" s="39" t="s">
        <v>8123</v>
      </c>
      <c r="K985" s="40" t="s">
        <v>8123</v>
      </c>
      <c r="L985" s="14" t="s">
        <v>8123</v>
      </c>
      <c r="M985" s="41">
        <v>0</v>
      </c>
      <c r="N985" s="4" t="s">
        <v>8123</v>
      </c>
      <c r="O985" s="41">
        <v>0</v>
      </c>
      <c r="P985" s="41">
        <v>0</v>
      </c>
      <c r="Q985" s="41">
        <v>0</v>
      </c>
      <c r="R985" s="41">
        <v>0</v>
      </c>
      <c r="S985" s="41">
        <v>0</v>
      </c>
      <c r="T985" s="41">
        <v>0</v>
      </c>
      <c r="U985" s="41">
        <v>0</v>
      </c>
      <c r="V985" s="41">
        <v>0</v>
      </c>
      <c r="W985" s="41">
        <v>0</v>
      </c>
      <c r="X985" s="41">
        <v>0</v>
      </c>
      <c r="Y985" s="41">
        <v>0</v>
      </c>
      <c r="Z985" s="41">
        <v>0</v>
      </c>
      <c r="AA985" s="41">
        <v>0</v>
      </c>
      <c r="AB985" s="41">
        <v>0</v>
      </c>
      <c r="AC985" s="41">
        <v>0</v>
      </c>
      <c r="AD985" s="58">
        <f>SUM(Table446233[[#This Row],[1st
Apportionment]:[Invoices]])</f>
        <v>0</v>
      </c>
      <c r="AE985" s="58">
        <f>Table446233[[#This Row],[2018–19
Final Allocation
$98.35 
Per Pupil]]-AD985</f>
        <v>0</v>
      </c>
    </row>
    <row r="986" spans="1:31" x14ac:dyDescent="0.35">
      <c r="A986" s="13" t="s">
        <v>4021</v>
      </c>
      <c r="B986" s="13" t="s">
        <v>4038</v>
      </c>
      <c r="C986" s="14" t="s">
        <v>4023</v>
      </c>
      <c r="D986" s="14" t="s">
        <v>4039</v>
      </c>
      <c r="E986" s="14" t="s">
        <v>34</v>
      </c>
      <c r="F986" s="14" t="s">
        <v>35</v>
      </c>
      <c r="G986" s="14" t="s">
        <v>4039</v>
      </c>
      <c r="H986" s="61" t="s">
        <v>4040</v>
      </c>
      <c r="I986" s="38">
        <v>0</v>
      </c>
      <c r="J986" s="39" t="s">
        <v>8123</v>
      </c>
      <c r="K986" s="40" t="s">
        <v>8122</v>
      </c>
      <c r="L986" s="14" t="s">
        <v>8122</v>
      </c>
      <c r="M986" s="41">
        <v>0</v>
      </c>
      <c r="N986" s="4" t="s">
        <v>8123</v>
      </c>
      <c r="O986" s="41">
        <v>0</v>
      </c>
      <c r="P986" s="41">
        <v>0</v>
      </c>
      <c r="Q986" s="41">
        <v>0</v>
      </c>
      <c r="R986" s="41">
        <v>0</v>
      </c>
      <c r="S986" s="41">
        <v>0</v>
      </c>
      <c r="T986" s="41">
        <v>0</v>
      </c>
      <c r="U986" s="41">
        <v>0</v>
      </c>
      <c r="V986" s="41">
        <v>0</v>
      </c>
      <c r="W986" s="41">
        <v>0</v>
      </c>
      <c r="X986" s="41">
        <v>0</v>
      </c>
      <c r="Y986" s="41">
        <v>0</v>
      </c>
      <c r="Z986" s="41">
        <v>0</v>
      </c>
      <c r="AA986" s="41">
        <v>0</v>
      </c>
      <c r="AB986" s="41">
        <v>0</v>
      </c>
      <c r="AC986" s="41">
        <v>0</v>
      </c>
      <c r="AD986" s="58">
        <f>SUM(Table446233[[#This Row],[1st
Apportionment]:[Invoices]])</f>
        <v>0</v>
      </c>
      <c r="AE986" s="58">
        <f>Table446233[[#This Row],[2018–19
Final Allocation
$98.35 
Per Pupil]]-AD986</f>
        <v>0</v>
      </c>
    </row>
    <row r="987" spans="1:31" x14ac:dyDescent="0.35">
      <c r="A987" s="13" t="s">
        <v>4021</v>
      </c>
      <c r="B987" s="13" t="s">
        <v>4041</v>
      </c>
      <c r="C987" s="14" t="s">
        <v>4023</v>
      </c>
      <c r="D987" s="14" t="s">
        <v>4042</v>
      </c>
      <c r="E987" s="14" t="s">
        <v>34</v>
      </c>
      <c r="F987" s="14" t="s">
        <v>35</v>
      </c>
      <c r="G987" s="14" t="s">
        <v>4042</v>
      </c>
      <c r="H987" s="61" t="s">
        <v>4043</v>
      </c>
      <c r="I987" s="38">
        <v>0</v>
      </c>
      <c r="J987" s="39" t="s">
        <v>8123</v>
      </c>
      <c r="K987" s="40" t="s">
        <v>8122</v>
      </c>
      <c r="L987" s="14" t="s">
        <v>8122</v>
      </c>
      <c r="M987" s="41">
        <v>0</v>
      </c>
      <c r="N987" s="4" t="s">
        <v>8122</v>
      </c>
      <c r="O987" s="41">
        <v>0</v>
      </c>
      <c r="P987" s="41">
        <v>0</v>
      </c>
      <c r="Q987" s="41">
        <v>0</v>
      </c>
      <c r="R987" s="41">
        <v>0</v>
      </c>
      <c r="S987" s="41">
        <v>0</v>
      </c>
      <c r="T987" s="41">
        <v>0</v>
      </c>
      <c r="U987" s="41">
        <v>0</v>
      </c>
      <c r="V987" s="41">
        <v>0</v>
      </c>
      <c r="W987" s="41">
        <v>0</v>
      </c>
      <c r="X987" s="41">
        <v>0</v>
      </c>
      <c r="Y987" s="41">
        <v>0</v>
      </c>
      <c r="Z987" s="41">
        <v>0</v>
      </c>
      <c r="AA987" s="41">
        <v>0</v>
      </c>
      <c r="AB987" s="41">
        <v>0</v>
      </c>
      <c r="AC987" s="41">
        <v>0</v>
      </c>
      <c r="AD987" s="58">
        <f>SUM(Table446233[[#This Row],[1st
Apportionment]:[Invoices]])</f>
        <v>0</v>
      </c>
      <c r="AE987" s="58">
        <f>Table446233[[#This Row],[2018–19
Final Allocation
$98.35 
Per Pupil]]-AD987</f>
        <v>0</v>
      </c>
    </row>
    <row r="988" spans="1:31" x14ac:dyDescent="0.35">
      <c r="A988" s="13" t="s">
        <v>4021</v>
      </c>
      <c r="B988" s="13" t="s">
        <v>4044</v>
      </c>
      <c r="C988" s="14" t="s">
        <v>4023</v>
      </c>
      <c r="D988" s="14" t="s">
        <v>4045</v>
      </c>
      <c r="E988" s="14" t="s">
        <v>34</v>
      </c>
      <c r="F988" s="14" t="s">
        <v>35</v>
      </c>
      <c r="G988" s="14" t="s">
        <v>4045</v>
      </c>
      <c r="H988" s="61" t="s">
        <v>4046</v>
      </c>
      <c r="I988" s="38">
        <v>151</v>
      </c>
      <c r="J988" s="39" t="s">
        <v>8122</v>
      </c>
      <c r="K988" s="40" t="s">
        <v>8122</v>
      </c>
      <c r="L988" s="14" t="s">
        <v>8122</v>
      </c>
      <c r="M988" s="41">
        <v>14851</v>
      </c>
      <c r="N988" s="4" t="s">
        <v>8122</v>
      </c>
      <c r="O988" s="41">
        <v>395</v>
      </c>
      <c r="P988" s="41">
        <v>395</v>
      </c>
      <c r="Q988" s="41">
        <v>2511</v>
      </c>
      <c r="R988" s="41">
        <v>0</v>
      </c>
      <c r="S988" s="41">
        <v>0</v>
      </c>
      <c r="T988" s="41">
        <v>0</v>
      </c>
      <c r="U988" s="41">
        <v>0</v>
      </c>
      <c r="V988" s="41">
        <v>0</v>
      </c>
      <c r="W988" s="41">
        <v>0</v>
      </c>
      <c r="X988" s="41">
        <v>0</v>
      </c>
      <c r="Y988" s="41">
        <v>0</v>
      </c>
      <c r="Z988" s="41">
        <v>0</v>
      </c>
      <c r="AA988" s="41">
        <v>0</v>
      </c>
      <c r="AB988" s="41">
        <v>0</v>
      </c>
      <c r="AC988" s="41">
        <v>0</v>
      </c>
      <c r="AD988" s="58">
        <f>SUM(Table446233[[#This Row],[1st
Apportionment]:[Invoices]])</f>
        <v>3301</v>
      </c>
      <c r="AE988" s="58">
        <f>Table446233[[#This Row],[2018–19
Final Allocation
$98.35 
Per Pupil]]-AD988</f>
        <v>11550</v>
      </c>
    </row>
    <row r="989" spans="1:31" x14ac:dyDescent="0.35">
      <c r="A989" s="13" t="s">
        <v>4021</v>
      </c>
      <c r="B989" s="13" t="s">
        <v>4047</v>
      </c>
      <c r="C989" s="14" t="s">
        <v>4023</v>
      </c>
      <c r="D989" s="14" t="s">
        <v>4048</v>
      </c>
      <c r="E989" s="14" t="s">
        <v>34</v>
      </c>
      <c r="F989" s="14" t="s">
        <v>35</v>
      </c>
      <c r="G989" s="14" t="s">
        <v>4048</v>
      </c>
      <c r="H989" s="61" t="s">
        <v>4049</v>
      </c>
      <c r="I989" s="38">
        <v>0</v>
      </c>
      <c r="J989" s="39" t="s">
        <v>8123</v>
      </c>
      <c r="K989" s="40" t="s">
        <v>8123</v>
      </c>
      <c r="L989" s="14" t="s">
        <v>8123</v>
      </c>
      <c r="M989" s="41">
        <v>0</v>
      </c>
      <c r="N989" s="4" t="s">
        <v>8122</v>
      </c>
      <c r="O989" s="41">
        <v>0</v>
      </c>
      <c r="P989" s="41">
        <v>0</v>
      </c>
      <c r="Q989" s="41">
        <v>0</v>
      </c>
      <c r="R989" s="41">
        <v>0</v>
      </c>
      <c r="S989" s="41">
        <v>0</v>
      </c>
      <c r="T989" s="41">
        <v>0</v>
      </c>
      <c r="U989" s="41">
        <v>0</v>
      </c>
      <c r="V989" s="41">
        <v>0</v>
      </c>
      <c r="W989" s="41">
        <v>0</v>
      </c>
      <c r="X989" s="41">
        <v>0</v>
      </c>
      <c r="Y989" s="41">
        <v>0</v>
      </c>
      <c r="Z989" s="41">
        <v>0</v>
      </c>
      <c r="AA989" s="41">
        <v>0</v>
      </c>
      <c r="AB989" s="41">
        <v>0</v>
      </c>
      <c r="AC989" s="41">
        <v>0</v>
      </c>
      <c r="AD989" s="58">
        <f>SUM(Table446233[[#This Row],[1st
Apportionment]:[Invoices]])</f>
        <v>0</v>
      </c>
      <c r="AE989" s="58">
        <f>Table446233[[#This Row],[2018–19
Final Allocation
$98.35 
Per Pupil]]-AD989</f>
        <v>0</v>
      </c>
    </row>
    <row r="990" spans="1:31" x14ac:dyDescent="0.35">
      <c r="A990" s="13" t="s">
        <v>4021</v>
      </c>
      <c r="B990" s="13" t="s">
        <v>4050</v>
      </c>
      <c r="C990" s="14" t="s">
        <v>4023</v>
      </c>
      <c r="D990" s="14" t="s">
        <v>4051</v>
      </c>
      <c r="E990" s="14" t="s">
        <v>34</v>
      </c>
      <c r="F990" s="14" t="s">
        <v>35</v>
      </c>
      <c r="G990" s="14" t="s">
        <v>4051</v>
      </c>
      <c r="H990" s="61" t="s">
        <v>4052</v>
      </c>
      <c r="I990" s="38">
        <v>306</v>
      </c>
      <c r="J990" s="39" t="s">
        <v>8122</v>
      </c>
      <c r="K990" s="40" t="s">
        <v>8122</v>
      </c>
      <c r="L990" s="14" t="s">
        <v>8122</v>
      </c>
      <c r="M990" s="41">
        <v>30095</v>
      </c>
      <c r="N990" s="4" t="s">
        <v>8122</v>
      </c>
      <c r="O990" s="41">
        <v>7065</v>
      </c>
      <c r="P990" s="41">
        <v>0</v>
      </c>
      <c r="Q990" s="41">
        <v>0</v>
      </c>
      <c r="R990" s="41">
        <v>800</v>
      </c>
      <c r="S990" s="41">
        <v>22230</v>
      </c>
      <c r="T990" s="41">
        <v>0</v>
      </c>
      <c r="U990" s="41">
        <v>0</v>
      </c>
      <c r="V990" s="41">
        <v>0</v>
      </c>
      <c r="W990" s="41">
        <v>0</v>
      </c>
      <c r="X990" s="41">
        <v>0</v>
      </c>
      <c r="Y990" s="41">
        <v>0</v>
      </c>
      <c r="Z990" s="41">
        <v>0</v>
      </c>
      <c r="AA990" s="41">
        <v>0</v>
      </c>
      <c r="AB990" s="41">
        <v>0</v>
      </c>
      <c r="AC990" s="41">
        <v>0</v>
      </c>
      <c r="AD990" s="58">
        <f>SUM(Table446233[[#This Row],[1st
Apportionment]:[Invoices]])</f>
        <v>30095</v>
      </c>
      <c r="AE990" s="58">
        <f>Table446233[[#This Row],[2018–19
Final Allocation
$98.35 
Per Pupil]]-AD990</f>
        <v>0</v>
      </c>
    </row>
    <row r="991" spans="1:31" x14ac:dyDescent="0.35">
      <c r="A991" s="13" t="s">
        <v>4021</v>
      </c>
      <c r="B991" s="13" t="s">
        <v>4053</v>
      </c>
      <c r="C991" s="14" t="s">
        <v>4023</v>
      </c>
      <c r="D991" s="14" t="s">
        <v>4054</v>
      </c>
      <c r="E991" s="14" t="s">
        <v>34</v>
      </c>
      <c r="F991" s="14" t="s">
        <v>35</v>
      </c>
      <c r="G991" s="14" t="s">
        <v>4054</v>
      </c>
      <c r="H991" s="61" t="s">
        <v>4055</v>
      </c>
      <c r="I991" s="38">
        <v>0</v>
      </c>
      <c r="J991" s="39" t="s">
        <v>8123</v>
      </c>
      <c r="K991" s="40" t="s">
        <v>8123</v>
      </c>
      <c r="L991" s="14" t="s">
        <v>8123</v>
      </c>
      <c r="M991" s="41">
        <v>0</v>
      </c>
      <c r="N991" s="4" t="s">
        <v>8123</v>
      </c>
      <c r="O991" s="41">
        <v>0</v>
      </c>
      <c r="P991" s="41">
        <v>0</v>
      </c>
      <c r="Q991" s="41">
        <v>0</v>
      </c>
      <c r="R991" s="41">
        <v>0</v>
      </c>
      <c r="S991" s="41">
        <v>0</v>
      </c>
      <c r="T991" s="41">
        <v>0</v>
      </c>
      <c r="U991" s="41">
        <v>0</v>
      </c>
      <c r="V991" s="41">
        <v>0</v>
      </c>
      <c r="W991" s="41">
        <v>0</v>
      </c>
      <c r="X991" s="41">
        <v>0</v>
      </c>
      <c r="Y991" s="41">
        <v>0</v>
      </c>
      <c r="Z991" s="41">
        <v>0</v>
      </c>
      <c r="AA991" s="41">
        <v>0</v>
      </c>
      <c r="AB991" s="41">
        <v>0</v>
      </c>
      <c r="AC991" s="41">
        <v>0</v>
      </c>
      <c r="AD991" s="58">
        <f>SUM(Table446233[[#This Row],[1st
Apportionment]:[Invoices]])</f>
        <v>0</v>
      </c>
      <c r="AE991" s="58">
        <f>Table446233[[#This Row],[2018–19
Final Allocation
$98.35 
Per Pupil]]-AD991</f>
        <v>0</v>
      </c>
    </row>
    <row r="992" spans="1:31" x14ac:dyDescent="0.35">
      <c r="A992" s="13" t="s">
        <v>4021</v>
      </c>
      <c r="B992" s="13" t="s">
        <v>4056</v>
      </c>
      <c r="C992" s="14" t="s">
        <v>4023</v>
      </c>
      <c r="D992" s="14" t="s">
        <v>4057</v>
      </c>
      <c r="E992" s="14" t="s">
        <v>34</v>
      </c>
      <c r="F992" s="14" t="s">
        <v>35</v>
      </c>
      <c r="G992" s="14" t="s">
        <v>4057</v>
      </c>
      <c r="H992" s="61" t="s">
        <v>4058</v>
      </c>
      <c r="I992" s="38">
        <v>2260</v>
      </c>
      <c r="J992" s="39" t="s">
        <v>8122</v>
      </c>
      <c r="K992" s="40" t="s">
        <v>8122</v>
      </c>
      <c r="L992" s="14" t="s">
        <v>8122</v>
      </c>
      <c r="M992" s="41">
        <v>222271</v>
      </c>
      <c r="N992" s="4" t="s">
        <v>8123</v>
      </c>
      <c r="O992" s="41">
        <v>0</v>
      </c>
      <c r="P992" s="41">
        <v>0</v>
      </c>
      <c r="Q992" s="41">
        <v>0</v>
      </c>
      <c r="R992" s="41">
        <v>0</v>
      </c>
      <c r="S992" s="41">
        <v>55733</v>
      </c>
      <c r="T992" s="41">
        <v>58301</v>
      </c>
      <c r="U992" s="41">
        <v>98955</v>
      </c>
      <c r="V992" s="41">
        <v>9282</v>
      </c>
      <c r="W992" s="41">
        <v>0</v>
      </c>
      <c r="X992" s="41">
        <v>0</v>
      </c>
      <c r="Y992" s="41">
        <v>0</v>
      </c>
      <c r="Z992" s="41">
        <v>0</v>
      </c>
      <c r="AA992" s="41">
        <v>0</v>
      </c>
      <c r="AB992" s="41">
        <v>0</v>
      </c>
      <c r="AC992" s="41">
        <v>0</v>
      </c>
      <c r="AD992" s="58">
        <f>SUM(Table446233[[#This Row],[1st
Apportionment]:[Invoices]])</f>
        <v>222271</v>
      </c>
      <c r="AE992" s="58">
        <f>Table446233[[#This Row],[2018–19
Final Allocation
$98.35 
Per Pupil]]-AD992</f>
        <v>0</v>
      </c>
    </row>
    <row r="993" spans="1:31" x14ac:dyDescent="0.35">
      <c r="A993" s="13" t="s">
        <v>4021</v>
      </c>
      <c r="B993" s="13" t="s">
        <v>4059</v>
      </c>
      <c r="C993" s="14" t="s">
        <v>4023</v>
      </c>
      <c r="D993" s="14" t="s">
        <v>4060</v>
      </c>
      <c r="E993" s="14" t="s">
        <v>34</v>
      </c>
      <c r="F993" s="14" t="s">
        <v>35</v>
      </c>
      <c r="G993" s="14" t="s">
        <v>4060</v>
      </c>
      <c r="H993" s="61" t="s">
        <v>4061</v>
      </c>
      <c r="I993" s="38">
        <v>102</v>
      </c>
      <c r="J993" s="39" t="s">
        <v>8122</v>
      </c>
      <c r="K993" s="40" t="s">
        <v>8122</v>
      </c>
      <c r="L993" s="14" t="s">
        <v>8122</v>
      </c>
      <c r="M993" s="41">
        <v>10032</v>
      </c>
      <c r="N993" s="4" t="s">
        <v>8122</v>
      </c>
      <c r="O993" s="41">
        <v>0</v>
      </c>
      <c r="P993" s="41">
        <v>0</v>
      </c>
      <c r="Q993" s="41">
        <v>0</v>
      </c>
      <c r="R993" s="41">
        <v>2403</v>
      </c>
      <c r="S993" s="41">
        <v>4074</v>
      </c>
      <c r="T993" s="41">
        <v>3555</v>
      </c>
      <c r="U993" s="41">
        <v>0</v>
      </c>
      <c r="V993" s="41">
        <v>0</v>
      </c>
      <c r="W993" s="41">
        <v>0</v>
      </c>
      <c r="X993" s="41">
        <v>0</v>
      </c>
      <c r="Y993" s="41">
        <v>0</v>
      </c>
      <c r="Z993" s="41">
        <v>0</v>
      </c>
      <c r="AA993" s="41">
        <v>0</v>
      </c>
      <c r="AB993" s="41">
        <v>0</v>
      </c>
      <c r="AC993" s="41">
        <v>0</v>
      </c>
      <c r="AD993" s="58">
        <f>SUM(Table446233[[#This Row],[1st
Apportionment]:[Invoices]])</f>
        <v>10032</v>
      </c>
      <c r="AE993" s="58">
        <f>Table446233[[#This Row],[2018–19
Final Allocation
$98.35 
Per Pupil]]-AD993</f>
        <v>0</v>
      </c>
    </row>
    <row r="994" spans="1:31" x14ac:dyDescent="0.35">
      <c r="A994" s="13" t="s">
        <v>4021</v>
      </c>
      <c r="B994" s="13" t="s">
        <v>4062</v>
      </c>
      <c r="C994" s="14" t="s">
        <v>4023</v>
      </c>
      <c r="D994" s="14" t="s">
        <v>4063</v>
      </c>
      <c r="E994" s="14" t="s">
        <v>34</v>
      </c>
      <c r="F994" s="14" t="s">
        <v>35</v>
      </c>
      <c r="G994" s="14" t="s">
        <v>4063</v>
      </c>
      <c r="H994" s="61" t="s">
        <v>4064</v>
      </c>
      <c r="I994" s="38">
        <v>450</v>
      </c>
      <c r="J994" s="39" t="s">
        <v>8122</v>
      </c>
      <c r="K994" s="40" t="s">
        <v>8122</v>
      </c>
      <c r="L994" s="14" t="s">
        <v>8122</v>
      </c>
      <c r="M994" s="41">
        <v>44258</v>
      </c>
      <c r="N994" s="4" t="s">
        <v>8122</v>
      </c>
      <c r="O994" s="41">
        <v>414</v>
      </c>
      <c r="P994" s="41">
        <v>0</v>
      </c>
      <c r="Q994" s="41">
        <v>0</v>
      </c>
      <c r="R994" s="41">
        <v>11065</v>
      </c>
      <c r="S994" s="41">
        <v>0</v>
      </c>
      <c r="T994" s="41">
        <v>13940</v>
      </c>
      <c r="U994" s="41">
        <v>18839</v>
      </c>
      <c r="V994" s="41">
        <v>0</v>
      </c>
      <c r="W994" s="41">
        <v>0</v>
      </c>
      <c r="X994" s="41">
        <v>0</v>
      </c>
      <c r="Y994" s="41">
        <v>0</v>
      </c>
      <c r="Z994" s="41">
        <v>0</v>
      </c>
      <c r="AA994" s="41">
        <v>0</v>
      </c>
      <c r="AB994" s="41">
        <v>0</v>
      </c>
      <c r="AC994" s="41">
        <v>0</v>
      </c>
      <c r="AD994" s="58">
        <f>SUM(Table446233[[#This Row],[1st
Apportionment]:[Invoices]])</f>
        <v>44258</v>
      </c>
      <c r="AE994" s="58">
        <f>Table446233[[#This Row],[2018–19
Final Allocation
$98.35 
Per Pupil]]-AD994</f>
        <v>0</v>
      </c>
    </row>
    <row r="995" spans="1:31" x14ac:dyDescent="0.35">
      <c r="A995" s="13" t="s">
        <v>4021</v>
      </c>
      <c r="B995" s="13" t="s">
        <v>4065</v>
      </c>
      <c r="C995" s="14" t="s">
        <v>4023</v>
      </c>
      <c r="D995" s="14" t="s">
        <v>4066</v>
      </c>
      <c r="E995" s="14" t="s">
        <v>34</v>
      </c>
      <c r="F995" s="14" t="s">
        <v>35</v>
      </c>
      <c r="G995" s="14" t="s">
        <v>4066</v>
      </c>
      <c r="H995" s="61" t="s">
        <v>4067</v>
      </c>
      <c r="I995" s="38">
        <v>84</v>
      </c>
      <c r="J995" s="39" t="s">
        <v>8122</v>
      </c>
      <c r="K995" s="40" t="s">
        <v>8122</v>
      </c>
      <c r="L995" s="14" t="s">
        <v>8122</v>
      </c>
      <c r="M995" s="41">
        <v>8261</v>
      </c>
      <c r="N995" s="4" t="s">
        <v>8123</v>
      </c>
      <c r="O995" s="41">
        <v>1939</v>
      </c>
      <c r="P995" s="41">
        <v>1939</v>
      </c>
      <c r="Q995" s="41">
        <v>0</v>
      </c>
      <c r="R995" s="41">
        <v>1286</v>
      </c>
      <c r="S995" s="41">
        <v>2574</v>
      </c>
      <c r="T995" s="41">
        <v>523</v>
      </c>
      <c r="U995" s="41">
        <v>0</v>
      </c>
      <c r="V995" s="41">
        <v>0</v>
      </c>
      <c r="W995" s="41">
        <v>0</v>
      </c>
      <c r="X995" s="41">
        <v>0</v>
      </c>
      <c r="Y995" s="41">
        <v>0</v>
      </c>
      <c r="Z995" s="41">
        <v>0</v>
      </c>
      <c r="AA995" s="41">
        <v>0</v>
      </c>
      <c r="AB995" s="41">
        <v>0</v>
      </c>
      <c r="AC995" s="41">
        <v>0</v>
      </c>
      <c r="AD995" s="58">
        <f>SUM(Table446233[[#This Row],[1st
Apportionment]:[Invoices]])</f>
        <v>8261</v>
      </c>
      <c r="AE995" s="58">
        <f>Table446233[[#This Row],[2018–19
Final Allocation
$98.35 
Per Pupil]]-AD995</f>
        <v>0</v>
      </c>
    </row>
    <row r="996" spans="1:31" x14ac:dyDescent="0.35">
      <c r="A996" s="13" t="s">
        <v>4021</v>
      </c>
      <c r="B996" s="13" t="s">
        <v>4068</v>
      </c>
      <c r="C996" s="14" t="s">
        <v>4023</v>
      </c>
      <c r="D996" s="14" t="s">
        <v>4069</v>
      </c>
      <c r="E996" s="14" t="s">
        <v>34</v>
      </c>
      <c r="F996" s="14" t="s">
        <v>35</v>
      </c>
      <c r="G996" s="14" t="s">
        <v>4069</v>
      </c>
      <c r="H996" s="61" t="s">
        <v>4070</v>
      </c>
      <c r="I996" s="38">
        <v>0</v>
      </c>
      <c r="J996" s="39" t="s">
        <v>8123</v>
      </c>
      <c r="K996" s="40" t="s">
        <v>8123</v>
      </c>
      <c r="L996" s="14" t="s">
        <v>8123</v>
      </c>
      <c r="M996" s="41">
        <v>0</v>
      </c>
      <c r="N996" s="4" t="s">
        <v>8123</v>
      </c>
      <c r="O996" s="41">
        <v>0</v>
      </c>
      <c r="P996" s="41">
        <v>0</v>
      </c>
      <c r="Q996" s="41">
        <v>0</v>
      </c>
      <c r="R996" s="41">
        <v>0</v>
      </c>
      <c r="S996" s="41">
        <v>0</v>
      </c>
      <c r="T996" s="41">
        <v>0</v>
      </c>
      <c r="U996" s="41">
        <v>0</v>
      </c>
      <c r="V996" s="41">
        <v>0</v>
      </c>
      <c r="W996" s="41">
        <v>0</v>
      </c>
      <c r="X996" s="41">
        <v>0</v>
      </c>
      <c r="Y996" s="41">
        <v>0</v>
      </c>
      <c r="Z996" s="41">
        <v>0</v>
      </c>
      <c r="AA996" s="41">
        <v>0</v>
      </c>
      <c r="AB996" s="41">
        <v>0</v>
      </c>
      <c r="AC996" s="41">
        <v>0</v>
      </c>
      <c r="AD996" s="58">
        <f>SUM(Table446233[[#This Row],[1st
Apportionment]:[Invoices]])</f>
        <v>0</v>
      </c>
      <c r="AE996" s="58">
        <f>Table446233[[#This Row],[2018–19
Final Allocation
$98.35 
Per Pupil]]-AD996</f>
        <v>0</v>
      </c>
    </row>
    <row r="997" spans="1:31" x14ac:dyDescent="0.35">
      <c r="A997" s="13" t="s">
        <v>4021</v>
      </c>
      <c r="B997" s="13" t="s">
        <v>4071</v>
      </c>
      <c r="C997" s="14" t="s">
        <v>4023</v>
      </c>
      <c r="D997" s="14" t="s">
        <v>4072</v>
      </c>
      <c r="E997" s="14" t="s">
        <v>34</v>
      </c>
      <c r="F997" s="14" t="s">
        <v>35</v>
      </c>
      <c r="G997" s="14" t="s">
        <v>4072</v>
      </c>
      <c r="H997" s="61" t="s">
        <v>4073</v>
      </c>
      <c r="I997" s="38">
        <v>0</v>
      </c>
      <c r="J997" s="39" t="s">
        <v>8123</v>
      </c>
      <c r="K997" s="40" t="s">
        <v>8122</v>
      </c>
      <c r="L997" s="14" t="s">
        <v>8122</v>
      </c>
      <c r="M997" s="41">
        <v>0</v>
      </c>
      <c r="N997" s="4" t="s">
        <v>8123</v>
      </c>
      <c r="O997" s="41">
        <v>0</v>
      </c>
      <c r="P997" s="41">
        <v>0</v>
      </c>
      <c r="Q997" s="41">
        <v>0</v>
      </c>
      <c r="R997" s="41">
        <v>0</v>
      </c>
      <c r="S997" s="41">
        <v>0</v>
      </c>
      <c r="T997" s="41">
        <v>0</v>
      </c>
      <c r="U997" s="41">
        <v>0</v>
      </c>
      <c r="V997" s="41">
        <v>0</v>
      </c>
      <c r="W997" s="41">
        <v>0</v>
      </c>
      <c r="X997" s="41">
        <v>0</v>
      </c>
      <c r="Y997" s="41">
        <v>0</v>
      </c>
      <c r="Z997" s="41">
        <v>0</v>
      </c>
      <c r="AA997" s="41">
        <v>0</v>
      </c>
      <c r="AB997" s="41">
        <v>0</v>
      </c>
      <c r="AC997" s="41">
        <v>0</v>
      </c>
      <c r="AD997" s="58">
        <f>SUM(Table446233[[#This Row],[1st
Apportionment]:[Invoices]])</f>
        <v>0</v>
      </c>
      <c r="AE997" s="58">
        <f>Table446233[[#This Row],[2018–19
Final Allocation
$98.35 
Per Pupil]]-AD997</f>
        <v>0</v>
      </c>
    </row>
    <row r="998" spans="1:31" x14ac:dyDescent="0.35">
      <c r="A998" s="13" t="s">
        <v>4021</v>
      </c>
      <c r="B998" s="13" t="s">
        <v>4074</v>
      </c>
      <c r="C998" s="14" t="s">
        <v>4023</v>
      </c>
      <c r="D998" s="14" t="s">
        <v>4075</v>
      </c>
      <c r="E998" s="14" t="s">
        <v>34</v>
      </c>
      <c r="F998" s="14" t="s">
        <v>35</v>
      </c>
      <c r="G998" s="14" t="s">
        <v>4075</v>
      </c>
      <c r="H998" s="61" t="s">
        <v>4076</v>
      </c>
      <c r="I998" s="38">
        <v>477</v>
      </c>
      <c r="J998" s="39" t="s">
        <v>8122</v>
      </c>
      <c r="K998" s="40" t="s">
        <v>8122</v>
      </c>
      <c r="L998" s="14" t="s">
        <v>8122</v>
      </c>
      <c r="M998" s="41">
        <v>46913</v>
      </c>
      <c r="N998" s="4" t="s">
        <v>8123</v>
      </c>
      <c r="O998" s="41">
        <v>828</v>
      </c>
      <c r="P998" s="41">
        <v>828</v>
      </c>
      <c r="Q998" s="41">
        <v>0</v>
      </c>
      <c r="R998" s="41">
        <v>11728</v>
      </c>
      <c r="S998" s="41">
        <v>25521</v>
      </c>
      <c r="T998" s="41">
        <v>4</v>
      </c>
      <c r="U998" s="41">
        <v>354</v>
      </c>
      <c r="V998" s="41">
        <v>7650</v>
      </c>
      <c r="W998" s="41">
        <v>0</v>
      </c>
      <c r="X998" s="41">
        <v>0</v>
      </c>
      <c r="Y998" s="41">
        <v>0</v>
      </c>
      <c r="Z998" s="41">
        <v>0</v>
      </c>
      <c r="AA998" s="41">
        <v>0</v>
      </c>
      <c r="AB998" s="41">
        <v>0</v>
      </c>
      <c r="AC998" s="41">
        <v>0</v>
      </c>
      <c r="AD998" s="58">
        <f>SUM(Table446233[[#This Row],[1st
Apportionment]:[Invoices]])</f>
        <v>46913</v>
      </c>
      <c r="AE998" s="58">
        <f>Table446233[[#This Row],[2018–19
Final Allocation
$98.35 
Per Pupil]]-AD998</f>
        <v>0</v>
      </c>
    </row>
    <row r="999" spans="1:31" x14ac:dyDescent="0.35">
      <c r="A999" s="13" t="s">
        <v>4021</v>
      </c>
      <c r="B999" s="13" t="s">
        <v>4077</v>
      </c>
      <c r="C999" s="14" t="s">
        <v>4023</v>
      </c>
      <c r="D999" s="14" t="s">
        <v>4078</v>
      </c>
      <c r="E999" s="14" t="s">
        <v>34</v>
      </c>
      <c r="F999" s="14" t="s">
        <v>35</v>
      </c>
      <c r="G999" s="14" t="s">
        <v>4078</v>
      </c>
      <c r="H999" s="61" t="s">
        <v>4079</v>
      </c>
      <c r="I999" s="38">
        <v>214</v>
      </c>
      <c r="J999" s="39" t="s">
        <v>8122</v>
      </c>
      <c r="K999" s="40" t="s">
        <v>8122</v>
      </c>
      <c r="L999" s="14" t="s">
        <v>8122</v>
      </c>
      <c r="M999" s="41">
        <v>21047</v>
      </c>
      <c r="N999" s="4" t="s">
        <v>8123</v>
      </c>
      <c r="O999" s="41">
        <v>2404</v>
      </c>
      <c r="P999" s="41">
        <v>4941</v>
      </c>
      <c r="Q999" s="41">
        <v>4941</v>
      </c>
      <c r="R999" s="41">
        <v>5262</v>
      </c>
      <c r="S999" s="41">
        <v>3499</v>
      </c>
      <c r="T999" s="41">
        <v>0</v>
      </c>
      <c r="U999" s="41">
        <v>0</v>
      </c>
      <c r="V999" s="41">
        <v>0</v>
      </c>
      <c r="W999" s="41">
        <v>0</v>
      </c>
      <c r="X999" s="41">
        <v>0</v>
      </c>
      <c r="Y999" s="41">
        <v>0</v>
      </c>
      <c r="Z999" s="41">
        <v>0</v>
      </c>
      <c r="AA999" s="41">
        <v>0</v>
      </c>
      <c r="AB999" s="41">
        <v>0</v>
      </c>
      <c r="AC999" s="41">
        <v>0</v>
      </c>
      <c r="AD999" s="58">
        <f>SUM(Table446233[[#This Row],[1st
Apportionment]:[Invoices]])</f>
        <v>21047</v>
      </c>
      <c r="AE999" s="58">
        <f>Table446233[[#This Row],[2018–19
Final Allocation
$98.35 
Per Pupil]]-AD999</f>
        <v>0</v>
      </c>
    </row>
    <row r="1000" spans="1:31" x14ac:dyDescent="0.35">
      <c r="A1000" s="13" t="s">
        <v>4021</v>
      </c>
      <c r="B1000" s="13" t="s">
        <v>4080</v>
      </c>
      <c r="C1000" s="14" t="s">
        <v>4023</v>
      </c>
      <c r="D1000" s="14" t="s">
        <v>4081</v>
      </c>
      <c r="E1000" s="14" t="s">
        <v>34</v>
      </c>
      <c r="F1000" s="14" t="s">
        <v>35</v>
      </c>
      <c r="G1000" s="14" t="s">
        <v>4081</v>
      </c>
      <c r="H1000" s="61" t="s">
        <v>4082</v>
      </c>
      <c r="I1000" s="38">
        <v>0</v>
      </c>
      <c r="J1000" s="39" t="s">
        <v>8123</v>
      </c>
      <c r="K1000" s="40" t="s">
        <v>8123</v>
      </c>
      <c r="L1000" s="14" t="s">
        <v>8123</v>
      </c>
      <c r="M1000" s="41">
        <v>0</v>
      </c>
      <c r="N1000" s="4" t="s">
        <v>8122</v>
      </c>
      <c r="O1000" s="41">
        <v>0</v>
      </c>
      <c r="P1000" s="41">
        <v>0</v>
      </c>
      <c r="Q1000" s="41">
        <v>0</v>
      </c>
      <c r="R1000" s="41">
        <v>0</v>
      </c>
      <c r="S1000" s="41">
        <v>0</v>
      </c>
      <c r="T1000" s="41">
        <v>0</v>
      </c>
      <c r="U1000" s="41">
        <v>0</v>
      </c>
      <c r="V1000" s="41">
        <v>0</v>
      </c>
      <c r="W1000" s="41">
        <v>0</v>
      </c>
      <c r="X1000" s="41">
        <v>0</v>
      </c>
      <c r="Y1000" s="41">
        <v>0</v>
      </c>
      <c r="Z1000" s="41">
        <v>0</v>
      </c>
      <c r="AA1000" s="41">
        <v>0</v>
      </c>
      <c r="AB1000" s="41">
        <v>0</v>
      </c>
      <c r="AC1000" s="41">
        <v>0</v>
      </c>
      <c r="AD1000" s="58">
        <f>SUM(Table446233[[#This Row],[1st
Apportionment]:[Invoices]])</f>
        <v>0</v>
      </c>
      <c r="AE1000" s="58">
        <f>Table446233[[#This Row],[2018–19
Final Allocation
$98.35 
Per Pupil]]-AD1000</f>
        <v>0</v>
      </c>
    </row>
    <row r="1001" spans="1:31" x14ac:dyDescent="0.35">
      <c r="A1001" s="13" t="s">
        <v>4021</v>
      </c>
      <c r="B1001" s="13" t="s">
        <v>4083</v>
      </c>
      <c r="C1001" s="14" t="s">
        <v>4023</v>
      </c>
      <c r="D1001" s="14" t="s">
        <v>4084</v>
      </c>
      <c r="E1001" s="14" t="s">
        <v>34</v>
      </c>
      <c r="F1001" s="14" t="s">
        <v>35</v>
      </c>
      <c r="G1001" s="14" t="s">
        <v>4084</v>
      </c>
      <c r="H1001" s="61" t="s">
        <v>4085</v>
      </c>
      <c r="I1001" s="38">
        <v>600</v>
      </c>
      <c r="J1001" s="39" t="s">
        <v>8122</v>
      </c>
      <c r="K1001" s="40" t="s">
        <v>8122</v>
      </c>
      <c r="L1001" s="14" t="s">
        <v>8122</v>
      </c>
      <c r="M1001" s="41">
        <v>59010</v>
      </c>
      <c r="N1001" s="4" t="s">
        <v>8123</v>
      </c>
      <c r="O1001" s="41">
        <v>13853</v>
      </c>
      <c r="P1001" s="41">
        <v>13853</v>
      </c>
      <c r="Q1001" s="41">
        <v>8151</v>
      </c>
      <c r="R1001" s="41">
        <v>9812</v>
      </c>
      <c r="S1001" s="41">
        <v>0</v>
      </c>
      <c r="T1001" s="41">
        <v>0</v>
      </c>
      <c r="U1001" s="41">
        <v>0</v>
      </c>
      <c r="V1001" s="41">
        <v>13341</v>
      </c>
      <c r="W1001" s="41">
        <v>0</v>
      </c>
      <c r="X1001" s="41">
        <v>0</v>
      </c>
      <c r="Y1001" s="41">
        <v>0</v>
      </c>
      <c r="Z1001" s="41">
        <v>0</v>
      </c>
      <c r="AA1001" s="41">
        <v>0</v>
      </c>
      <c r="AB1001" s="41">
        <v>0</v>
      </c>
      <c r="AC1001" s="41">
        <v>0</v>
      </c>
      <c r="AD1001" s="58">
        <f>SUM(Table446233[[#This Row],[1st
Apportionment]:[Invoices]])</f>
        <v>59010</v>
      </c>
      <c r="AE1001" s="58">
        <f>Table446233[[#This Row],[2018–19
Final Allocation
$98.35 
Per Pupil]]-AD1001</f>
        <v>0</v>
      </c>
    </row>
    <row r="1002" spans="1:31" x14ac:dyDescent="0.35">
      <c r="A1002" s="13" t="s">
        <v>4021</v>
      </c>
      <c r="B1002" s="13" t="s">
        <v>4086</v>
      </c>
      <c r="C1002" s="14" t="s">
        <v>4023</v>
      </c>
      <c r="D1002" s="14" t="s">
        <v>4087</v>
      </c>
      <c r="E1002" s="14" t="s">
        <v>34</v>
      </c>
      <c r="F1002" s="14" t="s">
        <v>35</v>
      </c>
      <c r="G1002" s="14" t="s">
        <v>4087</v>
      </c>
      <c r="H1002" s="61" t="s">
        <v>4088</v>
      </c>
      <c r="I1002" s="38">
        <v>1334</v>
      </c>
      <c r="J1002" s="39" t="s">
        <v>8122</v>
      </c>
      <c r="K1002" s="40" t="s">
        <v>8122</v>
      </c>
      <c r="L1002" s="14" t="s">
        <v>8122</v>
      </c>
      <c r="M1002" s="41">
        <v>131199</v>
      </c>
      <c r="N1002" s="4" t="s">
        <v>8123</v>
      </c>
      <c r="O1002" s="41">
        <v>0</v>
      </c>
      <c r="P1002" s="41">
        <v>0</v>
      </c>
      <c r="Q1002" s="41">
        <v>0</v>
      </c>
      <c r="R1002" s="41">
        <v>0</v>
      </c>
      <c r="S1002" s="41">
        <v>0</v>
      </c>
      <c r="T1002" s="41">
        <v>69609</v>
      </c>
      <c r="U1002" s="41">
        <v>61590</v>
      </c>
      <c r="V1002" s="41">
        <v>0</v>
      </c>
      <c r="W1002" s="41">
        <v>0</v>
      </c>
      <c r="X1002" s="41">
        <v>0</v>
      </c>
      <c r="Y1002" s="41">
        <v>0</v>
      </c>
      <c r="Z1002" s="41">
        <v>0</v>
      </c>
      <c r="AA1002" s="41">
        <v>0</v>
      </c>
      <c r="AB1002" s="41">
        <v>0</v>
      </c>
      <c r="AC1002" s="41">
        <v>0</v>
      </c>
      <c r="AD1002" s="58">
        <f>SUM(Table446233[[#This Row],[1st
Apportionment]:[Invoices]])</f>
        <v>131199</v>
      </c>
      <c r="AE1002" s="58">
        <f>Table446233[[#This Row],[2018–19
Final Allocation
$98.35 
Per Pupil]]-AD1002</f>
        <v>0</v>
      </c>
    </row>
    <row r="1003" spans="1:31" x14ac:dyDescent="0.35">
      <c r="A1003" s="13" t="s">
        <v>4021</v>
      </c>
      <c r="B1003" s="13" t="s">
        <v>4089</v>
      </c>
      <c r="C1003" s="14" t="s">
        <v>4023</v>
      </c>
      <c r="D1003" s="14" t="s">
        <v>4090</v>
      </c>
      <c r="E1003" s="14" t="s">
        <v>34</v>
      </c>
      <c r="F1003" s="14" t="s">
        <v>35</v>
      </c>
      <c r="G1003" s="14" t="s">
        <v>4090</v>
      </c>
      <c r="H1003" s="61" t="s">
        <v>4091</v>
      </c>
      <c r="I1003" s="38">
        <v>0</v>
      </c>
      <c r="J1003" s="39" t="s">
        <v>8122</v>
      </c>
      <c r="K1003" s="40" t="s">
        <v>8123</v>
      </c>
      <c r="L1003" s="14" t="s">
        <v>8123</v>
      </c>
      <c r="M1003" s="41">
        <v>0</v>
      </c>
      <c r="N1003" s="4" t="s">
        <v>8123</v>
      </c>
      <c r="O1003" s="41">
        <v>0</v>
      </c>
      <c r="P1003" s="41">
        <v>0</v>
      </c>
      <c r="Q1003" s="41">
        <v>0</v>
      </c>
      <c r="R1003" s="41">
        <v>0</v>
      </c>
      <c r="S1003" s="41">
        <v>0</v>
      </c>
      <c r="T1003" s="41">
        <v>0</v>
      </c>
      <c r="U1003" s="41">
        <v>0</v>
      </c>
      <c r="V1003" s="41">
        <v>0</v>
      </c>
      <c r="W1003" s="41">
        <v>0</v>
      </c>
      <c r="X1003" s="41">
        <v>0</v>
      </c>
      <c r="Y1003" s="41">
        <v>0</v>
      </c>
      <c r="Z1003" s="41">
        <v>0</v>
      </c>
      <c r="AA1003" s="41">
        <v>0</v>
      </c>
      <c r="AB1003" s="41">
        <v>0</v>
      </c>
      <c r="AC1003" s="41">
        <v>0</v>
      </c>
      <c r="AD1003" s="58">
        <f>SUM(Table446233[[#This Row],[1st
Apportionment]:[Invoices]])</f>
        <v>0</v>
      </c>
      <c r="AE1003" s="58">
        <f>Table446233[[#This Row],[2018–19
Final Allocation
$98.35 
Per Pupil]]-AD1003</f>
        <v>0</v>
      </c>
    </row>
    <row r="1004" spans="1:31" x14ac:dyDescent="0.35">
      <c r="A1004" s="13" t="s">
        <v>4021</v>
      </c>
      <c r="B1004" s="13" t="s">
        <v>4092</v>
      </c>
      <c r="C1004" s="14" t="s">
        <v>4023</v>
      </c>
      <c r="D1004" s="14" t="s">
        <v>4093</v>
      </c>
      <c r="E1004" s="14" t="s">
        <v>34</v>
      </c>
      <c r="F1004" s="14" t="s">
        <v>35</v>
      </c>
      <c r="G1004" s="14" t="s">
        <v>4093</v>
      </c>
      <c r="H1004" s="61" t="s">
        <v>4094</v>
      </c>
      <c r="I1004" s="38">
        <v>0</v>
      </c>
      <c r="J1004" s="39" t="s">
        <v>8123</v>
      </c>
      <c r="K1004" s="40" t="s">
        <v>8122</v>
      </c>
      <c r="L1004" s="14" t="s">
        <v>8122</v>
      </c>
      <c r="M1004" s="41">
        <v>0</v>
      </c>
      <c r="N1004" s="4" t="s">
        <v>8122</v>
      </c>
      <c r="O1004" s="41">
        <v>0</v>
      </c>
      <c r="P1004" s="41">
        <v>0</v>
      </c>
      <c r="Q1004" s="41">
        <v>0</v>
      </c>
      <c r="R1004" s="41">
        <v>0</v>
      </c>
      <c r="S1004" s="41">
        <v>0</v>
      </c>
      <c r="T1004" s="41">
        <v>0</v>
      </c>
      <c r="U1004" s="41">
        <v>0</v>
      </c>
      <c r="V1004" s="41">
        <v>0</v>
      </c>
      <c r="W1004" s="41">
        <v>0</v>
      </c>
      <c r="X1004" s="41">
        <v>0</v>
      </c>
      <c r="Y1004" s="41">
        <v>0</v>
      </c>
      <c r="Z1004" s="41">
        <v>0</v>
      </c>
      <c r="AA1004" s="41">
        <v>0</v>
      </c>
      <c r="AB1004" s="41">
        <v>0</v>
      </c>
      <c r="AC1004" s="41">
        <v>0</v>
      </c>
      <c r="AD1004" s="58">
        <f>SUM(Table446233[[#This Row],[1st
Apportionment]:[Invoices]])</f>
        <v>0</v>
      </c>
      <c r="AE1004" s="58">
        <f>Table446233[[#This Row],[2018–19
Final Allocation
$98.35 
Per Pupil]]-AD1004</f>
        <v>0</v>
      </c>
    </row>
    <row r="1005" spans="1:31" x14ac:dyDescent="0.35">
      <c r="A1005" s="13" t="s">
        <v>4021</v>
      </c>
      <c r="B1005" s="13" t="s">
        <v>4095</v>
      </c>
      <c r="C1005" s="14" t="s">
        <v>4023</v>
      </c>
      <c r="D1005" s="14" t="s">
        <v>4096</v>
      </c>
      <c r="E1005" s="14" t="s">
        <v>34</v>
      </c>
      <c r="F1005" s="14" t="s">
        <v>35</v>
      </c>
      <c r="G1005" s="14" t="s">
        <v>4096</v>
      </c>
      <c r="H1005" s="61" t="s">
        <v>4097</v>
      </c>
      <c r="I1005" s="38">
        <v>741</v>
      </c>
      <c r="J1005" s="39" t="s">
        <v>8122</v>
      </c>
      <c r="K1005" s="40" t="s">
        <v>8122</v>
      </c>
      <c r="L1005" s="14" t="s">
        <v>8122</v>
      </c>
      <c r="M1005" s="41">
        <v>72877</v>
      </c>
      <c r="N1005" s="4" t="s">
        <v>8122</v>
      </c>
      <c r="O1005" s="41">
        <v>0</v>
      </c>
      <c r="P1005" s="41">
        <v>0</v>
      </c>
      <c r="Q1005" s="41">
        <v>0</v>
      </c>
      <c r="R1005" s="41">
        <v>0</v>
      </c>
      <c r="S1005" s="41">
        <v>0</v>
      </c>
      <c r="T1005" s="41">
        <v>0</v>
      </c>
      <c r="U1005" s="41">
        <v>7419</v>
      </c>
      <c r="V1005" s="41">
        <v>44876</v>
      </c>
      <c r="W1005" s="41">
        <v>20582</v>
      </c>
      <c r="X1005" s="41">
        <v>0</v>
      </c>
      <c r="Y1005" s="41">
        <v>0</v>
      </c>
      <c r="Z1005" s="41">
        <v>0</v>
      </c>
      <c r="AA1005" s="41">
        <v>0</v>
      </c>
      <c r="AB1005" s="41">
        <v>0</v>
      </c>
      <c r="AC1005" s="41">
        <v>0</v>
      </c>
      <c r="AD1005" s="58">
        <f>SUM(Table446233[[#This Row],[1st
Apportionment]:[Invoices]])</f>
        <v>72877</v>
      </c>
      <c r="AE1005" s="58">
        <f>Table446233[[#This Row],[2018–19
Final Allocation
$98.35 
Per Pupil]]-AD1005</f>
        <v>0</v>
      </c>
    </row>
    <row r="1006" spans="1:31" x14ac:dyDescent="0.35">
      <c r="A1006" s="13" t="s">
        <v>4021</v>
      </c>
      <c r="B1006" s="13" t="s">
        <v>4098</v>
      </c>
      <c r="C1006" s="14" t="s">
        <v>4023</v>
      </c>
      <c r="D1006" s="14" t="s">
        <v>4099</v>
      </c>
      <c r="E1006" s="14" t="s">
        <v>34</v>
      </c>
      <c r="F1006" s="14" t="s">
        <v>35</v>
      </c>
      <c r="G1006" s="14" t="s">
        <v>4099</v>
      </c>
      <c r="H1006" s="61" t="s">
        <v>4100</v>
      </c>
      <c r="I1006" s="38">
        <v>796</v>
      </c>
      <c r="J1006" s="39" t="s">
        <v>8122</v>
      </c>
      <c r="K1006" s="40" t="s">
        <v>8122</v>
      </c>
      <c r="L1006" s="14" t="s">
        <v>8122</v>
      </c>
      <c r="M1006" s="41">
        <v>78287</v>
      </c>
      <c r="N1006" s="4" t="s">
        <v>8123</v>
      </c>
      <c r="O1006" s="41">
        <v>0</v>
      </c>
      <c r="P1006" s="41">
        <v>0</v>
      </c>
      <c r="Q1006" s="41">
        <v>4214</v>
      </c>
      <c r="R1006" s="41">
        <v>19572</v>
      </c>
      <c r="S1006" s="41">
        <v>0</v>
      </c>
      <c r="T1006" s="41">
        <v>31218</v>
      </c>
      <c r="U1006" s="41">
        <v>23283</v>
      </c>
      <c r="V1006" s="41">
        <v>0</v>
      </c>
      <c r="W1006" s="41">
        <v>0</v>
      </c>
      <c r="X1006" s="41">
        <v>0</v>
      </c>
      <c r="Y1006" s="41">
        <v>0</v>
      </c>
      <c r="Z1006" s="41">
        <v>0</v>
      </c>
      <c r="AA1006" s="41">
        <v>0</v>
      </c>
      <c r="AB1006" s="41">
        <v>0</v>
      </c>
      <c r="AC1006" s="41">
        <v>0</v>
      </c>
      <c r="AD1006" s="58">
        <f>SUM(Table446233[[#This Row],[1st
Apportionment]:[Invoices]])</f>
        <v>78287</v>
      </c>
      <c r="AE1006" s="58">
        <f>Table446233[[#This Row],[2018–19
Final Allocation
$98.35 
Per Pupil]]-AD1006</f>
        <v>0</v>
      </c>
    </row>
    <row r="1007" spans="1:31" x14ac:dyDescent="0.35">
      <c r="A1007" s="13" t="s">
        <v>4021</v>
      </c>
      <c r="B1007" s="13" t="s">
        <v>4101</v>
      </c>
      <c r="C1007" s="14" t="s">
        <v>4023</v>
      </c>
      <c r="D1007" s="14" t="s">
        <v>4102</v>
      </c>
      <c r="E1007" s="14" t="s">
        <v>34</v>
      </c>
      <c r="F1007" s="14" t="s">
        <v>35</v>
      </c>
      <c r="G1007" s="14" t="s">
        <v>4102</v>
      </c>
      <c r="H1007" s="61" t="s">
        <v>4103</v>
      </c>
      <c r="I1007" s="38">
        <v>4873</v>
      </c>
      <c r="J1007" s="39" t="s">
        <v>8122</v>
      </c>
      <c r="K1007" s="40" t="s">
        <v>8122</v>
      </c>
      <c r="L1007" s="14" t="s">
        <v>8122</v>
      </c>
      <c r="M1007" s="41">
        <v>479260</v>
      </c>
      <c r="N1007" s="4" t="s">
        <v>8122</v>
      </c>
      <c r="O1007" s="41">
        <v>0</v>
      </c>
      <c r="P1007" s="41">
        <v>0</v>
      </c>
      <c r="Q1007" s="41">
        <v>42542</v>
      </c>
      <c r="R1007" s="41">
        <v>119815</v>
      </c>
      <c r="S1007" s="41">
        <v>0</v>
      </c>
      <c r="T1007" s="41">
        <v>203400</v>
      </c>
      <c r="U1007" s="41">
        <v>113503</v>
      </c>
      <c r="V1007" s="41">
        <v>0</v>
      </c>
      <c r="W1007" s="41">
        <v>0</v>
      </c>
      <c r="X1007" s="41">
        <v>0</v>
      </c>
      <c r="Y1007" s="41">
        <v>0</v>
      </c>
      <c r="Z1007" s="41">
        <v>0</v>
      </c>
      <c r="AA1007" s="41">
        <v>0</v>
      </c>
      <c r="AB1007" s="41">
        <v>0</v>
      </c>
      <c r="AC1007" s="41">
        <v>0</v>
      </c>
      <c r="AD1007" s="58">
        <f>SUM(Table446233[[#This Row],[1st
Apportionment]:[Invoices]])</f>
        <v>479260</v>
      </c>
      <c r="AE1007" s="58">
        <f>Table446233[[#This Row],[2018–19
Final Allocation
$98.35 
Per Pupil]]-AD1007</f>
        <v>0</v>
      </c>
    </row>
    <row r="1008" spans="1:31" x14ac:dyDescent="0.35">
      <c r="A1008" s="13" t="s">
        <v>4021</v>
      </c>
      <c r="B1008" s="13" t="s">
        <v>4104</v>
      </c>
      <c r="C1008" s="14" t="s">
        <v>4023</v>
      </c>
      <c r="D1008" s="14" t="s">
        <v>4105</v>
      </c>
      <c r="E1008" s="14" t="s">
        <v>34</v>
      </c>
      <c r="F1008" s="14" t="s">
        <v>35</v>
      </c>
      <c r="G1008" s="14" t="s">
        <v>4105</v>
      </c>
      <c r="H1008" s="61" t="s">
        <v>4106</v>
      </c>
      <c r="I1008" s="38">
        <v>0</v>
      </c>
      <c r="J1008" s="39" t="s">
        <v>8122</v>
      </c>
      <c r="K1008" s="40" t="s">
        <v>8123</v>
      </c>
      <c r="L1008" s="14" t="s">
        <v>8123</v>
      </c>
      <c r="M1008" s="41">
        <v>0</v>
      </c>
      <c r="N1008" s="4" t="s">
        <v>8123</v>
      </c>
      <c r="O1008" s="41">
        <v>0</v>
      </c>
      <c r="P1008" s="41">
        <v>0</v>
      </c>
      <c r="Q1008" s="41">
        <v>0</v>
      </c>
      <c r="R1008" s="41">
        <v>0</v>
      </c>
      <c r="S1008" s="41">
        <v>0</v>
      </c>
      <c r="T1008" s="41">
        <v>0</v>
      </c>
      <c r="U1008" s="41">
        <v>0</v>
      </c>
      <c r="V1008" s="41">
        <v>0</v>
      </c>
      <c r="W1008" s="41">
        <v>0</v>
      </c>
      <c r="X1008" s="41">
        <v>0</v>
      </c>
      <c r="Y1008" s="41">
        <v>0</v>
      </c>
      <c r="Z1008" s="41">
        <v>0</v>
      </c>
      <c r="AA1008" s="41">
        <v>0</v>
      </c>
      <c r="AB1008" s="41">
        <v>0</v>
      </c>
      <c r="AC1008" s="41">
        <v>0</v>
      </c>
      <c r="AD1008" s="58">
        <f>SUM(Table446233[[#This Row],[1st
Apportionment]:[Invoices]])</f>
        <v>0</v>
      </c>
      <c r="AE1008" s="58">
        <f>Table446233[[#This Row],[2018–19
Final Allocation
$98.35 
Per Pupil]]-AD1008</f>
        <v>0</v>
      </c>
    </row>
    <row r="1009" spans="1:31" ht="31" x14ac:dyDescent="0.35">
      <c r="A1009" s="13" t="s">
        <v>4021</v>
      </c>
      <c r="B1009" s="13" t="s">
        <v>4107</v>
      </c>
      <c r="C1009" s="14" t="s">
        <v>4023</v>
      </c>
      <c r="D1009" s="14" t="s">
        <v>4024</v>
      </c>
      <c r="E1009" s="14" t="s">
        <v>4108</v>
      </c>
      <c r="F1009" s="14">
        <v>2025</v>
      </c>
      <c r="G1009" s="14" t="s">
        <v>4109</v>
      </c>
      <c r="H1009" s="61" t="s">
        <v>4110</v>
      </c>
      <c r="I1009" s="38">
        <v>0</v>
      </c>
      <c r="J1009" s="39" t="s">
        <v>8122</v>
      </c>
      <c r="K1009" s="40" t="s">
        <v>8123</v>
      </c>
      <c r="L1009" s="14" t="s">
        <v>8123</v>
      </c>
      <c r="M1009" s="41">
        <v>0</v>
      </c>
      <c r="N1009" s="4" t="s">
        <v>8123</v>
      </c>
      <c r="O1009" s="41">
        <v>0</v>
      </c>
      <c r="P1009" s="41">
        <v>0</v>
      </c>
      <c r="Q1009" s="41">
        <v>0</v>
      </c>
      <c r="R1009" s="41">
        <v>0</v>
      </c>
      <c r="S1009" s="41">
        <v>0</v>
      </c>
      <c r="T1009" s="41">
        <v>0</v>
      </c>
      <c r="U1009" s="41">
        <v>0</v>
      </c>
      <c r="V1009" s="41">
        <v>0</v>
      </c>
      <c r="W1009" s="41">
        <v>0</v>
      </c>
      <c r="X1009" s="41">
        <v>0</v>
      </c>
      <c r="Y1009" s="41">
        <v>0</v>
      </c>
      <c r="Z1009" s="41">
        <v>0</v>
      </c>
      <c r="AA1009" s="41">
        <v>0</v>
      </c>
      <c r="AB1009" s="41">
        <v>0</v>
      </c>
      <c r="AC1009" s="41">
        <v>0</v>
      </c>
      <c r="AD1009" s="58">
        <f>SUM(Table446233[[#This Row],[1st
Apportionment]:[Invoices]])</f>
        <v>0</v>
      </c>
      <c r="AE1009" s="58">
        <f>Table446233[[#This Row],[2018–19
Final Allocation
$98.35 
Per Pupil]]-AD1009</f>
        <v>0</v>
      </c>
    </row>
    <row r="1010" spans="1:31" x14ac:dyDescent="0.35">
      <c r="A1010" s="13" t="s">
        <v>4021</v>
      </c>
      <c r="B1010" s="13" t="s">
        <v>4111</v>
      </c>
      <c r="C1010" s="14" t="s">
        <v>4023</v>
      </c>
      <c r="D1010" s="14" t="s">
        <v>4081</v>
      </c>
      <c r="E1010" s="14" t="s">
        <v>4112</v>
      </c>
      <c r="F1010" s="14" t="s">
        <v>4113</v>
      </c>
      <c r="G1010" s="14" t="s">
        <v>4114</v>
      </c>
      <c r="H1010" s="61" t="s">
        <v>4115</v>
      </c>
      <c r="I1010" s="38">
        <v>0</v>
      </c>
      <c r="J1010" s="39" t="s">
        <v>8122</v>
      </c>
      <c r="K1010" s="40" t="s">
        <v>8123</v>
      </c>
      <c r="L1010" s="14" t="s">
        <v>8123</v>
      </c>
      <c r="M1010" s="41">
        <v>0</v>
      </c>
      <c r="N1010" s="4" t="s">
        <v>8123</v>
      </c>
      <c r="O1010" s="41">
        <v>0</v>
      </c>
      <c r="P1010" s="41">
        <v>0</v>
      </c>
      <c r="Q1010" s="41">
        <v>0</v>
      </c>
      <c r="R1010" s="41">
        <v>0</v>
      </c>
      <c r="S1010" s="41">
        <v>0</v>
      </c>
      <c r="T1010" s="41">
        <v>0</v>
      </c>
      <c r="U1010" s="41">
        <v>0</v>
      </c>
      <c r="V1010" s="41">
        <v>0</v>
      </c>
      <c r="W1010" s="41">
        <v>0</v>
      </c>
      <c r="X1010" s="41">
        <v>0</v>
      </c>
      <c r="Y1010" s="41">
        <v>0</v>
      </c>
      <c r="Z1010" s="41">
        <v>0</v>
      </c>
      <c r="AA1010" s="41">
        <v>0</v>
      </c>
      <c r="AB1010" s="41">
        <v>0</v>
      </c>
      <c r="AC1010" s="41">
        <v>0</v>
      </c>
      <c r="AD1010" s="58">
        <f>SUM(Table446233[[#This Row],[1st
Apportionment]:[Invoices]])</f>
        <v>0</v>
      </c>
      <c r="AE1010" s="58">
        <f>Table446233[[#This Row],[2018–19
Final Allocation
$98.35 
Per Pupil]]-AD1010</f>
        <v>0</v>
      </c>
    </row>
    <row r="1011" spans="1:31" x14ac:dyDescent="0.35">
      <c r="A1011" s="13" t="s">
        <v>4021</v>
      </c>
      <c r="B1011" s="13" t="s">
        <v>4116</v>
      </c>
      <c r="C1011" s="14" t="s">
        <v>4023</v>
      </c>
      <c r="D1011" s="14" t="s">
        <v>4087</v>
      </c>
      <c r="E1011" s="14" t="s">
        <v>4117</v>
      </c>
      <c r="F1011" s="14" t="s">
        <v>4118</v>
      </c>
      <c r="G1011" s="14" t="s">
        <v>4119</v>
      </c>
      <c r="H1011" s="61" t="s">
        <v>4120</v>
      </c>
      <c r="I1011" s="38">
        <v>0</v>
      </c>
      <c r="J1011" s="39" t="s">
        <v>8123</v>
      </c>
      <c r="K1011" s="40" t="s">
        <v>8123</v>
      </c>
      <c r="L1011" s="14" t="s">
        <v>8122</v>
      </c>
      <c r="M1011" s="41">
        <v>0</v>
      </c>
      <c r="N1011" s="4" t="s">
        <v>8123</v>
      </c>
      <c r="O1011" s="41">
        <v>0</v>
      </c>
      <c r="P1011" s="41">
        <v>0</v>
      </c>
      <c r="Q1011" s="41">
        <v>0</v>
      </c>
      <c r="R1011" s="41">
        <v>0</v>
      </c>
      <c r="S1011" s="41">
        <v>0</v>
      </c>
      <c r="T1011" s="41">
        <v>0</v>
      </c>
      <c r="U1011" s="41">
        <v>0</v>
      </c>
      <c r="V1011" s="41">
        <v>0</v>
      </c>
      <c r="W1011" s="41">
        <v>0</v>
      </c>
      <c r="X1011" s="41">
        <v>0</v>
      </c>
      <c r="Y1011" s="41">
        <v>0</v>
      </c>
      <c r="Z1011" s="41">
        <v>0</v>
      </c>
      <c r="AA1011" s="41">
        <v>0</v>
      </c>
      <c r="AB1011" s="41">
        <v>0</v>
      </c>
      <c r="AC1011" s="41">
        <v>0</v>
      </c>
      <c r="AD1011" s="58">
        <f>SUM(Table446233[[#This Row],[1st
Apportionment]:[Invoices]])</f>
        <v>0</v>
      </c>
      <c r="AE1011" s="58">
        <f>Table446233[[#This Row],[2018–19
Final Allocation
$98.35 
Per Pupil]]-AD1011</f>
        <v>0</v>
      </c>
    </row>
    <row r="1012" spans="1:31" x14ac:dyDescent="0.35">
      <c r="A1012" s="13" t="s">
        <v>4021</v>
      </c>
      <c r="B1012" s="13" t="s">
        <v>4121</v>
      </c>
      <c r="C1012" s="14" t="s">
        <v>4023</v>
      </c>
      <c r="D1012" s="14" t="s">
        <v>4039</v>
      </c>
      <c r="E1012" s="14" t="s">
        <v>4122</v>
      </c>
      <c r="F1012" s="14" t="s">
        <v>4123</v>
      </c>
      <c r="G1012" s="14" t="s">
        <v>4124</v>
      </c>
      <c r="H1012" s="61" t="s">
        <v>4125</v>
      </c>
      <c r="I1012" s="38">
        <v>0</v>
      </c>
      <c r="J1012" s="39" t="s">
        <v>8123</v>
      </c>
      <c r="K1012" s="40" t="s">
        <v>8123</v>
      </c>
      <c r="L1012" s="14" t="s">
        <v>8123</v>
      </c>
      <c r="M1012" s="41">
        <v>0</v>
      </c>
      <c r="N1012" s="4" t="s">
        <v>8123</v>
      </c>
      <c r="O1012" s="41">
        <v>0</v>
      </c>
      <c r="P1012" s="41">
        <v>0</v>
      </c>
      <c r="Q1012" s="41">
        <v>0</v>
      </c>
      <c r="R1012" s="41">
        <v>0</v>
      </c>
      <c r="S1012" s="41">
        <v>0</v>
      </c>
      <c r="T1012" s="41">
        <v>0</v>
      </c>
      <c r="U1012" s="41">
        <v>0</v>
      </c>
      <c r="V1012" s="41">
        <v>0</v>
      </c>
      <c r="W1012" s="41">
        <v>0</v>
      </c>
      <c r="X1012" s="41">
        <v>0</v>
      </c>
      <c r="Y1012" s="41">
        <v>0</v>
      </c>
      <c r="Z1012" s="41">
        <v>0</v>
      </c>
      <c r="AA1012" s="41">
        <v>0</v>
      </c>
      <c r="AB1012" s="41">
        <v>0</v>
      </c>
      <c r="AC1012" s="41">
        <v>0</v>
      </c>
      <c r="AD1012" s="58">
        <f>SUM(Table446233[[#This Row],[1st
Apportionment]:[Invoices]])</f>
        <v>0</v>
      </c>
      <c r="AE1012" s="58">
        <f>Table446233[[#This Row],[2018–19
Final Allocation
$98.35 
Per Pupil]]-AD1012</f>
        <v>0</v>
      </c>
    </row>
    <row r="1013" spans="1:31" x14ac:dyDescent="0.35">
      <c r="A1013" s="13" t="s">
        <v>4021</v>
      </c>
      <c r="B1013" s="13" t="s">
        <v>4126</v>
      </c>
      <c r="C1013" s="14" t="s">
        <v>4023</v>
      </c>
      <c r="D1013" s="14" t="s">
        <v>4087</v>
      </c>
      <c r="E1013" s="14" t="s">
        <v>4127</v>
      </c>
      <c r="F1013" s="14" t="s">
        <v>4128</v>
      </c>
      <c r="G1013" s="14" t="s">
        <v>4129</v>
      </c>
      <c r="H1013" s="61" t="s">
        <v>4130</v>
      </c>
      <c r="I1013" s="38">
        <v>0</v>
      </c>
      <c r="J1013" s="39" t="s">
        <v>8123</v>
      </c>
      <c r="K1013" s="40" t="s">
        <v>8123</v>
      </c>
      <c r="L1013" s="14" t="s">
        <v>8123</v>
      </c>
      <c r="M1013" s="41">
        <v>0</v>
      </c>
      <c r="N1013" s="4" t="s">
        <v>8123</v>
      </c>
      <c r="O1013" s="41">
        <v>0</v>
      </c>
      <c r="P1013" s="41">
        <v>0</v>
      </c>
      <c r="Q1013" s="41">
        <v>0</v>
      </c>
      <c r="R1013" s="41">
        <v>0</v>
      </c>
      <c r="S1013" s="41">
        <v>0</v>
      </c>
      <c r="T1013" s="41">
        <v>0</v>
      </c>
      <c r="U1013" s="41">
        <v>0</v>
      </c>
      <c r="V1013" s="41">
        <v>0</v>
      </c>
      <c r="W1013" s="41">
        <v>0</v>
      </c>
      <c r="X1013" s="41">
        <v>0</v>
      </c>
      <c r="Y1013" s="41">
        <v>0</v>
      </c>
      <c r="Z1013" s="41">
        <v>0</v>
      </c>
      <c r="AA1013" s="41">
        <v>0</v>
      </c>
      <c r="AB1013" s="41">
        <v>0</v>
      </c>
      <c r="AC1013" s="41">
        <v>0</v>
      </c>
      <c r="AD1013" s="58">
        <f>SUM(Table446233[[#This Row],[1st
Apportionment]:[Invoices]])</f>
        <v>0</v>
      </c>
      <c r="AE1013" s="58">
        <f>Table446233[[#This Row],[2018–19
Final Allocation
$98.35 
Per Pupil]]-AD1013</f>
        <v>0</v>
      </c>
    </row>
    <row r="1014" spans="1:31" x14ac:dyDescent="0.35">
      <c r="A1014" s="13" t="s">
        <v>4021</v>
      </c>
      <c r="B1014" s="13" t="s">
        <v>4131</v>
      </c>
      <c r="C1014" s="14" t="s">
        <v>4023</v>
      </c>
      <c r="D1014" s="14" t="s">
        <v>4039</v>
      </c>
      <c r="E1014" s="14" t="s">
        <v>4132</v>
      </c>
      <c r="F1014" s="14" t="s">
        <v>4133</v>
      </c>
      <c r="G1014" s="14" t="s">
        <v>4134</v>
      </c>
      <c r="H1014" s="61" t="s">
        <v>4135</v>
      </c>
      <c r="I1014" s="38">
        <v>0</v>
      </c>
      <c r="J1014" s="39" t="s">
        <v>8122</v>
      </c>
      <c r="K1014" s="40" t="s">
        <v>8123</v>
      </c>
      <c r="L1014" s="14" t="s">
        <v>8123</v>
      </c>
      <c r="M1014" s="41">
        <v>0</v>
      </c>
      <c r="N1014" s="4" t="s">
        <v>8123</v>
      </c>
      <c r="O1014" s="41">
        <v>0</v>
      </c>
      <c r="P1014" s="41">
        <v>0</v>
      </c>
      <c r="Q1014" s="41">
        <v>0</v>
      </c>
      <c r="R1014" s="41">
        <v>0</v>
      </c>
      <c r="S1014" s="41">
        <v>0</v>
      </c>
      <c r="T1014" s="41">
        <v>0</v>
      </c>
      <c r="U1014" s="41">
        <v>0</v>
      </c>
      <c r="V1014" s="41">
        <v>0</v>
      </c>
      <c r="W1014" s="41">
        <v>0</v>
      </c>
      <c r="X1014" s="41">
        <v>0</v>
      </c>
      <c r="Y1014" s="41">
        <v>0</v>
      </c>
      <c r="Z1014" s="41">
        <v>0</v>
      </c>
      <c r="AA1014" s="41">
        <v>0</v>
      </c>
      <c r="AB1014" s="41">
        <v>0</v>
      </c>
      <c r="AC1014" s="41">
        <v>0</v>
      </c>
      <c r="AD1014" s="58">
        <f>SUM(Table446233[[#This Row],[1st
Apportionment]:[Invoices]])</f>
        <v>0</v>
      </c>
      <c r="AE1014" s="58">
        <f>Table446233[[#This Row],[2018–19
Final Allocation
$98.35 
Per Pupil]]-AD1014</f>
        <v>0</v>
      </c>
    </row>
    <row r="1015" spans="1:31" x14ac:dyDescent="0.35">
      <c r="A1015" s="13" t="s">
        <v>4021</v>
      </c>
      <c r="B1015" s="13" t="s">
        <v>4136</v>
      </c>
      <c r="C1015" s="14" t="s">
        <v>4023</v>
      </c>
      <c r="D1015" s="14" t="s">
        <v>4087</v>
      </c>
      <c r="E1015" s="14" t="s">
        <v>4137</v>
      </c>
      <c r="F1015" s="14" t="s">
        <v>4138</v>
      </c>
      <c r="G1015" s="14" t="s">
        <v>4139</v>
      </c>
      <c r="H1015" s="61" t="s">
        <v>4140</v>
      </c>
      <c r="I1015" s="38">
        <v>0</v>
      </c>
      <c r="J1015" s="39" t="s">
        <v>8123</v>
      </c>
      <c r="K1015" s="40" t="s">
        <v>8123</v>
      </c>
      <c r="L1015" s="14" t="s">
        <v>8123</v>
      </c>
      <c r="M1015" s="41">
        <v>0</v>
      </c>
      <c r="N1015" s="4" t="s">
        <v>8123</v>
      </c>
      <c r="O1015" s="41">
        <v>0</v>
      </c>
      <c r="P1015" s="41">
        <v>0</v>
      </c>
      <c r="Q1015" s="41">
        <v>0</v>
      </c>
      <c r="R1015" s="41">
        <v>0</v>
      </c>
      <c r="S1015" s="41">
        <v>0</v>
      </c>
      <c r="T1015" s="41">
        <v>0</v>
      </c>
      <c r="U1015" s="41">
        <v>0</v>
      </c>
      <c r="V1015" s="41">
        <v>0</v>
      </c>
      <c r="W1015" s="41">
        <v>0</v>
      </c>
      <c r="X1015" s="41">
        <v>0</v>
      </c>
      <c r="Y1015" s="41">
        <v>0</v>
      </c>
      <c r="Z1015" s="41">
        <v>0</v>
      </c>
      <c r="AA1015" s="41">
        <v>0</v>
      </c>
      <c r="AB1015" s="41">
        <v>0</v>
      </c>
      <c r="AC1015" s="41">
        <v>0</v>
      </c>
      <c r="AD1015" s="58">
        <f>SUM(Table446233[[#This Row],[1st
Apportionment]:[Invoices]])</f>
        <v>0</v>
      </c>
      <c r="AE1015" s="58">
        <f>Table446233[[#This Row],[2018–19
Final Allocation
$98.35 
Per Pupil]]-AD1015</f>
        <v>0</v>
      </c>
    </row>
    <row r="1016" spans="1:31" x14ac:dyDescent="0.35">
      <c r="A1016" s="13" t="s">
        <v>4021</v>
      </c>
      <c r="B1016" s="13" t="s">
        <v>4141</v>
      </c>
      <c r="C1016" s="14" t="s">
        <v>4023</v>
      </c>
      <c r="D1016" s="14" t="s">
        <v>4087</v>
      </c>
      <c r="E1016" s="14" t="s">
        <v>4142</v>
      </c>
      <c r="F1016" s="14" t="s">
        <v>4143</v>
      </c>
      <c r="G1016" s="14" t="s">
        <v>4144</v>
      </c>
      <c r="H1016" s="61" t="s">
        <v>4145</v>
      </c>
      <c r="I1016" s="38">
        <v>0</v>
      </c>
      <c r="J1016" s="39" t="s">
        <v>8122</v>
      </c>
      <c r="K1016" s="40" t="s">
        <v>8123</v>
      </c>
      <c r="L1016" s="14" t="s">
        <v>8123</v>
      </c>
      <c r="M1016" s="41">
        <v>0</v>
      </c>
      <c r="N1016" s="4" t="s">
        <v>8123</v>
      </c>
      <c r="O1016" s="41">
        <v>0</v>
      </c>
      <c r="P1016" s="41">
        <v>0</v>
      </c>
      <c r="Q1016" s="41">
        <v>0</v>
      </c>
      <c r="R1016" s="41">
        <v>0</v>
      </c>
      <c r="S1016" s="41">
        <v>0</v>
      </c>
      <c r="T1016" s="41">
        <v>0</v>
      </c>
      <c r="U1016" s="41">
        <v>0</v>
      </c>
      <c r="V1016" s="41">
        <v>0</v>
      </c>
      <c r="W1016" s="41">
        <v>0</v>
      </c>
      <c r="X1016" s="41">
        <v>0</v>
      </c>
      <c r="Y1016" s="41">
        <v>0</v>
      </c>
      <c r="Z1016" s="41">
        <v>0</v>
      </c>
      <c r="AA1016" s="41">
        <v>0</v>
      </c>
      <c r="AB1016" s="41">
        <v>0</v>
      </c>
      <c r="AC1016" s="41">
        <v>0</v>
      </c>
      <c r="AD1016" s="58">
        <f>SUM(Table446233[[#This Row],[1st
Apportionment]:[Invoices]])</f>
        <v>0</v>
      </c>
      <c r="AE1016" s="58">
        <f>Table446233[[#This Row],[2018–19
Final Allocation
$98.35 
Per Pupil]]-AD1016</f>
        <v>0</v>
      </c>
    </row>
    <row r="1017" spans="1:31" x14ac:dyDescent="0.35">
      <c r="A1017" s="13" t="s">
        <v>4021</v>
      </c>
      <c r="B1017" s="13" t="s">
        <v>4146</v>
      </c>
      <c r="C1017" s="14" t="s">
        <v>4023</v>
      </c>
      <c r="D1017" s="14" t="s">
        <v>4039</v>
      </c>
      <c r="E1017" s="14" t="s">
        <v>4147</v>
      </c>
      <c r="F1017" s="14" t="s">
        <v>4148</v>
      </c>
      <c r="G1017" s="14" t="s">
        <v>4149</v>
      </c>
      <c r="H1017" s="61" t="s">
        <v>4150</v>
      </c>
      <c r="I1017" s="38">
        <v>0</v>
      </c>
      <c r="J1017" s="39" t="s">
        <v>8123</v>
      </c>
      <c r="K1017" s="40" t="s">
        <v>8123</v>
      </c>
      <c r="L1017" s="14" t="s">
        <v>8123</v>
      </c>
      <c r="M1017" s="41">
        <v>0</v>
      </c>
      <c r="N1017" s="4" t="s">
        <v>8123</v>
      </c>
      <c r="O1017" s="41">
        <v>0</v>
      </c>
      <c r="P1017" s="41">
        <v>0</v>
      </c>
      <c r="Q1017" s="41">
        <v>0</v>
      </c>
      <c r="R1017" s="41">
        <v>0</v>
      </c>
      <c r="S1017" s="41">
        <v>0</v>
      </c>
      <c r="T1017" s="41">
        <v>0</v>
      </c>
      <c r="U1017" s="41">
        <v>0</v>
      </c>
      <c r="V1017" s="41">
        <v>0</v>
      </c>
      <c r="W1017" s="41">
        <v>0</v>
      </c>
      <c r="X1017" s="41">
        <v>0</v>
      </c>
      <c r="Y1017" s="41">
        <v>0</v>
      </c>
      <c r="Z1017" s="41">
        <v>0</v>
      </c>
      <c r="AA1017" s="41">
        <v>0</v>
      </c>
      <c r="AB1017" s="41">
        <v>0</v>
      </c>
      <c r="AC1017" s="41">
        <v>0</v>
      </c>
      <c r="AD1017" s="58">
        <f>SUM(Table446233[[#This Row],[1st
Apportionment]:[Invoices]])</f>
        <v>0</v>
      </c>
      <c r="AE1017" s="58">
        <f>Table446233[[#This Row],[2018–19
Final Allocation
$98.35 
Per Pupil]]-AD1017</f>
        <v>0</v>
      </c>
    </row>
    <row r="1018" spans="1:31" x14ac:dyDescent="0.35">
      <c r="A1018" s="13" t="s">
        <v>4021</v>
      </c>
      <c r="B1018" s="13" t="s">
        <v>4151</v>
      </c>
      <c r="C1018" s="14" t="s">
        <v>4023</v>
      </c>
      <c r="D1018" s="14" t="s">
        <v>4087</v>
      </c>
      <c r="E1018" s="14" t="s">
        <v>4152</v>
      </c>
      <c r="F1018" s="14" t="s">
        <v>4153</v>
      </c>
      <c r="G1018" s="14" t="s">
        <v>4154</v>
      </c>
      <c r="H1018" s="61" t="s">
        <v>4155</v>
      </c>
      <c r="I1018" s="38">
        <v>0</v>
      </c>
      <c r="J1018" s="39" t="s">
        <v>8122</v>
      </c>
      <c r="K1018" s="40" t="s">
        <v>8123</v>
      </c>
      <c r="L1018" s="14" t="s">
        <v>8122</v>
      </c>
      <c r="M1018" s="41">
        <v>0</v>
      </c>
      <c r="N1018" s="4" t="s">
        <v>8123</v>
      </c>
      <c r="O1018" s="41">
        <v>0</v>
      </c>
      <c r="P1018" s="41">
        <v>0</v>
      </c>
      <c r="Q1018" s="41">
        <v>0</v>
      </c>
      <c r="R1018" s="41">
        <v>0</v>
      </c>
      <c r="S1018" s="41">
        <v>0</v>
      </c>
      <c r="T1018" s="41">
        <v>0</v>
      </c>
      <c r="U1018" s="41">
        <v>0</v>
      </c>
      <c r="V1018" s="41">
        <v>0</v>
      </c>
      <c r="W1018" s="41">
        <v>0</v>
      </c>
      <c r="X1018" s="41">
        <v>0</v>
      </c>
      <c r="Y1018" s="41">
        <v>0</v>
      </c>
      <c r="Z1018" s="41">
        <v>0</v>
      </c>
      <c r="AA1018" s="41">
        <v>0</v>
      </c>
      <c r="AB1018" s="41">
        <v>0</v>
      </c>
      <c r="AC1018" s="41">
        <v>0</v>
      </c>
      <c r="AD1018" s="58">
        <f>SUM(Table446233[[#This Row],[1st
Apportionment]:[Invoices]])</f>
        <v>0</v>
      </c>
      <c r="AE1018" s="58">
        <f>Table446233[[#This Row],[2018–19
Final Allocation
$98.35 
Per Pupil]]-AD1018</f>
        <v>0</v>
      </c>
    </row>
    <row r="1019" spans="1:31" x14ac:dyDescent="0.35">
      <c r="A1019" s="13" t="s">
        <v>4021</v>
      </c>
      <c r="B1019" s="13" t="s">
        <v>4156</v>
      </c>
      <c r="C1019" s="14" t="s">
        <v>4023</v>
      </c>
      <c r="D1019" s="14" t="s">
        <v>4039</v>
      </c>
      <c r="E1019" s="14" t="s">
        <v>4157</v>
      </c>
      <c r="F1019" s="14" t="s">
        <v>4158</v>
      </c>
      <c r="G1019" s="14" t="s">
        <v>4159</v>
      </c>
      <c r="H1019" s="61" t="s">
        <v>4160</v>
      </c>
      <c r="I1019" s="38">
        <v>0</v>
      </c>
      <c r="J1019" s="39" t="s">
        <v>8122</v>
      </c>
      <c r="K1019" s="40" t="s">
        <v>8123</v>
      </c>
      <c r="L1019" s="14" t="s">
        <v>8123</v>
      </c>
      <c r="M1019" s="41">
        <v>0</v>
      </c>
      <c r="N1019" s="4" t="s">
        <v>8123</v>
      </c>
      <c r="O1019" s="41">
        <v>0</v>
      </c>
      <c r="P1019" s="41">
        <v>0</v>
      </c>
      <c r="Q1019" s="41">
        <v>0</v>
      </c>
      <c r="R1019" s="41">
        <v>0</v>
      </c>
      <c r="S1019" s="41">
        <v>0</v>
      </c>
      <c r="T1019" s="41">
        <v>0</v>
      </c>
      <c r="U1019" s="41">
        <v>0</v>
      </c>
      <c r="V1019" s="41">
        <v>0</v>
      </c>
      <c r="W1019" s="41">
        <v>0</v>
      </c>
      <c r="X1019" s="41">
        <v>0</v>
      </c>
      <c r="Y1019" s="41">
        <v>0</v>
      </c>
      <c r="Z1019" s="41">
        <v>0</v>
      </c>
      <c r="AA1019" s="41">
        <v>0</v>
      </c>
      <c r="AB1019" s="41">
        <v>0</v>
      </c>
      <c r="AC1019" s="41">
        <v>0</v>
      </c>
      <c r="AD1019" s="58">
        <f>SUM(Table446233[[#This Row],[1st
Apportionment]:[Invoices]])</f>
        <v>0</v>
      </c>
      <c r="AE1019" s="58">
        <f>Table446233[[#This Row],[2018–19
Final Allocation
$98.35 
Per Pupil]]-AD1019</f>
        <v>0</v>
      </c>
    </row>
    <row r="1020" spans="1:31" ht="31" x14ac:dyDescent="0.35">
      <c r="A1020" s="13" t="s">
        <v>4021</v>
      </c>
      <c r="B1020" s="13" t="s">
        <v>4161</v>
      </c>
      <c r="C1020" s="14" t="s">
        <v>4023</v>
      </c>
      <c r="D1020" s="14" t="s">
        <v>4039</v>
      </c>
      <c r="E1020" s="14" t="s">
        <v>4162</v>
      </c>
      <c r="F1020" s="44" t="s">
        <v>4163</v>
      </c>
      <c r="G1020" s="14" t="s">
        <v>4164</v>
      </c>
      <c r="H1020" s="61" t="s">
        <v>4165</v>
      </c>
      <c r="I1020" s="38">
        <v>0</v>
      </c>
      <c r="J1020" s="39" t="s">
        <v>8122</v>
      </c>
      <c r="K1020" s="40" t="s">
        <v>8123</v>
      </c>
      <c r="L1020" s="14" t="s">
        <v>8123</v>
      </c>
      <c r="M1020" s="41">
        <v>0</v>
      </c>
      <c r="N1020" s="4" t="s">
        <v>8123</v>
      </c>
      <c r="O1020" s="41">
        <v>0</v>
      </c>
      <c r="P1020" s="41">
        <v>0</v>
      </c>
      <c r="Q1020" s="41">
        <v>0</v>
      </c>
      <c r="R1020" s="41">
        <v>0</v>
      </c>
      <c r="S1020" s="41">
        <v>0</v>
      </c>
      <c r="T1020" s="41">
        <v>0</v>
      </c>
      <c r="U1020" s="41">
        <v>0</v>
      </c>
      <c r="V1020" s="41">
        <v>0</v>
      </c>
      <c r="W1020" s="41">
        <v>0</v>
      </c>
      <c r="X1020" s="41">
        <v>0</v>
      </c>
      <c r="Y1020" s="41">
        <v>0</v>
      </c>
      <c r="Z1020" s="41">
        <v>0</v>
      </c>
      <c r="AA1020" s="41">
        <v>0</v>
      </c>
      <c r="AB1020" s="41">
        <v>0</v>
      </c>
      <c r="AC1020" s="41">
        <v>0</v>
      </c>
      <c r="AD1020" s="58">
        <f>SUM(Table446233[[#This Row],[1st
Apportionment]:[Invoices]])</f>
        <v>0</v>
      </c>
      <c r="AE1020" s="58">
        <f>Table446233[[#This Row],[2018–19
Final Allocation
$98.35 
Per Pupil]]-AD1020</f>
        <v>0</v>
      </c>
    </row>
    <row r="1021" spans="1:31" x14ac:dyDescent="0.35">
      <c r="A1021" s="13" t="s">
        <v>4021</v>
      </c>
      <c r="B1021" s="13" t="s">
        <v>4166</v>
      </c>
      <c r="C1021" s="14" t="s">
        <v>4023</v>
      </c>
      <c r="D1021" s="14" t="s">
        <v>4024</v>
      </c>
      <c r="E1021" s="14" t="s">
        <v>4167</v>
      </c>
      <c r="F1021" s="14" t="s">
        <v>4168</v>
      </c>
      <c r="G1021" s="14" t="s">
        <v>4169</v>
      </c>
      <c r="H1021" s="61" t="s">
        <v>4170</v>
      </c>
      <c r="I1021" s="38">
        <v>0</v>
      </c>
      <c r="J1021" s="39" t="s">
        <v>8122</v>
      </c>
      <c r="K1021" s="40" t="s">
        <v>8123</v>
      </c>
      <c r="L1021" s="14" t="s">
        <v>8123</v>
      </c>
      <c r="M1021" s="41">
        <v>0</v>
      </c>
      <c r="N1021" s="4" t="s">
        <v>8123</v>
      </c>
      <c r="O1021" s="41">
        <v>0</v>
      </c>
      <c r="P1021" s="41">
        <v>0</v>
      </c>
      <c r="Q1021" s="41">
        <v>0</v>
      </c>
      <c r="R1021" s="41">
        <v>0</v>
      </c>
      <c r="S1021" s="41">
        <v>0</v>
      </c>
      <c r="T1021" s="41">
        <v>0</v>
      </c>
      <c r="U1021" s="41">
        <v>0</v>
      </c>
      <c r="V1021" s="41">
        <v>0</v>
      </c>
      <c r="W1021" s="41">
        <v>0</v>
      </c>
      <c r="X1021" s="41">
        <v>0</v>
      </c>
      <c r="Y1021" s="41">
        <v>0</v>
      </c>
      <c r="Z1021" s="41">
        <v>0</v>
      </c>
      <c r="AA1021" s="41">
        <v>0</v>
      </c>
      <c r="AB1021" s="41">
        <v>0</v>
      </c>
      <c r="AC1021" s="41">
        <v>0</v>
      </c>
      <c r="AD1021" s="58">
        <f>SUM(Table446233[[#This Row],[1st
Apportionment]:[Invoices]])</f>
        <v>0</v>
      </c>
      <c r="AE1021" s="58">
        <f>Table446233[[#This Row],[2018–19
Final Allocation
$98.35 
Per Pupil]]-AD1021</f>
        <v>0</v>
      </c>
    </row>
    <row r="1022" spans="1:31" x14ac:dyDescent="0.35">
      <c r="A1022" s="13" t="s">
        <v>4021</v>
      </c>
      <c r="B1022" s="13" t="s">
        <v>4171</v>
      </c>
      <c r="C1022" s="14" t="s">
        <v>4023</v>
      </c>
      <c r="D1022" s="14" t="s">
        <v>4172</v>
      </c>
      <c r="E1022" s="14" t="s">
        <v>4173</v>
      </c>
      <c r="F1022" s="14" t="s">
        <v>4174</v>
      </c>
      <c r="G1022" s="14" t="s">
        <v>4175</v>
      </c>
      <c r="H1022" s="61" t="s">
        <v>4176</v>
      </c>
      <c r="I1022" s="38">
        <v>27</v>
      </c>
      <c r="J1022" s="39" t="s">
        <v>8122</v>
      </c>
      <c r="K1022" s="40" t="s">
        <v>8122</v>
      </c>
      <c r="L1022" s="14" t="s">
        <v>8122</v>
      </c>
      <c r="M1022" s="41">
        <v>2655</v>
      </c>
      <c r="N1022" s="4" t="s">
        <v>8123</v>
      </c>
      <c r="O1022" s="41">
        <v>0</v>
      </c>
      <c r="P1022" s="41">
        <v>0</v>
      </c>
      <c r="Q1022" s="41">
        <v>0</v>
      </c>
      <c r="R1022" s="41">
        <v>664</v>
      </c>
      <c r="S1022" s="41">
        <v>664</v>
      </c>
      <c r="T1022" s="41">
        <v>664</v>
      </c>
      <c r="U1022" s="41">
        <v>663</v>
      </c>
      <c r="V1022" s="41">
        <v>0</v>
      </c>
      <c r="W1022" s="41">
        <v>0</v>
      </c>
      <c r="X1022" s="41">
        <v>0</v>
      </c>
      <c r="Y1022" s="41">
        <v>0</v>
      </c>
      <c r="Z1022" s="41">
        <v>0</v>
      </c>
      <c r="AA1022" s="41">
        <v>0</v>
      </c>
      <c r="AB1022" s="41">
        <v>0</v>
      </c>
      <c r="AC1022" s="41">
        <v>0</v>
      </c>
      <c r="AD1022" s="58">
        <f>SUM(Table446233[[#This Row],[1st
Apportionment]:[Invoices]])</f>
        <v>2655</v>
      </c>
      <c r="AE1022" s="58">
        <f>Table446233[[#This Row],[2018–19
Final Allocation
$98.35 
Per Pupil]]-AD1022</f>
        <v>0</v>
      </c>
    </row>
    <row r="1023" spans="1:31" x14ac:dyDescent="0.35">
      <c r="A1023" s="13" t="s">
        <v>4021</v>
      </c>
      <c r="B1023" s="13" t="s">
        <v>4177</v>
      </c>
      <c r="C1023" s="14" t="s">
        <v>4023</v>
      </c>
      <c r="D1023" s="14" t="s">
        <v>4027</v>
      </c>
      <c r="E1023" s="14" t="s">
        <v>4178</v>
      </c>
      <c r="F1023" s="14" t="s">
        <v>4179</v>
      </c>
      <c r="G1023" s="14" t="s">
        <v>4180</v>
      </c>
      <c r="H1023" s="61" t="s">
        <v>4181</v>
      </c>
      <c r="I1023" s="38">
        <v>0</v>
      </c>
      <c r="J1023" s="39" t="s">
        <v>8122</v>
      </c>
      <c r="K1023" s="40" t="s">
        <v>8123</v>
      </c>
      <c r="L1023" s="14" t="s">
        <v>8123</v>
      </c>
      <c r="M1023" s="41">
        <v>0</v>
      </c>
      <c r="N1023" s="4" t="s">
        <v>8123</v>
      </c>
      <c r="O1023" s="41">
        <v>0</v>
      </c>
      <c r="P1023" s="41">
        <v>0</v>
      </c>
      <c r="Q1023" s="41">
        <v>0</v>
      </c>
      <c r="R1023" s="41">
        <v>0</v>
      </c>
      <c r="S1023" s="41">
        <v>0</v>
      </c>
      <c r="T1023" s="41">
        <v>0</v>
      </c>
      <c r="U1023" s="41">
        <v>0</v>
      </c>
      <c r="V1023" s="41">
        <v>0</v>
      </c>
      <c r="W1023" s="41">
        <v>0</v>
      </c>
      <c r="X1023" s="41">
        <v>0</v>
      </c>
      <c r="Y1023" s="41">
        <v>0</v>
      </c>
      <c r="Z1023" s="41">
        <v>0</v>
      </c>
      <c r="AA1023" s="41">
        <v>0</v>
      </c>
      <c r="AB1023" s="41">
        <v>0</v>
      </c>
      <c r="AC1023" s="41">
        <v>0</v>
      </c>
      <c r="AD1023" s="58">
        <f>SUM(Table446233[[#This Row],[1st
Apportionment]:[Invoices]])</f>
        <v>0</v>
      </c>
      <c r="AE1023" s="58">
        <f>Table446233[[#This Row],[2018–19
Final Allocation
$98.35 
Per Pupil]]-AD1023</f>
        <v>0</v>
      </c>
    </row>
    <row r="1024" spans="1:31" x14ac:dyDescent="0.35">
      <c r="A1024" s="13" t="s">
        <v>4021</v>
      </c>
      <c r="B1024" s="13" t="s">
        <v>4182</v>
      </c>
      <c r="C1024" s="14" t="s">
        <v>4023</v>
      </c>
      <c r="D1024" s="14" t="s">
        <v>4024</v>
      </c>
      <c r="E1024" s="14" t="s">
        <v>4183</v>
      </c>
      <c r="F1024" s="14" t="s">
        <v>4184</v>
      </c>
      <c r="G1024" s="14" t="s">
        <v>4185</v>
      </c>
      <c r="H1024" s="61" t="s">
        <v>4186</v>
      </c>
      <c r="I1024" s="38">
        <v>0</v>
      </c>
      <c r="J1024" s="39" t="s">
        <v>8123</v>
      </c>
      <c r="K1024" s="40" t="s">
        <v>8123</v>
      </c>
      <c r="L1024" s="14" t="s">
        <v>8122</v>
      </c>
      <c r="M1024" s="41">
        <v>0</v>
      </c>
      <c r="N1024" s="4" t="s">
        <v>8123</v>
      </c>
      <c r="O1024" s="41">
        <v>0</v>
      </c>
      <c r="P1024" s="41">
        <v>0</v>
      </c>
      <c r="Q1024" s="41">
        <v>0</v>
      </c>
      <c r="R1024" s="41">
        <v>0</v>
      </c>
      <c r="S1024" s="41">
        <v>0</v>
      </c>
      <c r="T1024" s="41">
        <v>0</v>
      </c>
      <c r="U1024" s="41">
        <v>0</v>
      </c>
      <c r="V1024" s="41">
        <v>0</v>
      </c>
      <c r="W1024" s="41">
        <v>0</v>
      </c>
      <c r="X1024" s="41">
        <v>0</v>
      </c>
      <c r="Y1024" s="41">
        <v>0</v>
      </c>
      <c r="Z1024" s="41">
        <v>0</v>
      </c>
      <c r="AA1024" s="41">
        <v>0</v>
      </c>
      <c r="AB1024" s="41">
        <v>0</v>
      </c>
      <c r="AC1024" s="41">
        <v>0</v>
      </c>
      <c r="AD1024" s="58">
        <f>SUM(Table446233[[#This Row],[1st
Apportionment]:[Invoices]])</f>
        <v>0</v>
      </c>
      <c r="AE1024" s="58">
        <f>Table446233[[#This Row],[2018–19
Final Allocation
$98.35 
Per Pupil]]-AD1024</f>
        <v>0</v>
      </c>
    </row>
    <row r="1025" spans="1:31" ht="31" x14ac:dyDescent="0.35">
      <c r="A1025" s="13" t="s">
        <v>4021</v>
      </c>
      <c r="B1025" s="13" t="s">
        <v>4187</v>
      </c>
      <c r="C1025" s="14" t="s">
        <v>4023</v>
      </c>
      <c r="D1025" s="14" t="s">
        <v>4024</v>
      </c>
      <c r="E1025" s="14" t="s">
        <v>4188</v>
      </c>
      <c r="F1025" s="14" t="s">
        <v>4189</v>
      </c>
      <c r="G1025" s="14" t="s">
        <v>4190</v>
      </c>
      <c r="H1025" s="61" t="s">
        <v>4191</v>
      </c>
      <c r="I1025" s="38">
        <v>0</v>
      </c>
      <c r="J1025" s="39" t="s">
        <v>8122</v>
      </c>
      <c r="K1025" s="40" t="s">
        <v>8123</v>
      </c>
      <c r="L1025" s="14" t="s">
        <v>8123</v>
      </c>
      <c r="M1025" s="41">
        <v>0</v>
      </c>
      <c r="N1025" s="4" t="s">
        <v>8123</v>
      </c>
      <c r="O1025" s="41">
        <v>0</v>
      </c>
      <c r="P1025" s="41">
        <v>0</v>
      </c>
      <c r="Q1025" s="41">
        <v>0</v>
      </c>
      <c r="R1025" s="41">
        <v>0</v>
      </c>
      <c r="S1025" s="41">
        <v>0</v>
      </c>
      <c r="T1025" s="41">
        <v>0</v>
      </c>
      <c r="U1025" s="41">
        <v>0</v>
      </c>
      <c r="V1025" s="41">
        <v>0</v>
      </c>
      <c r="W1025" s="41">
        <v>0</v>
      </c>
      <c r="X1025" s="41">
        <v>0</v>
      </c>
      <c r="Y1025" s="41">
        <v>0</v>
      </c>
      <c r="Z1025" s="41">
        <v>0</v>
      </c>
      <c r="AA1025" s="41">
        <v>0</v>
      </c>
      <c r="AB1025" s="41">
        <v>0</v>
      </c>
      <c r="AC1025" s="41">
        <v>0</v>
      </c>
      <c r="AD1025" s="58">
        <f>SUM(Table446233[[#This Row],[1st
Apportionment]:[Invoices]])</f>
        <v>0</v>
      </c>
      <c r="AE1025" s="58">
        <f>Table446233[[#This Row],[2018–19
Final Allocation
$98.35 
Per Pupil]]-AD1025</f>
        <v>0</v>
      </c>
    </row>
    <row r="1026" spans="1:31" x14ac:dyDescent="0.35">
      <c r="A1026" s="13" t="s">
        <v>4021</v>
      </c>
      <c r="B1026" s="13" t="s">
        <v>4192</v>
      </c>
      <c r="C1026" s="14" t="s">
        <v>4023</v>
      </c>
      <c r="D1026" s="14" t="s">
        <v>4024</v>
      </c>
      <c r="E1026" s="14" t="s">
        <v>4193</v>
      </c>
      <c r="F1026" s="14" t="s">
        <v>4194</v>
      </c>
      <c r="G1026" s="14" t="s">
        <v>4195</v>
      </c>
      <c r="H1026" s="61" t="s">
        <v>4196</v>
      </c>
      <c r="I1026" s="38">
        <v>0</v>
      </c>
      <c r="J1026" s="39" t="s">
        <v>8123</v>
      </c>
      <c r="K1026" s="40" t="s">
        <v>8123</v>
      </c>
      <c r="L1026" s="14" t="s">
        <v>8123</v>
      </c>
      <c r="M1026" s="41">
        <v>0</v>
      </c>
      <c r="N1026" s="4" t="s">
        <v>8123</v>
      </c>
      <c r="O1026" s="41">
        <v>0</v>
      </c>
      <c r="P1026" s="41">
        <v>0</v>
      </c>
      <c r="Q1026" s="41">
        <v>0</v>
      </c>
      <c r="R1026" s="41">
        <v>0</v>
      </c>
      <c r="S1026" s="41">
        <v>0</v>
      </c>
      <c r="T1026" s="41">
        <v>0</v>
      </c>
      <c r="U1026" s="41">
        <v>0</v>
      </c>
      <c r="V1026" s="41">
        <v>0</v>
      </c>
      <c r="W1026" s="41">
        <v>0</v>
      </c>
      <c r="X1026" s="41">
        <v>0</v>
      </c>
      <c r="Y1026" s="41">
        <v>0</v>
      </c>
      <c r="Z1026" s="41">
        <v>0</v>
      </c>
      <c r="AA1026" s="41">
        <v>0</v>
      </c>
      <c r="AB1026" s="41">
        <v>0</v>
      </c>
      <c r="AC1026" s="41">
        <v>0</v>
      </c>
      <c r="AD1026" s="58">
        <f>SUM(Table446233[[#This Row],[1st
Apportionment]:[Invoices]])</f>
        <v>0</v>
      </c>
      <c r="AE1026" s="58">
        <f>Table446233[[#This Row],[2018–19
Final Allocation
$98.35 
Per Pupil]]-AD1026</f>
        <v>0</v>
      </c>
    </row>
    <row r="1027" spans="1:31" x14ac:dyDescent="0.35">
      <c r="A1027" s="13" t="s">
        <v>4021</v>
      </c>
      <c r="B1027" s="13" t="s">
        <v>4197</v>
      </c>
      <c r="C1027" s="14" t="s">
        <v>4023</v>
      </c>
      <c r="D1027" s="14" t="s">
        <v>4024</v>
      </c>
      <c r="E1027" s="14" t="s">
        <v>4198</v>
      </c>
      <c r="F1027" s="14" t="s">
        <v>4199</v>
      </c>
      <c r="G1027" s="14" t="s">
        <v>4200</v>
      </c>
      <c r="H1027" s="61" t="s">
        <v>4201</v>
      </c>
      <c r="I1027" s="38">
        <v>0</v>
      </c>
      <c r="J1027" s="39" t="s">
        <v>8122</v>
      </c>
      <c r="K1027" s="40" t="s">
        <v>8123</v>
      </c>
      <c r="L1027" s="14" t="s">
        <v>8123</v>
      </c>
      <c r="M1027" s="41">
        <v>0</v>
      </c>
      <c r="N1027" s="4" t="s">
        <v>8123</v>
      </c>
      <c r="O1027" s="41">
        <v>0</v>
      </c>
      <c r="P1027" s="41">
        <v>0</v>
      </c>
      <c r="Q1027" s="41">
        <v>0</v>
      </c>
      <c r="R1027" s="41">
        <v>0</v>
      </c>
      <c r="S1027" s="41">
        <v>0</v>
      </c>
      <c r="T1027" s="41">
        <v>0</v>
      </c>
      <c r="U1027" s="41">
        <v>0</v>
      </c>
      <c r="V1027" s="41">
        <v>0</v>
      </c>
      <c r="W1027" s="41">
        <v>0</v>
      </c>
      <c r="X1027" s="41">
        <v>0</v>
      </c>
      <c r="Y1027" s="41">
        <v>0</v>
      </c>
      <c r="Z1027" s="41">
        <v>0</v>
      </c>
      <c r="AA1027" s="41">
        <v>0</v>
      </c>
      <c r="AB1027" s="41">
        <v>0</v>
      </c>
      <c r="AC1027" s="41">
        <v>0</v>
      </c>
      <c r="AD1027" s="58">
        <f>SUM(Table446233[[#This Row],[1st
Apportionment]:[Invoices]])</f>
        <v>0</v>
      </c>
      <c r="AE1027" s="58">
        <f>Table446233[[#This Row],[2018–19
Final Allocation
$98.35 
Per Pupil]]-AD1027</f>
        <v>0</v>
      </c>
    </row>
    <row r="1028" spans="1:31" x14ac:dyDescent="0.35">
      <c r="A1028" s="13" t="s">
        <v>4021</v>
      </c>
      <c r="B1028" s="13" t="s">
        <v>4202</v>
      </c>
      <c r="C1028" s="14" t="s">
        <v>4023</v>
      </c>
      <c r="D1028" s="14" t="s">
        <v>4024</v>
      </c>
      <c r="E1028" s="14" t="s">
        <v>4203</v>
      </c>
      <c r="F1028" s="14" t="s">
        <v>4204</v>
      </c>
      <c r="G1028" s="14" t="s">
        <v>4205</v>
      </c>
      <c r="H1028" s="61" t="s">
        <v>4206</v>
      </c>
      <c r="I1028" s="38">
        <v>0</v>
      </c>
      <c r="J1028" s="39" t="s">
        <v>8122</v>
      </c>
      <c r="K1028" s="40" t="s">
        <v>8123</v>
      </c>
      <c r="L1028" s="14" t="s">
        <v>8122</v>
      </c>
      <c r="M1028" s="41">
        <v>0</v>
      </c>
      <c r="N1028" s="4" t="s">
        <v>8123</v>
      </c>
      <c r="O1028" s="41">
        <v>0</v>
      </c>
      <c r="P1028" s="41">
        <v>0</v>
      </c>
      <c r="Q1028" s="41">
        <v>0</v>
      </c>
      <c r="R1028" s="41">
        <v>0</v>
      </c>
      <c r="S1028" s="41">
        <v>0</v>
      </c>
      <c r="T1028" s="41">
        <v>0</v>
      </c>
      <c r="U1028" s="41">
        <v>0</v>
      </c>
      <c r="V1028" s="41">
        <v>0</v>
      </c>
      <c r="W1028" s="41">
        <v>0</v>
      </c>
      <c r="X1028" s="41">
        <v>0</v>
      </c>
      <c r="Y1028" s="41">
        <v>0</v>
      </c>
      <c r="Z1028" s="41">
        <v>0</v>
      </c>
      <c r="AA1028" s="41">
        <v>0</v>
      </c>
      <c r="AB1028" s="41">
        <v>0</v>
      </c>
      <c r="AC1028" s="41">
        <v>0</v>
      </c>
      <c r="AD1028" s="58">
        <f>SUM(Table446233[[#This Row],[1st
Apportionment]:[Invoices]])</f>
        <v>0</v>
      </c>
      <c r="AE1028" s="58">
        <f>Table446233[[#This Row],[2018–19
Final Allocation
$98.35 
Per Pupil]]-AD1028</f>
        <v>0</v>
      </c>
    </row>
    <row r="1029" spans="1:31" ht="31" x14ac:dyDescent="0.35">
      <c r="A1029" s="13" t="s">
        <v>4021</v>
      </c>
      <c r="B1029" s="13" t="s">
        <v>4207</v>
      </c>
      <c r="C1029" s="14" t="s">
        <v>4023</v>
      </c>
      <c r="D1029" s="14" t="s">
        <v>4024</v>
      </c>
      <c r="E1029" s="14" t="s">
        <v>4208</v>
      </c>
      <c r="F1029" s="14" t="s">
        <v>4209</v>
      </c>
      <c r="G1029" s="14" t="s">
        <v>4210</v>
      </c>
      <c r="H1029" s="61" t="s">
        <v>4211</v>
      </c>
      <c r="I1029" s="38">
        <v>0</v>
      </c>
      <c r="J1029" s="39" t="s">
        <v>8122</v>
      </c>
      <c r="K1029" s="40" t="s">
        <v>8123</v>
      </c>
      <c r="L1029" s="14" t="s">
        <v>8123</v>
      </c>
      <c r="M1029" s="41">
        <v>0</v>
      </c>
      <c r="N1029" s="4" t="s">
        <v>8123</v>
      </c>
      <c r="O1029" s="41">
        <v>0</v>
      </c>
      <c r="P1029" s="41">
        <v>0</v>
      </c>
      <c r="Q1029" s="41">
        <v>0</v>
      </c>
      <c r="R1029" s="41">
        <v>0</v>
      </c>
      <c r="S1029" s="41">
        <v>0</v>
      </c>
      <c r="T1029" s="41">
        <v>0</v>
      </c>
      <c r="U1029" s="41">
        <v>0</v>
      </c>
      <c r="V1029" s="41">
        <v>0</v>
      </c>
      <c r="W1029" s="41">
        <v>0</v>
      </c>
      <c r="X1029" s="41">
        <v>0</v>
      </c>
      <c r="Y1029" s="41">
        <v>0</v>
      </c>
      <c r="Z1029" s="41">
        <v>0</v>
      </c>
      <c r="AA1029" s="41">
        <v>0</v>
      </c>
      <c r="AB1029" s="41">
        <v>0</v>
      </c>
      <c r="AC1029" s="41">
        <v>0</v>
      </c>
      <c r="AD1029" s="58">
        <f>SUM(Table446233[[#This Row],[1st
Apportionment]:[Invoices]])</f>
        <v>0</v>
      </c>
      <c r="AE1029" s="58">
        <f>Table446233[[#This Row],[2018–19
Final Allocation
$98.35 
Per Pupil]]-AD1029</f>
        <v>0</v>
      </c>
    </row>
    <row r="1030" spans="1:31" x14ac:dyDescent="0.35">
      <c r="A1030" s="13" t="s">
        <v>4021</v>
      </c>
      <c r="B1030" s="13" t="s">
        <v>4212</v>
      </c>
      <c r="C1030" s="14" t="s">
        <v>4023</v>
      </c>
      <c r="D1030" s="14" t="s">
        <v>4024</v>
      </c>
      <c r="E1030" s="14" t="s">
        <v>4213</v>
      </c>
      <c r="F1030" s="14" t="s">
        <v>4214</v>
      </c>
      <c r="G1030" s="14" t="s">
        <v>4215</v>
      </c>
      <c r="H1030" s="61" t="s">
        <v>4216</v>
      </c>
      <c r="I1030" s="38">
        <v>0</v>
      </c>
      <c r="J1030" s="39" t="s">
        <v>8122</v>
      </c>
      <c r="K1030" s="40" t="s">
        <v>8123</v>
      </c>
      <c r="L1030" s="14" t="s">
        <v>8123</v>
      </c>
      <c r="M1030" s="41">
        <v>0</v>
      </c>
      <c r="N1030" s="4" t="s">
        <v>8123</v>
      </c>
      <c r="O1030" s="41">
        <v>0</v>
      </c>
      <c r="P1030" s="41">
        <v>0</v>
      </c>
      <c r="Q1030" s="41">
        <v>0</v>
      </c>
      <c r="R1030" s="41">
        <v>0</v>
      </c>
      <c r="S1030" s="41">
        <v>0</v>
      </c>
      <c r="T1030" s="41">
        <v>0</v>
      </c>
      <c r="U1030" s="41">
        <v>0</v>
      </c>
      <c r="V1030" s="41">
        <v>0</v>
      </c>
      <c r="W1030" s="41">
        <v>0</v>
      </c>
      <c r="X1030" s="41">
        <v>0</v>
      </c>
      <c r="Y1030" s="41">
        <v>0</v>
      </c>
      <c r="Z1030" s="41">
        <v>0</v>
      </c>
      <c r="AA1030" s="41">
        <v>0</v>
      </c>
      <c r="AB1030" s="41">
        <v>0</v>
      </c>
      <c r="AC1030" s="41">
        <v>0</v>
      </c>
      <c r="AD1030" s="58">
        <f>SUM(Table446233[[#This Row],[1st
Apportionment]:[Invoices]])</f>
        <v>0</v>
      </c>
      <c r="AE1030" s="58">
        <f>Table446233[[#This Row],[2018–19
Final Allocation
$98.35 
Per Pupil]]-AD1030</f>
        <v>0</v>
      </c>
    </row>
    <row r="1031" spans="1:31" x14ac:dyDescent="0.35">
      <c r="A1031" s="13" t="s">
        <v>4021</v>
      </c>
      <c r="B1031" s="13" t="s">
        <v>4217</v>
      </c>
      <c r="C1031" s="14" t="s">
        <v>4023</v>
      </c>
      <c r="D1031" s="14" t="s">
        <v>4060</v>
      </c>
      <c r="E1031" s="14" t="s">
        <v>4218</v>
      </c>
      <c r="F1031" s="14" t="s">
        <v>4219</v>
      </c>
      <c r="G1031" s="14" t="s">
        <v>4220</v>
      </c>
      <c r="H1031" s="61" t="s">
        <v>4221</v>
      </c>
      <c r="I1031" s="38">
        <v>0</v>
      </c>
      <c r="J1031" s="39" t="s">
        <v>8123</v>
      </c>
      <c r="K1031" s="40" t="s">
        <v>8123</v>
      </c>
      <c r="L1031" s="14" t="s">
        <v>8123</v>
      </c>
      <c r="M1031" s="41">
        <v>0</v>
      </c>
      <c r="N1031" s="4" t="s">
        <v>8123</v>
      </c>
      <c r="O1031" s="41">
        <v>0</v>
      </c>
      <c r="P1031" s="41">
        <v>0</v>
      </c>
      <c r="Q1031" s="41">
        <v>0</v>
      </c>
      <c r="R1031" s="41">
        <v>0</v>
      </c>
      <c r="S1031" s="41">
        <v>0</v>
      </c>
      <c r="T1031" s="41">
        <v>0</v>
      </c>
      <c r="U1031" s="41">
        <v>0</v>
      </c>
      <c r="V1031" s="41">
        <v>0</v>
      </c>
      <c r="W1031" s="41">
        <v>0</v>
      </c>
      <c r="X1031" s="41">
        <v>0</v>
      </c>
      <c r="Y1031" s="41">
        <v>0</v>
      </c>
      <c r="Z1031" s="41">
        <v>0</v>
      </c>
      <c r="AA1031" s="41">
        <v>0</v>
      </c>
      <c r="AB1031" s="41">
        <v>0</v>
      </c>
      <c r="AC1031" s="41">
        <v>0</v>
      </c>
      <c r="AD1031" s="58">
        <f>SUM(Table446233[[#This Row],[1st
Apportionment]:[Invoices]])</f>
        <v>0</v>
      </c>
      <c r="AE1031" s="58">
        <f>Table446233[[#This Row],[2018–19
Final Allocation
$98.35 
Per Pupil]]-AD1031</f>
        <v>0</v>
      </c>
    </row>
    <row r="1032" spans="1:31" x14ac:dyDescent="0.35">
      <c r="A1032" s="13" t="s">
        <v>4021</v>
      </c>
      <c r="B1032" s="13" t="s">
        <v>4222</v>
      </c>
      <c r="C1032" s="14" t="s">
        <v>4023</v>
      </c>
      <c r="D1032" s="14" t="s">
        <v>4024</v>
      </c>
      <c r="E1032" s="14" t="s">
        <v>4223</v>
      </c>
      <c r="F1032" s="14" t="s">
        <v>4224</v>
      </c>
      <c r="G1032" s="14" t="s">
        <v>4225</v>
      </c>
      <c r="H1032" s="61" t="s">
        <v>4226</v>
      </c>
      <c r="I1032" s="38">
        <v>0</v>
      </c>
      <c r="J1032" s="39" t="s">
        <v>8123</v>
      </c>
      <c r="K1032" s="40" t="s">
        <v>8123</v>
      </c>
      <c r="L1032" s="14" t="s">
        <v>8122</v>
      </c>
      <c r="M1032" s="41">
        <v>0</v>
      </c>
      <c r="N1032" s="4" t="s">
        <v>8123</v>
      </c>
      <c r="O1032" s="41">
        <v>0</v>
      </c>
      <c r="P1032" s="41">
        <v>0</v>
      </c>
      <c r="Q1032" s="41">
        <v>0</v>
      </c>
      <c r="R1032" s="41">
        <v>0</v>
      </c>
      <c r="S1032" s="41">
        <v>0</v>
      </c>
      <c r="T1032" s="41">
        <v>0</v>
      </c>
      <c r="U1032" s="41">
        <v>0</v>
      </c>
      <c r="V1032" s="41">
        <v>0</v>
      </c>
      <c r="W1032" s="41">
        <v>0</v>
      </c>
      <c r="X1032" s="41">
        <v>0</v>
      </c>
      <c r="Y1032" s="41">
        <v>0</v>
      </c>
      <c r="Z1032" s="41">
        <v>0</v>
      </c>
      <c r="AA1032" s="41">
        <v>0</v>
      </c>
      <c r="AB1032" s="41">
        <v>0</v>
      </c>
      <c r="AC1032" s="41">
        <v>0</v>
      </c>
      <c r="AD1032" s="58">
        <f>SUM(Table446233[[#This Row],[1st
Apportionment]:[Invoices]])</f>
        <v>0</v>
      </c>
      <c r="AE1032" s="58">
        <f>Table446233[[#This Row],[2018–19
Final Allocation
$98.35 
Per Pupil]]-AD1032</f>
        <v>0</v>
      </c>
    </row>
    <row r="1033" spans="1:31" x14ac:dyDescent="0.35">
      <c r="A1033" s="13" t="s">
        <v>4021</v>
      </c>
      <c r="B1033" s="13" t="s">
        <v>4227</v>
      </c>
      <c r="C1033" s="14" t="s">
        <v>4023</v>
      </c>
      <c r="D1033" s="14" t="s">
        <v>4024</v>
      </c>
      <c r="E1033" s="14" t="s">
        <v>4228</v>
      </c>
      <c r="F1033" s="14" t="s">
        <v>4229</v>
      </c>
      <c r="G1033" s="14" t="s">
        <v>4230</v>
      </c>
      <c r="H1033" s="61" t="s">
        <v>4231</v>
      </c>
      <c r="I1033" s="38">
        <v>0</v>
      </c>
      <c r="J1033" s="39" t="s">
        <v>8123</v>
      </c>
      <c r="K1033" s="40" t="s">
        <v>8123</v>
      </c>
      <c r="L1033" s="14" t="s">
        <v>8123</v>
      </c>
      <c r="M1033" s="41">
        <v>0</v>
      </c>
      <c r="N1033" s="4" t="s">
        <v>8123</v>
      </c>
      <c r="O1033" s="41">
        <v>0</v>
      </c>
      <c r="P1033" s="41">
        <v>0</v>
      </c>
      <c r="Q1033" s="41">
        <v>0</v>
      </c>
      <c r="R1033" s="41">
        <v>0</v>
      </c>
      <c r="S1033" s="41">
        <v>0</v>
      </c>
      <c r="T1033" s="41">
        <v>0</v>
      </c>
      <c r="U1033" s="41">
        <v>0</v>
      </c>
      <c r="V1033" s="41">
        <v>0</v>
      </c>
      <c r="W1033" s="41">
        <v>0</v>
      </c>
      <c r="X1033" s="41">
        <v>0</v>
      </c>
      <c r="Y1033" s="41">
        <v>0</v>
      </c>
      <c r="Z1033" s="41">
        <v>0</v>
      </c>
      <c r="AA1033" s="41">
        <v>0</v>
      </c>
      <c r="AB1033" s="41">
        <v>0</v>
      </c>
      <c r="AC1033" s="41">
        <v>0</v>
      </c>
      <c r="AD1033" s="58">
        <f>SUM(Table446233[[#This Row],[1st
Apportionment]:[Invoices]])</f>
        <v>0</v>
      </c>
      <c r="AE1033" s="58">
        <f>Table446233[[#This Row],[2018–19
Final Allocation
$98.35 
Per Pupil]]-AD1033</f>
        <v>0</v>
      </c>
    </row>
    <row r="1034" spans="1:31" x14ac:dyDescent="0.35">
      <c r="A1034" s="13" t="s">
        <v>4021</v>
      </c>
      <c r="B1034" s="13" t="s">
        <v>4232</v>
      </c>
      <c r="C1034" s="14" t="s">
        <v>4023</v>
      </c>
      <c r="D1034" s="14" t="s">
        <v>4024</v>
      </c>
      <c r="E1034" s="14" t="s">
        <v>4233</v>
      </c>
      <c r="F1034" s="14" t="s">
        <v>4234</v>
      </c>
      <c r="G1034" s="14" t="s">
        <v>4235</v>
      </c>
      <c r="H1034" s="61" t="s">
        <v>4236</v>
      </c>
      <c r="I1034" s="38">
        <v>0</v>
      </c>
      <c r="J1034" s="39" t="s">
        <v>8122</v>
      </c>
      <c r="K1034" s="40" t="s">
        <v>8123</v>
      </c>
      <c r="L1034" s="14" t="s">
        <v>8123</v>
      </c>
      <c r="M1034" s="41">
        <v>0</v>
      </c>
      <c r="N1034" s="4" t="s">
        <v>8123</v>
      </c>
      <c r="O1034" s="41">
        <v>0</v>
      </c>
      <c r="P1034" s="41">
        <v>0</v>
      </c>
      <c r="Q1034" s="41">
        <v>0</v>
      </c>
      <c r="R1034" s="41">
        <v>0</v>
      </c>
      <c r="S1034" s="41">
        <v>0</v>
      </c>
      <c r="T1034" s="41">
        <v>0</v>
      </c>
      <c r="U1034" s="41">
        <v>0</v>
      </c>
      <c r="V1034" s="41">
        <v>0</v>
      </c>
      <c r="W1034" s="41">
        <v>0</v>
      </c>
      <c r="X1034" s="41">
        <v>0</v>
      </c>
      <c r="Y1034" s="41">
        <v>0</v>
      </c>
      <c r="Z1034" s="41">
        <v>0</v>
      </c>
      <c r="AA1034" s="41">
        <v>0</v>
      </c>
      <c r="AB1034" s="41">
        <v>0</v>
      </c>
      <c r="AC1034" s="41">
        <v>0</v>
      </c>
      <c r="AD1034" s="58">
        <f>SUM(Table446233[[#This Row],[1st
Apportionment]:[Invoices]])</f>
        <v>0</v>
      </c>
      <c r="AE1034" s="58">
        <f>Table446233[[#This Row],[2018–19
Final Allocation
$98.35 
Per Pupil]]-AD1034</f>
        <v>0</v>
      </c>
    </row>
    <row r="1035" spans="1:31" x14ac:dyDescent="0.35">
      <c r="A1035" s="13" t="s">
        <v>4021</v>
      </c>
      <c r="B1035" s="13" t="s">
        <v>4237</v>
      </c>
      <c r="C1035" s="14" t="s">
        <v>4023</v>
      </c>
      <c r="D1035" s="14" t="s">
        <v>4027</v>
      </c>
      <c r="E1035" s="14" t="s">
        <v>4238</v>
      </c>
      <c r="F1035" s="14" t="s">
        <v>4239</v>
      </c>
      <c r="G1035" s="14" t="s">
        <v>4240</v>
      </c>
      <c r="H1035" s="61" t="s">
        <v>4241</v>
      </c>
      <c r="I1035" s="38">
        <v>0</v>
      </c>
      <c r="J1035" s="39" t="s">
        <v>8122</v>
      </c>
      <c r="K1035" s="40" t="s">
        <v>8123</v>
      </c>
      <c r="L1035" s="14" t="s">
        <v>8123</v>
      </c>
      <c r="M1035" s="41">
        <v>0</v>
      </c>
      <c r="N1035" s="4" t="s">
        <v>8123</v>
      </c>
      <c r="O1035" s="41">
        <v>0</v>
      </c>
      <c r="P1035" s="41">
        <v>0</v>
      </c>
      <c r="Q1035" s="41">
        <v>0</v>
      </c>
      <c r="R1035" s="41">
        <v>0</v>
      </c>
      <c r="S1035" s="41">
        <v>0</v>
      </c>
      <c r="T1035" s="41">
        <v>0</v>
      </c>
      <c r="U1035" s="41">
        <v>0</v>
      </c>
      <c r="V1035" s="41">
        <v>0</v>
      </c>
      <c r="W1035" s="41">
        <v>0</v>
      </c>
      <c r="X1035" s="41">
        <v>0</v>
      </c>
      <c r="Y1035" s="41">
        <v>0</v>
      </c>
      <c r="Z1035" s="41">
        <v>0</v>
      </c>
      <c r="AA1035" s="41">
        <v>0</v>
      </c>
      <c r="AB1035" s="41">
        <v>0</v>
      </c>
      <c r="AC1035" s="41">
        <v>0</v>
      </c>
      <c r="AD1035" s="58">
        <f>SUM(Table446233[[#This Row],[1st
Apportionment]:[Invoices]])</f>
        <v>0</v>
      </c>
      <c r="AE1035" s="58">
        <f>Table446233[[#This Row],[2018–19
Final Allocation
$98.35 
Per Pupil]]-AD1035</f>
        <v>0</v>
      </c>
    </row>
    <row r="1036" spans="1:31" ht="31" x14ac:dyDescent="0.35">
      <c r="A1036" s="13" t="s">
        <v>4021</v>
      </c>
      <c r="B1036" s="13" t="s">
        <v>4242</v>
      </c>
      <c r="C1036" s="14" t="s">
        <v>4023</v>
      </c>
      <c r="D1036" s="14" t="s">
        <v>4024</v>
      </c>
      <c r="E1036" s="14" t="s">
        <v>4243</v>
      </c>
      <c r="F1036" s="14" t="s">
        <v>4244</v>
      </c>
      <c r="G1036" s="14" t="s">
        <v>4245</v>
      </c>
      <c r="H1036" s="61" t="s">
        <v>4246</v>
      </c>
      <c r="I1036" s="38">
        <v>0</v>
      </c>
      <c r="J1036" s="39" t="s">
        <v>8122</v>
      </c>
      <c r="K1036" s="40" t="s">
        <v>8123</v>
      </c>
      <c r="L1036" s="14" t="s">
        <v>8123</v>
      </c>
      <c r="M1036" s="41">
        <v>0</v>
      </c>
      <c r="N1036" s="4" t="s">
        <v>8123</v>
      </c>
      <c r="O1036" s="41">
        <v>0</v>
      </c>
      <c r="P1036" s="41">
        <v>0</v>
      </c>
      <c r="Q1036" s="41">
        <v>0</v>
      </c>
      <c r="R1036" s="41">
        <v>0</v>
      </c>
      <c r="S1036" s="41">
        <v>0</v>
      </c>
      <c r="T1036" s="41">
        <v>0</v>
      </c>
      <c r="U1036" s="41">
        <v>0</v>
      </c>
      <c r="V1036" s="41">
        <v>0</v>
      </c>
      <c r="W1036" s="41">
        <v>0</v>
      </c>
      <c r="X1036" s="41">
        <v>0</v>
      </c>
      <c r="Y1036" s="41">
        <v>0</v>
      </c>
      <c r="Z1036" s="41">
        <v>0</v>
      </c>
      <c r="AA1036" s="41">
        <v>0</v>
      </c>
      <c r="AB1036" s="41">
        <v>0</v>
      </c>
      <c r="AC1036" s="41">
        <v>0</v>
      </c>
      <c r="AD1036" s="58">
        <f>SUM(Table446233[[#This Row],[1st
Apportionment]:[Invoices]])</f>
        <v>0</v>
      </c>
      <c r="AE1036" s="58">
        <f>Table446233[[#This Row],[2018–19
Final Allocation
$98.35 
Per Pupil]]-AD1036</f>
        <v>0</v>
      </c>
    </row>
    <row r="1037" spans="1:31" x14ac:dyDescent="0.35">
      <c r="A1037" s="13" t="s">
        <v>4247</v>
      </c>
      <c r="B1037" s="13" t="s">
        <v>4248</v>
      </c>
      <c r="C1037" s="14" t="s">
        <v>4249</v>
      </c>
      <c r="D1037" s="14" t="s">
        <v>4250</v>
      </c>
      <c r="E1037" s="14" t="s">
        <v>34</v>
      </c>
      <c r="F1037" s="14" t="s">
        <v>35</v>
      </c>
      <c r="G1037" s="14" t="s">
        <v>4250</v>
      </c>
      <c r="H1037" s="61" t="s">
        <v>4251</v>
      </c>
      <c r="I1037" s="38">
        <v>0</v>
      </c>
      <c r="J1037" s="39" t="s">
        <v>8122</v>
      </c>
      <c r="K1037" s="40" t="s">
        <v>8123</v>
      </c>
      <c r="L1037" s="14" t="s">
        <v>8123</v>
      </c>
      <c r="M1037" s="41">
        <v>0</v>
      </c>
      <c r="N1037" s="4" t="s">
        <v>8123</v>
      </c>
      <c r="O1037" s="41">
        <v>0</v>
      </c>
      <c r="P1037" s="41">
        <v>0</v>
      </c>
      <c r="Q1037" s="41">
        <v>0</v>
      </c>
      <c r="R1037" s="41">
        <v>0</v>
      </c>
      <c r="S1037" s="41">
        <v>0</v>
      </c>
      <c r="T1037" s="41">
        <v>0</v>
      </c>
      <c r="U1037" s="41">
        <v>0</v>
      </c>
      <c r="V1037" s="41">
        <v>0</v>
      </c>
      <c r="W1037" s="41">
        <v>0</v>
      </c>
      <c r="X1037" s="41">
        <v>0</v>
      </c>
      <c r="Y1037" s="41">
        <v>0</v>
      </c>
      <c r="Z1037" s="41">
        <v>0</v>
      </c>
      <c r="AA1037" s="41">
        <v>0</v>
      </c>
      <c r="AB1037" s="41">
        <v>0</v>
      </c>
      <c r="AC1037" s="41">
        <v>0</v>
      </c>
      <c r="AD1037" s="58">
        <f>SUM(Table446233[[#This Row],[1st
Apportionment]:[Invoices]])</f>
        <v>0</v>
      </c>
      <c r="AE1037" s="58">
        <f>Table446233[[#This Row],[2018–19
Final Allocation
$98.35 
Per Pupil]]-AD1037</f>
        <v>0</v>
      </c>
    </row>
    <row r="1038" spans="1:31" x14ac:dyDescent="0.35">
      <c r="A1038" s="13" t="s">
        <v>4247</v>
      </c>
      <c r="B1038" s="13" t="s">
        <v>4252</v>
      </c>
      <c r="C1038" s="14" t="s">
        <v>4249</v>
      </c>
      <c r="D1038" s="14" t="s">
        <v>4253</v>
      </c>
      <c r="E1038" s="14" t="s">
        <v>34</v>
      </c>
      <c r="F1038" s="14" t="s">
        <v>35</v>
      </c>
      <c r="G1038" s="14" t="s">
        <v>4253</v>
      </c>
      <c r="H1038" s="61" t="s">
        <v>4254</v>
      </c>
      <c r="I1038" s="38">
        <v>0</v>
      </c>
      <c r="J1038" s="39" t="s">
        <v>8123</v>
      </c>
      <c r="K1038" s="40" t="s">
        <v>8123</v>
      </c>
      <c r="L1038" s="14" t="s">
        <v>8123</v>
      </c>
      <c r="M1038" s="41">
        <v>0</v>
      </c>
      <c r="N1038" s="4" t="s">
        <v>8123</v>
      </c>
      <c r="O1038" s="41">
        <v>0</v>
      </c>
      <c r="P1038" s="41">
        <v>0</v>
      </c>
      <c r="Q1038" s="41">
        <v>0</v>
      </c>
      <c r="R1038" s="41">
        <v>0</v>
      </c>
      <c r="S1038" s="41">
        <v>0</v>
      </c>
      <c r="T1038" s="41">
        <v>0</v>
      </c>
      <c r="U1038" s="41">
        <v>0</v>
      </c>
      <c r="V1038" s="41">
        <v>0</v>
      </c>
      <c r="W1038" s="41">
        <v>0</v>
      </c>
      <c r="X1038" s="41">
        <v>0</v>
      </c>
      <c r="Y1038" s="41">
        <v>0</v>
      </c>
      <c r="Z1038" s="41">
        <v>0</v>
      </c>
      <c r="AA1038" s="41">
        <v>0</v>
      </c>
      <c r="AB1038" s="41">
        <v>0</v>
      </c>
      <c r="AC1038" s="41">
        <v>0</v>
      </c>
      <c r="AD1038" s="58">
        <f>SUM(Table446233[[#This Row],[1st
Apportionment]:[Invoices]])</f>
        <v>0</v>
      </c>
      <c r="AE1038" s="58">
        <f>Table446233[[#This Row],[2018–19
Final Allocation
$98.35 
Per Pupil]]-AD1038</f>
        <v>0</v>
      </c>
    </row>
    <row r="1039" spans="1:31" x14ac:dyDescent="0.35">
      <c r="A1039" s="13" t="s">
        <v>4247</v>
      </c>
      <c r="B1039" s="13" t="s">
        <v>4255</v>
      </c>
      <c r="C1039" s="14" t="s">
        <v>4249</v>
      </c>
      <c r="D1039" s="14" t="s">
        <v>4256</v>
      </c>
      <c r="E1039" s="14" t="s">
        <v>34</v>
      </c>
      <c r="F1039" s="14" t="s">
        <v>35</v>
      </c>
      <c r="G1039" s="14" t="s">
        <v>4256</v>
      </c>
      <c r="H1039" s="61" t="s">
        <v>4257</v>
      </c>
      <c r="I1039" s="38">
        <v>0</v>
      </c>
      <c r="J1039" s="39" t="s">
        <v>8123</v>
      </c>
      <c r="K1039" s="40" t="s">
        <v>8123</v>
      </c>
      <c r="L1039" s="14" t="s">
        <v>8123</v>
      </c>
      <c r="M1039" s="41">
        <v>0</v>
      </c>
      <c r="N1039" s="4" t="s">
        <v>8123</v>
      </c>
      <c r="O1039" s="41">
        <v>0</v>
      </c>
      <c r="P1039" s="41">
        <v>0</v>
      </c>
      <c r="Q1039" s="41">
        <v>0</v>
      </c>
      <c r="R1039" s="41">
        <v>0</v>
      </c>
      <c r="S1039" s="41">
        <v>0</v>
      </c>
      <c r="T1039" s="41">
        <v>0</v>
      </c>
      <c r="U1039" s="41">
        <v>0</v>
      </c>
      <c r="V1039" s="41">
        <v>0</v>
      </c>
      <c r="W1039" s="41">
        <v>0</v>
      </c>
      <c r="X1039" s="41">
        <v>0</v>
      </c>
      <c r="Y1039" s="41">
        <v>0</v>
      </c>
      <c r="Z1039" s="41">
        <v>0</v>
      </c>
      <c r="AA1039" s="41">
        <v>0</v>
      </c>
      <c r="AB1039" s="41">
        <v>0</v>
      </c>
      <c r="AC1039" s="41">
        <v>0</v>
      </c>
      <c r="AD1039" s="58">
        <f>SUM(Table446233[[#This Row],[1st
Apportionment]:[Invoices]])</f>
        <v>0</v>
      </c>
      <c r="AE1039" s="58">
        <f>Table446233[[#This Row],[2018–19
Final Allocation
$98.35 
Per Pupil]]-AD1039</f>
        <v>0</v>
      </c>
    </row>
    <row r="1040" spans="1:31" x14ac:dyDescent="0.35">
      <c r="A1040" s="13" t="s">
        <v>4247</v>
      </c>
      <c r="B1040" s="13" t="s">
        <v>4258</v>
      </c>
      <c r="C1040" s="14" t="s">
        <v>4249</v>
      </c>
      <c r="D1040" s="14" t="s">
        <v>4259</v>
      </c>
      <c r="E1040" s="14" t="s">
        <v>34</v>
      </c>
      <c r="F1040" s="14" t="s">
        <v>35</v>
      </c>
      <c r="G1040" s="14" t="s">
        <v>4259</v>
      </c>
      <c r="H1040" s="61" t="s">
        <v>4260</v>
      </c>
      <c r="I1040" s="38">
        <v>0</v>
      </c>
      <c r="J1040" s="39" t="s">
        <v>8122</v>
      </c>
      <c r="K1040" s="40" t="s">
        <v>8123</v>
      </c>
      <c r="L1040" s="14" t="s">
        <v>8123</v>
      </c>
      <c r="M1040" s="41">
        <v>0</v>
      </c>
      <c r="N1040" s="4" t="s">
        <v>8123</v>
      </c>
      <c r="O1040" s="41">
        <v>0</v>
      </c>
      <c r="P1040" s="41">
        <v>0</v>
      </c>
      <c r="Q1040" s="41">
        <v>0</v>
      </c>
      <c r="R1040" s="41">
        <v>0</v>
      </c>
      <c r="S1040" s="41">
        <v>0</v>
      </c>
      <c r="T1040" s="41">
        <v>0</v>
      </c>
      <c r="U1040" s="41">
        <v>0</v>
      </c>
      <c r="V1040" s="41">
        <v>0</v>
      </c>
      <c r="W1040" s="41">
        <v>0</v>
      </c>
      <c r="X1040" s="41">
        <v>0</v>
      </c>
      <c r="Y1040" s="41">
        <v>0</v>
      </c>
      <c r="Z1040" s="41">
        <v>0</v>
      </c>
      <c r="AA1040" s="41">
        <v>0</v>
      </c>
      <c r="AB1040" s="41">
        <v>0</v>
      </c>
      <c r="AC1040" s="41">
        <v>0</v>
      </c>
      <c r="AD1040" s="58">
        <f>SUM(Table446233[[#This Row],[1st
Apportionment]:[Invoices]])</f>
        <v>0</v>
      </c>
      <c r="AE1040" s="58">
        <f>Table446233[[#This Row],[2018–19
Final Allocation
$98.35 
Per Pupil]]-AD1040</f>
        <v>0</v>
      </c>
    </row>
    <row r="1041" spans="1:31" x14ac:dyDescent="0.35">
      <c r="A1041" s="13" t="s">
        <v>4247</v>
      </c>
      <c r="B1041" s="13" t="s">
        <v>4261</v>
      </c>
      <c r="C1041" s="14" t="s">
        <v>4249</v>
      </c>
      <c r="D1041" s="14" t="s">
        <v>4262</v>
      </c>
      <c r="E1041" s="14" t="s">
        <v>34</v>
      </c>
      <c r="F1041" s="14" t="s">
        <v>35</v>
      </c>
      <c r="G1041" s="14" t="s">
        <v>4262</v>
      </c>
      <c r="H1041" s="61" t="s">
        <v>4263</v>
      </c>
      <c r="I1041" s="38">
        <v>0</v>
      </c>
      <c r="J1041" s="39" t="s">
        <v>8122</v>
      </c>
      <c r="K1041" s="40" t="s">
        <v>8123</v>
      </c>
      <c r="L1041" s="14" t="s">
        <v>8122</v>
      </c>
      <c r="M1041" s="41">
        <v>0</v>
      </c>
      <c r="N1041" s="4" t="s">
        <v>8123</v>
      </c>
      <c r="O1041" s="41">
        <v>0</v>
      </c>
      <c r="P1041" s="41">
        <v>0</v>
      </c>
      <c r="Q1041" s="41">
        <v>0</v>
      </c>
      <c r="R1041" s="41">
        <v>0</v>
      </c>
      <c r="S1041" s="41">
        <v>0</v>
      </c>
      <c r="T1041" s="41">
        <v>0</v>
      </c>
      <c r="U1041" s="41">
        <v>0</v>
      </c>
      <c r="V1041" s="41">
        <v>0</v>
      </c>
      <c r="W1041" s="41">
        <v>0</v>
      </c>
      <c r="X1041" s="41">
        <v>0</v>
      </c>
      <c r="Y1041" s="41">
        <v>0</v>
      </c>
      <c r="Z1041" s="41">
        <v>0</v>
      </c>
      <c r="AA1041" s="41">
        <v>0</v>
      </c>
      <c r="AB1041" s="41">
        <v>0</v>
      </c>
      <c r="AC1041" s="41">
        <v>0</v>
      </c>
      <c r="AD1041" s="58">
        <f>SUM(Table446233[[#This Row],[1st
Apportionment]:[Invoices]])</f>
        <v>0</v>
      </c>
      <c r="AE1041" s="58">
        <f>Table446233[[#This Row],[2018–19
Final Allocation
$98.35 
Per Pupil]]-AD1041</f>
        <v>0</v>
      </c>
    </row>
    <row r="1042" spans="1:31" x14ac:dyDescent="0.35">
      <c r="A1042" s="13" t="s">
        <v>4247</v>
      </c>
      <c r="B1042" s="13" t="s">
        <v>4264</v>
      </c>
      <c r="C1042" s="14" t="s">
        <v>4249</v>
      </c>
      <c r="D1042" s="14" t="s">
        <v>4265</v>
      </c>
      <c r="E1042" s="14" t="s">
        <v>34</v>
      </c>
      <c r="F1042" s="14" t="s">
        <v>35</v>
      </c>
      <c r="G1042" s="14" t="s">
        <v>4265</v>
      </c>
      <c r="H1042" s="61" t="s">
        <v>4266</v>
      </c>
      <c r="I1042" s="38">
        <v>155</v>
      </c>
      <c r="J1042" s="39" t="s">
        <v>8122</v>
      </c>
      <c r="K1042" s="40" t="s">
        <v>8122</v>
      </c>
      <c r="L1042" s="14" t="s">
        <v>8122</v>
      </c>
      <c r="M1042" s="41">
        <v>15244</v>
      </c>
      <c r="N1042" s="4" t="s">
        <v>8123</v>
      </c>
      <c r="O1042" s="41">
        <v>2016</v>
      </c>
      <c r="P1042" s="41">
        <v>614</v>
      </c>
      <c r="Q1042" s="41">
        <v>0</v>
      </c>
      <c r="R1042" s="41">
        <v>3811</v>
      </c>
      <c r="S1042" s="41">
        <v>5643</v>
      </c>
      <c r="T1042" s="41">
        <v>3160</v>
      </c>
      <c r="U1042" s="41">
        <v>0</v>
      </c>
      <c r="V1042" s="41">
        <v>0</v>
      </c>
      <c r="W1042" s="41">
        <v>0</v>
      </c>
      <c r="X1042" s="41">
        <v>0</v>
      </c>
      <c r="Y1042" s="41">
        <v>0</v>
      </c>
      <c r="Z1042" s="41">
        <v>0</v>
      </c>
      <c r="AA1042" s="41">
        <v>0</v>
      </c>
      <c r="AB1042" s="41">
        <v>0</v>
      </c>
      <c r="AC1042" s="41">
        <v>0</v>
      </c>
      <c r="AD1042" s="58">
        <f>SUM(Table446233[[#This Row],[1st
Apportionment]:[Invoices]])</f>
        <v>15244</v>
      </c>
      <c r="AE1042" s="58">
        <f>Table446233[[#This Row],[2018–19
Final Allocation
$98.35 
Per Pupil]]-AD1042</f>
        <v>0</v>
      </c>
    </row>
    <row r="1043" spans="1:31" x14ac:dyDescent="0.35">
      <c r="A1043" s="13" t="s">
        <v>4247</v>
      </c>
      <c r="B1043" s="13" t="s">
        <v>4267</v>
      </c>
      <c r="C1043" s="14" t="s">
        <v>4249</v>
      </c>
      <c r="D1043" s="14" t="s">
        <v>4268</v>
      </c>
      <c r="E1043" s="14" t="s">
        <v>34</v>
      </c>
      <c r="F1043" s="14" t="s">
        <v>35</v>
      </c>
      <c r="G1043" s="14" t="s">
        <v>4268</v>
      </c>
      <c r="H1043" s="61" t="s">
        <v>4269</v>
      </c>
      <c r="I1043" s="38">
        <v>69</v>
      </c>
      <c r="J1043" s="39" t="s">
        <v>8122</v>
      </c>
      <c r="K1043" s="40" t="s">
        <v>8122</v>
      </c>
      <c r="L1043" s="14" t="s">
        <v>8122</v>
      </c>
      <c r="M1043" s="41">
        <v>6786</v>
      </c>
      <c r="N1043" s="4" t="s">
        <v>8122</v>
      </c>
      <c r="O1043" s="41">
        <v>0</v>
      </c>
      <c r="P1043" s="41">
        <v>0</v>
      </c>
      <c r="Q1043" s="41">
        <v>0</v>
      </c>
      <c r="R1043" s="41">
        <v>0</v>
      </c>
      <c r="S1043" s="41">
        <v>0</v>
      </c>
      <c r="T1043" s="41">
        <v>4360</v>
      </c>
      <c r="U1043" s="41">
        <v>74</v>
      </c>
      <c r="V1043" s="41">
        <v>14</v>
      </c>
      <c r="W1043" s="41">
        <v>144</v>
      </c>
      <c r="X1043" s="41">
        <v>0</v>
      </c>
      <c r="Y1043" s="41">
        <v>0</v>
      </c>
      <c r="Z1043" s="41">
        <v>0</v>
      </c>
      <c r="AA1043" s="41">
        <v>0</v>
      </c>
      <c r="AB1043" s="41">
        <v>1564</v>
      </c>
      <c r="AC1043" s="41">
        <v>0</v>
      </c>
      <c r="AD1043" s="58">
        <f>SUM(Table446233[[#This Row],[1st
Apportionment]:[Invoices]])</f>
        <v>6156</v>
      </c>
      <c r="AE1043" s="58">
        <f>Table446233[[#This Row],[2018–19
Final Allocation
$98.35 
Per Pupil]]-AD1043</f>
        <v>630</v>
      </c>
    </row>
    <row r="1044" spans="1:31" x14ac:dyDescent="0.35">
      <c r="A1044" s="13" t="s">
        <v>4247</v>
      </c>
      <c r="B1044" s="13" t="s">
        <v>4270</v>
      </c>
      <c r="C1044" s="14" t="s">
        <v>4249</v>
      </c>
      <c r="D1044" s="14" t="s">
        <v>4271</v>
      </c>
      <c r="E1044" s="14" t="s">
        <v>34</v>
      </c>
      <c r="F1044" s="14" t="s">
        <v>35</v>
      </c>
      <c r="G1044" s="14" t="s">
        <v>4271</v>
      </c>
      <c r="H1044" s="61" t="s">
        <v>4272</v>
      </c>
      <c r="I1044" s="38">
        <v>0</v>
      </c>
      <c r="J1044" s="39" t="s">
        <v>8122</v>
      </c>
      <c r="K1044" s="40" t="s">
        <v>8123</v>
      </c>
      <c r="L1044" s="14" t="s">
        <v>8123</v>
      </c>
      <c r="M1044" s="41">
        <v>0</v>
      </c>
      <c r="N1044" s="4" t="s">
        <v>8123</v>
      </c>
      <c r="O1044" s="41">
        <v>0</v>
      </c>
      <c r="P1044" s="41">
        <v>0</v>
      </c>
      <c r="Q1044" s="41">
        <v>0</v>
      </c>
      <c r="R1044" s="41">
        <v>0</v>
      </c>
      <c r="S1044" s="41">
        <v>0</v>
      </c>
      <c r="T1044" s="41">
        <v>0</v>
      </c>
      <c r="U1044" s="41">
        <v>0</v>
      </c>
      <c r="V1044" s="41">
        <v>0</v>
      </c>
      <c r="W1044" s="41">
        <v>0</v>
      </c>
      <c r="X1044" s="41">
        <v>0</v>
      </c>
      <c r="Y1044" s="41">
        <v>0</v>
      </c>
      <c r="Z1044" s="41">
        <v>0</v>
      </c>
      <c r="AA1044" s="41">
        <v>0</v>
      </c>
      <c r="AB1044" s="41">
        <v>0</v>
      </c>
      <c r="AC1044" s="41">
        <v>0</v>
      </c>
      <c r="AD1044" s="58">
        <f>SUM(Table446233[[#This Row],[1st
Apportionment]:[Invoices]])</f>
        <v>0</v>
      </c>
      <c r="AE1044" s="58">
        <f>Table446233[[#This Row],[2018–19
Final Allocation
$98.35 
Per Pupil]]-AD1044</f>
        <v>0</v>
      </c>
    </row>
    <row r="1045" spans="1:31" x14ac:dyDescent="0.35">
      <c r="A1045" s="13" t="s">
        <v>4247</v>
      </c>
      <c r="B1045" s="13" t="s">
        <v>4273</v>
      </c>
      <c r="C1045" s="14" t="s">
        <v>4249</v>
      </c>
      <c r="D1045" s="14" t="s">
        <v>4274</v>
      </c>
      <c r="E1045" s="14" t="s">
        <v>34</v>
      </c>
      <c r="F1045" s="14" t="s">
        <v>35</v>
      </c>
      <c r="G1045" s="14" t="s">
        <v>4274</v>
      </c>
      <c r="H1045" s="61" t="s">
        <v>4275</v>
      </c>
      <c r="I1045" s="38">
        <v>0</v>
      </c>
      <c r="J1045" s="39" t="s">
        <v>8122</v>
      </c>
      <c r="K1045" s="40" t="s">
        <v>8123</v>
      </c>
      <c r="L1045" s="14" t="s">
        <v>8123</v>
      </c>
      <c r="M1045" s="41">
        <v>0</v>
      </c>
      <c r="N1045" s="4" t="s">
        <v>8123</v>
      </c>
      <c r="O1045" s="41">
        <v>0</v>
      </c>
      <c r="P1045" s="41">
        <v>0</v>
      </c>
      <c r="Q1045" s="41">
        <v>0</v>
      </c>
      <c r="R1045" s="41">
        <v>0</v>
      </c>
      <c r="S1045" s="41">
        <v>0</v>
      </c>
      <c r="T1045" s="41">
        <v>0</v>
      </c>
      <c r="U1045" s="41">
        <v>0</v>
      </c>
      <c r="V1045" s="41">
        <v>0</v>
      </c>
      <c r="W1045" s="41">
        <v>0</v>
      </c>
      <c r="X1045" s="41">
        <v>0</v>
      </c>
      <c r="Y1045" s="41">
        <v>0</v>
      </c>
      <c r="Z1045" s="41">
        <v>0</v>
      </c>
      <c r="AA1045" s="41">
        <v>0</v>
      </c>
      <c r="AB1045" s="41">
        <v>0</v>
      </c>
      <c r="AC1045" s="41">
        <v>0</v>
      </c>
      <c r="AD1045" s="58">
        <f>SUM(Table446233[[#This Row],[1st
Apportionment]:[Invoices]])</f>
        <v>0</v>
      </c>
      <c r="AE1045" s="58">
        <f>Table446233[[#This Row],[2018–19
Final Allocation
$98.35 
Per Pupil]]-AD1045</f>
        <v>0</v>
      </c>
    </row>
    <row r="1046" spans="1:31" x14ac:dyDescent="0.35">
      <c r="A1046" s="13" t="s">
        <v>4247</v>
      </c>
      <c r="B1046" s="13" t="s">
        <v>4276</v>
      </c>
      <c r="C1046" s="14" t="s">
        <v>4249</v>
      </c>
      <c r="D1046" s="14" t="s">
        <v>4277</v>
      </c>
      <c r="E1046" s="14" t="s">
        <v>34</v>
      </c>
      <c r="F1046" s="14" t="s">
        <v>35</v>
      </c>
      <c r="G1046" s="14" t="s">
        <v>4277</v>
      </c>
      <c r="H1046" s="61" t="s">
        <v>4278</v>
      </c>
      <c r="I1046" s="38">
        <v>0</v>
      </c>
      <c r="J1046" s="39" t="s">
        <v>8123</v>
      </c>
      <c r="K1046" s="40" t="s">
        <v>8123</v>
      </c>
      <c r="L1046" s="14" t="s">
        <v>8122</v>
      </c>
      <c r="M1046" s="41">
        <v>0</v>
      </c>
      <c r="N1046" s="4" t="s">
        <v>8123</v>
      </c>
      <c r="O1046" s="41">
        <v>0</v>
      </c>
      <c r="P1046" s="41">
        <v>0</v>
      </c>
      <c r="Q1046" s="41">
        <v>0</v>
      </c>
      <c r="R1046" s="41">
        <v>0</v>
      </c>
      <c r="S1046" s="41">
        <v>0</v>
      </c>
      <c r="T1046" s="41">
        <v>0</v>
      </c>
      <c r="U1046" s="41">
        <v>0</v>
      </c>
      <c r="V1046" s="41">
        <v>0</v>
      </c>
      <c r="W1046" s="41">
        <v>0</v>
      </c>
      <c r="X1046" s="41">
        <v>0</v>
      </c>
      <c r="Y1046" s="41">
        <v>0</v>
      </c>
      <c r="Z1046" s="41">
        <v>0</v>
      </c>
      <c r="AA1046" s="41">
        <v>0</v>
      </c>
      <c r="AB1046" s="41">
        <v>0</v>
      </c>
      <c r="AC1046" s="41">
        <v>0</v>
      </c>
      <c r="AD1046" s="58">
        <f>SUM(Table446233[[#This Row],[1st
Apportionment]:[Invoices]])</f>
        <v>0</v>
      </c>
      <c r="AE1046" s="58">
        <f>Table446233[[#This Row],[2018–19
Final Allocation
$98.35 
Per Pupil]]-AD1046</f>
        <v>0</v>
      </c>
    </row>
    <row r="1047" spans="1:31" x14ac:dyDescent="0.35">
      <c r="A1047" s="13" t="s">
        <v>4247</v>
      </c>
      <c r="B1047" s="13" t="s">
        <v>4279</v>
      </c>
      <c r="C1047" s="14" t="s">
        <v>4249</v>
      </c>
      <c r="D1047" s="14" t="s">
        <v>4280</v>
      </c>
      <c r="E1047" s="14" t="s">
        <v>34</v>
      </c>
      <c r="F1047" s="14" t="s">
        <v>35</v>
      </c>
      <c r="G1047" s="14" t="s">
        <v>4280</v>
      </c>
      <c r="H1047" s="61" t="s">
        <v>4281</v>
      </c>
      <c r="I1047" s="38">
        <v>0</v>
      </c>
      <c r="J1047" s="39" t="s">
        <v>8123</v>
      </c>
      <c r="K1047" s="40" t="s">
        <v>8123</v>
      </c>
      <c r="L1047" s="14" t="s">
        <v>8123</v>
      </c>
      <c r="M1047" s="41">
        <v>0</v>
      </c>
      <c r="N1047" s="4" t="s">
        <v>8123</v>
      </c>
      <c r="O1047" s="41">
        <v>0</v>
      </c>
      <c r="P1047" s="41">
        <v>0</v>
      </c>
      <c r="Q1047" s="41">
        <v>0</v>
      </c>
      <c r="R1047" s="41">
        <v>0</v>
      </c>
      <c r="S1047" s="41">
        <v>0</v>
      </c>
      <c r="T1047" s="41">
        <v>0</v>
      </c>
      <c r="U1047" s="41">
        <v>0</v>
      </c>
      <c r="V1047" s="41">
        <v>0</v>
      </c>
      <c r="W1047" s="41">
        <v>0</v>
      </c>
      <c r="X1047" s="41">
        <v>0</v>
      </c>
      <c r="Y1047" s="41">
        <v>0</v>
      </c>
      <c r="Z1047" s="41">
        <v>0</v>
      </c>
      <c r="AA1047" s="41">
        <v>0</v>
      </c>
      <c r="AB1047" s="41">
        <v>0</v>
      </c>
      <c r="AC1047" s="41">
        <v>0</v>
      </c>
      <c r="AD1047" s="58">
        <f>SUM(Table446233[[#This Row],[1st
Apportionment]:[Invoices]])</f>
        <v>0</v>
      </c>
      <c r="AE1047" s="58">
        <f>Table446233[[#This Row],[2018–19
Final Allocation
$98.35 
Per Pupil]]-AD1047</f>
        <v>0</v>
      </c>
    </row>
    <row r="1048" spans="1:31" x14ac:dyDescent="0.35">
      <c r="A1048" s="42" t="s">
        <v>4247</v>
      </c>
      <c r="B1048" s="1" t="s">
        <v>4282</v>
      </c>
      <c r="C1048" s="43" t="s">
        <v>4249</v>
      </c>
      <c r="D1048" s="43" t="s">
        <v>4283</v>
      </c>
      <c r="E1048" s="43" t="s">
        <v>34</v>
      </c>
      <c r="F1048" s="2" t="s">
        <v>35</v>
      </c>
      <c r="G1048" s="43" t="s">
        <v>4283</v>
      </c>
      <c r="H1048" s="59" t="s">
        <v>4284</v>
      </c>
      <c r="I1048" s="38">
        <v>0</v>
      </c>
      <c r="J1048" s="39" t="s">
        <v>8123</v>
      </c>
      <c r="K1048" s="40" t="s">
        <v>8123</v>
      </c>
      <c r="L1048" s="2" t="s">
        <v>8123</v>
      </c>
      <c r="M1048" s="41">
        <v>0</v>
      </c>
      <c r="N1048" s="4" t="s">
        <v>8123</v>
      </c>
      <c r="O1048" s="41">
        <v>0</v>
      </c>
      <c r="P1048" s="41">
        <v>0</v>
      </c>
      <c r="Q1048" s="41">
        <v>0</v>
      </c>
      <c r="R1048" s="41">
        <v>0</v>
      </c>
      <c r="S1048" s="41">
        <v>0</v>
      </c>
      <c r="T1048" s="41">
        <v>0</v>
      </c>
      <c r="U1048" s="41">
        <v>0</v>
      </c>
      <c r="V1048" s="41">
        <v>0</v>
      </c>
      <c r="W1048" s="41">
        <v>0</v>
      </c>
      <c r="X1048" s="41">
        <v>0</v>
      </c>
      <c r="Y1048" s="41">
        <v>0</v>
      </c>
      <c r="Z1048" s="41">
        <v>0</v>
      </c>
      <c r="AA1048" s="41">
        <v>0</v>
      </c>
      <c r="AB1048" s="41">
        <v>0</v>
      </c>
      <c r="AC1048" s="41">
        <v>0</v>
      </c>
      <c r="AD1048" s="58">
        <f>SUM(Table446233[[#This Row],[1st
Apportionment]:[Invoices]])</f>
        <v>0</v>
      </c>
      <c r="AE1048" s="58">
        <f>Table446233[[#This Row],[2018–19
Final Allocation
$98.35 
Per Pupil]]-AD1048</f>
        <v>0</v>
      </c>
    </row>
    <row r="1049" spans="1:31" x14ac:dyDescent="0.35">
      <c r="A1049" s="42" t="s">
        <v>4247</v>
      </c>
      <c r="B1049" s="1" t="s">
        <v>4285</v>
      </c>
      <c r="C1049" s="43" t="s">
        <v>4249</v>
      </c>
      <c r="D1049" s="43" t="s">
        <v>4286</v>
      </c>
      <c r="E1049" s="43" t="s">
        <v>34</v>
      </c>
      <c r="F1049" s="2" t="s">
        <v>35</v>
      </c>
      <c r="G1049" s="43" t="s">
        <v>4286</v>
      </c>
      <c r="H1049" s="59" t="s">
        <v>4287</v>
      </c>
      <c r="I1049" s="38">
        <v>180</v>
      </c>
      <c r="J1049" s="39" t="s">
        <v>8122</v>
      </c>
      <c r="K1049" s="40" t="s">
        <v>8122</v>
      </c>
      <c r="L1049" s="2" t="s">
        <v>8122</v>
      </c>
      <c r="M1049" s="41">
        <v>17703</v>
      </c>
      <c r="N1049" s="4" t="s">
        <v>8122</v>
      </c>
      <c r="O1049" s="41">
        <v>4123</v>
      </c>
      <c r="P1049" s="41">
        <v>4156</v>
      </c>
      <c r="Q1049" s="41">
        <v>746</v>
      </c>
      <c r="R1049" s="41">
        <v>4426</v>
      </c>
      <c r="S1049" s="41">
        <v>4252</v>
      </c>
      <c r="T1049" s="41">
        <v>0</v>
      </c>
      <c r="U1049" s="41">
        <v>0</v>
      </c>
      <c r="V1049" s="41">
        <v>0</v>
      </c>
      <c r="W1049" s="41">
        <v>0</v>
      </c>
      <c r="X1049" s="41">
        <v>0</v>
      </c>
      <c r="Y1049" s="41">
        <v>0</v>
      </c>
      <c r="Z1049" s="41">
        <v>0</v>
      </c>
      <c r="AA1049" s="41">
        <v>0</v>
      </c>
      <c r="AB1049" s="41">
        <v>0</v>
      </c>
      <c r="AC1049" s="41">
        <v>0</v>
      </c>
      <c r="AD1049" s="58">
        <f>SUM(Table446233[[#This Row],[1st
Apportionment]:[Invoices]])</f>
        <v>17703</v>
      </c>
      <c r="AE1049" s="58">
        <f>Table446233[[#This Row],[2018–19
Final Allocation
$98.35 
Per Pupil]]-AD1049</f>
        <v>0</v>
      </c>
    </row>
    <row r="1050" spans="1:31" x14ac:dyDescent="0.35">
      <c r="A1050" s="42" t="s">
        <v>4247</v>
      </c>
      <c r="B1050" s="1" t="s">
        <v>4288</v>
      </c>
      <c r="C1050" s="43" t="s">
        <v>4249</v>
      </c>
      <c r="D1050" s="43" t="s">
        <v>4289</v>
      </c>
      <c r="E1050" s="43" t="s">
        <v>34</v>
      </c>
      <c r="F1050" s="2" t="s">
        <v>35</v>
      </c>
      <c r="G1050" s="43" t="s">
        <v>4289</v>
      </c>
      <c r="H1050" s="59" t="s">
        <v>4290</v>
      </c>
      <c r="I1050" s="38">
        <v>0</v>
      </c>
      <c r="J1050" s="39" t="s">
        <v>8123</v>
      </c>
      <c r="K1050" s="40" t="s">
        <v>8122</v>
      </c>
      <c r="L1050" s="2" t="s">
        <v>8122</v>
      </c>
      <c r="M1050" s="41">
        <v>0</v>
      </c>
      <c r="N1050" s="4" t="s">
        <v>8122</v>
      </c>
      <c r="O1050" s="41">
        <v>0</v>
      </c>
      <c r="P1050" s="41">
        <v>0</v>
      </c>
      <c r="Q1050" s="41">
        <v>0</v>
      </c>
      <c r="R1050" s="41">
        <v>0</v>
      </c>
      <c r="S1050" s="41">
        <v>0</v>
      </c>
      <c r="T1050" s="41">
        <v>0</v>
      </c>
      <c r="U1050" s="41">
        <v>0</v>
      </c>
      <c r="V1050" s="41">
        <v>0</v>
      </c>
      <c r="W1050" s="41">
        <v>0</v>
      </c>
      <c r="X1050" s="41">
        <v>0</v>
      </c>
      <c r="Y1050" s="41">
        <v>0</v>
      </c>
      <c r="Z1050" s="41">
        <v>0</v>
      </c>
      <c r="AA1050" s="41">
        <v>0</v>
      </c>
      <c r="AB1050" s="41">
        <v>0</v>
      </c>
      <c r="AC1050" s="41">
        <v>0</v>
      </c>
      <c r="AD1050" s="58">
        <f>SUM(Table446233[[#This Row],[1st
Apportionment]:[Invoices]])</f>
        <v>0</v>
      </c>
      <c r="AE1050" s="58">
        <f>Table446233[[#This Row],[2018–19
Final Allocation
$98.35 
Per Pupil]]-AD1050</f>
        <v>0</v>
      </c>
    </row>
    <row r="1051" spans="1:31" x14ac:dyDescent="0.35">
      <c r="A1051" s="42" t="s">
        <v>4247</v>
      </c>
      <c r="B1051" s="1" t="s">
        <v>4291</v>
      </c>
      <c r="C1051" s="43" t="s">
        <v>4249</v>
      </c>
      <c r="D1051" s="43" t="s">
        <v>4292</v>
      </c>
      <c r="E1051" s="43" t="s">
        <v>34</v>
      </c>
      <c r="F1051" s="2" t="s">
        <v>35</v>
      </c>
      <c r="G1051" s="43" t="s">
        <v>4292</v>
      </c>
      <c r="H1051" s="59" t="s">
        <v>4293</v>
      </c>
      <c r="I1051" s="38">
        <v>0</v>
      </c>
      <c r="J1051" s="39" t="s">
        <v>8123</v>
      </c>
      <c r="K1051" s="40" t="s">
        <v>8122</v>
      </c>
      <c r="L1051" s="2" t="s">
        <v>8122</v>
      </c>
      <c r="M1051" s="41">
        <v>0</v>
      </c>
      <c r="N1051" s="4" t="s">
        <v>8122</v>
      </c>
      <c r="O1051" s="41">
        <v>0</v>
      </c>
      <c r="P1051" s="41">
        <v>0</v>
      </c>
      <c r="Q1051" s="41">
        <v>0</v>
      </c>
      <c r="R1051" s="41">
        <v>0</v>
      </c>
      <c r="S1051" s="41">
        <v>0</v>
      </c>
      <c r="T1051" s="41">
        <v>0</v>
      </c>
      <c r="U1051" s="41">
        <v>0</v>
      </c>
      <c r="V1051" s="41">
        <v>0</v>
      </c>
      <c r="W1051" s="41">
        <v>0</v>
      </c>
      <c r="X1051" s="41">
        <v>0</v>
      </c>
      <c r="Y1051" s="41">
        <v>0</v>
      </c>
      <c r="Z1051" s="41">
        <v>0</v>
      </c>
      <c r="AA1051" s="41">
        <v>0</v>
      </c>
      <c r="AB1051" s="41">
        <v>0</v>
      </c>
      <c r="AC1051" s="41">
        <v>0</v>
      </c>
      <c r="AD1051" s="58">
        <f>SUM(Table446233[[#This Row],[1st
Apportionment]:[Invoices]])</f>
        <v>0</v>
      </c>
      <c r="AE1051" s="58">
        <f>Table446233[[#This Row],[2018–19
Final Allocation
$98.35 
Per Pupil]]-AD1051</f>
        <v>0</v>
      </c>
    </row>
    <row r="1052" spans="1:31" x14ac:dyDescent="0.35">
      <c r="A1052" s="13" t="s">
        <v>4247</v>
      </c>
      <c r="B1052" s="13" t="s">
        <v>4294</v>
      </c>
      <c r="C1052" s="14" t="s">
        <v>4249</v>
      </c>
      <c r="D1052" s="14" t="s">
        <v>4295</v>
      </c>
      <c r="E1052" s="14" t="s">
        <v>34</v>
      </c>
      <c r="F1052" s="14" t="s">
        <v>35</v>
      </c>
      <c r="G1052" s="14" t="s">
        <v>4295</v>
      </c>
      <c r="H1052" s="61" t="s">
        <v>4296</v>
      </c>
      <c r="I1052" s="38">
        <v>74</v>
      </c>
      <c r="J1052" s="39" t="s">
        <v>8122</v>
      </c>
      <c r="K1052" s="40" t="s">
        <v>8122</v>
      </c>
      <c r="L1052" s="14" t="s">
        <v>8122</v>
      </c>
      <c r="M1052" s="41">
        <v>7278</v>
      </c>
      <c r="N1052" s="4" t="s">
        <v>8123</v>
      </c>
      <c r="O1052" s="41">
        <v>0</v>
      </c>
      <c r="P1052" s="41">
        <v>0</v>
      </c>
      <c r="Q1052" s="41">
        <v>0</v>
      </c>
      <c r="R1052" s="41">
        <v>1170</v>
      </c>
      <c r="S1052" s="41">
        <v>2996</v>
      </c>
      <c r="T1052" s="41">
        <v>3112</v>
      </c>
      <c r="U1052" s="41">
        <v>0</v>
      </c>
      <c r="V1052" s="41">
        <v>0</v>
      </c>
      <c r="W1052" s="41">
        <v>0</v>
      </c>
      <c r="X1052" s="41">
        <v>0</v>
      </c>
      <c r="Y1052" s="41">
        <v>0</v>
      </c>
      <c r="Z1052" s="41">
        <v>0</v>
      </c>
      <c r="AA1052" s="41">
        <v>0</v>
      </c>
      <c r="AB1052" s="41">
        <v>0</v>
      </c>
      <c r="AC1052" s="41">
        <v>0</v>
      </c>
      <c r="AD1052" s="58">
        <f>SUM(Table446233[[#This Row],[1st
Apportionment]:[Invoices]])</f>
        <v>7278</v>
      </c>
      <c r="AE1052" s="58">
        <f>Table446233[[#This Row],[2018–19
Final Allocation
$98.35 
Per Pupil]]-AD1052</f>
        <v>0</v>
      </c>
    </row>
    <row r="1053" spans="1:31" x14ac:dyDescent="0.35">
      <c r="A1053" s="13" t="s">
        <v>4247</v>
      </c>
      <c r="B1053" s="13" t="s">
        <v>4297</v>
      </c>
      <c r="C1053" s="14" t="s">
        <v>4249</v>
      </c>
      <c r="D1053" s="14" t="s">
        <v>4298</v>
      </c>
      <c r="E1053" s="14" t="s">
        <v>34</v>
      </c>
      <c r="F1053" s="14" t="s">
        <v>35</v>
      </c>
      <c r="G1053" s="14" t="s">
        <v>4298</v>
      </c>
      <c r="H1053" s="61" t="s">
        <v>4299</v>
      </c>
      <c r="I1053" s="38">
        <v>188</v>
      </c>
      <c r="J1053" s="39" t="s">
        <v>8122</v>
      </c>
      <c r="K1053" s="40" t="s">
        <v>8122</v>
      </c>
      <c r="L1053" s="14" t="s">
        <v>8122</v>
      </c>
      <c r="M1053" s="41">
        <v>18490</v>
      </c>
      <c r="N1053" s="4" t="s">
        <v>8122</v>
      </c>
      <c r="O1053" s="41">
        <v>0</v>
      </c>
      <c r="P1053" s="41">
        <v>0</v>
      </c>
      <c r="Q1053" s="41">
        <v>0</v>
      </c>
      <c r="R1053" s="41">
        <v>0</v>
      </c>
      <c r="S1053" s="41">
        <v>7011</v>
      </c>
      <c r="T1053" s="41">
        <v>3251</v>
      </c>
      <c r="U1053" s="41">
        <v>1763</v>
      </c>
      <c r="V1053" s="41">
        <v>6465</v>
      </c>
      <c r="W1053" s="41">
        <v>0</v>
      </c>
      <c r="X1053" s="41">
        <v>0</v>
      </c>
      <c r="Y1053" s="41">
        <v>0</v>
      </c>
      <c r="Z1053" s="41">
        <v>0</v>
      </c>
      <c r="AA1053" s="41">
        <v>0</v>
      </c>
      <c r="AB1053" s="41">
        <v>0</v>
      </c>
      <c r="AC1053" s="41">
        <v>0</v>
      </c>
      <c r="AD1053" s="58">
        <f>SUM(Table446233[[#This Row],[1st
Apportionment]:[Invoices]])</f>
        <v>18490</v>
      </c>
      <c r="AE1053" s="58">
        <f>Table446233[[#This Row],[2018–19
Final Allocation
$98.35 
Per Pupil]]-AD1053</f>
        <v>0</v>
      </c>
    </row>
    <row r="1054" spans="1:31" x14ac:dyDescent="0.35">
      <c r="A1054" s="13" t="s">
        <v>4247</v>
      </c>
      <c r="B1054" s="13" t="s">
        <v>4300</v>
      </c>
      <c r="C1054" s="14" t="s">
        <v>4249</v>
      </c>
      <c r="D1054" s="14" t="s">
        <v>4295</v>
      </c>
      <c r="E1054" s="14" t="s">
        <v>4301</v>
      </c>
      <c r="F1054" s="14" t="s">
        <v>4302</v>
      </c>
      <c r="G1054" s="14" t="s">
        <v>4303</v>
      </c>
      <c r="H1054" s="61" t="s">
        <v>4304</v>
      </c>
      <c r="I1054" s="38">
        <v>0</v>
      </c>
      <c r="J1054" s="39" t="s">
        <v>8122</v>
      </c>
      <c r="K1054" s="40" t="s">
        <v>8123</v>
      </c>
      <c r="L1054" s="14" t="s">
        <v>8123</v>
      </c>
      <c r="M1054" s="41">
        <v>0</v>
      </c>
      <c r="N1054" s="4" t="s">
        <v>8123</v>
      </c>
      <c r="O1054" s="41">
        <v>0</v>
      </c>
      <c r="P1054" s="41">
        <v>0</v>
      </c>
      <c r="Q1054" s="41">
        <v>0</v>
      </c>
      <c r="R1054" s="41">
        <v>0</v>
      </c>
      <c r="S1054" s="41">
        <v>0</v>
      </c>
      <c r="T1054" s="41">
        <v>0</v>
      </c>
      <c r="U1054" s="41">
        <v>0</v>
      </c>
      <c r="V1054" s="41">
        <v>0</v>
      </c>
      <c r="W1054" s="41">
        <v>0</v>
      </c>
      <c r="X1054" s="41">
        <v>0</v>
      </c>
      <c r="Y1054" s="41">
        <v>0</v>
      </c>
      <c r="Z1054" s="41">
        <v>0</v>
      </c>
      <c r="AA1054" s="41">
        <v>0</v>
      </c>
      <c r="AB1054" s="41">
        <v>0</v>
      </c>
      <c r="AC1054" s="41">
        <v>0</v>
      </c>
      <c r="AD1054" s="58">
        <f>SUM(Table446233[[#This Row],[1st
Apportionment]:[Invoices]])</f>
        <v>0</v>
      </c>
      <c r="AE1054" s="58">
        <f>Table446233[[#This Row],[2018–19
Final Allocation
$98.35 
Per Pupil]]-AD1054</f>
        <v>0</v>
      </c>
    </row>
    <row r="1055" spans="1:31" x14ac:dyDescent="0.35">
      <c r="A1055" s="13" t="s">
        <v>4247</v>
      </c>
      <c r="B1055" s="13" t="s">
        <v>4305</v>
      </c>
      <c r="C1055" s="14" t="s">
        <v>4249</v>
      </c>
      <c r="D1055" s="14" t="s">
        <v>4298</v>
      </c>
      <c r="E1055" s="14" t="s">
        <v>4306</v>
      </c>
      <c r="F1055" s="14" t="s">
        <v>4307</v>
      </c>
      <c r="G1055" s="14" t="s">
        <v>4308</v>
      </c>
      <c r="H1055" s="61" t="s">
        <v>4309</v>
      </c>
      <c r="I1055" s="38">
        <v>0</v>
      </c>
      <c r="J1055" s="39" t="s">
        <v>8122</v>
      </c>
      <c r="K1055" s="40" t="s">
        <v>8123</v>
      </c>
      <c r="L1055" s="14" t="s">
        <v>8123</v>
      </c>
      <c r="M1055" s="41">
        <v>0</v>
      </c>
      <c r="N1055" s="4" t="s">
        <v>8123</v>
      </c>
      <c r="O1055" s="41">
        <v>0</v>
      </c>
      <c r="P1055" s="41">
        <v>0</v>
      </c>
      <c r="Q1055" s="41">
        <v>0</v>
      </c>
      <c r="R1055" s="41">
        <v>0</v>
      </c>
      <c r="S1055" s="41">
        <v>0</v>
      </c>
      <c r="T1055" s="41">
        <v>0</v>
      </c>
      <c r="U1055" s="41">
        <v>0</v>
      </c>
      <c r="V1055" s="41">
        <v>0</v>
      </c>
      <c r="W1055" s="41">
        <v>0</v>
      </c>
      <c r="X1055" s="41">
        <v>0</v>
      </c>
      <c r="Y1055" s="41">
        <v>0</v>
      </c>
      <c r="Z1055" s="41">
        <v>0</v>
      </c>
      <c r="AA1055" s="41">
        <v>0</v>
      </c>
      <c r="AB1055" s="41">
        <v>0</v>
      </c>
      <c r="AC1055" s="41">
        <v>0</v>
      </c>
      <c r="AD1055" s="58">
        <f>SUM(Table446233[[#This Row],[1st
Apportionment]:[Invoices]])</f>
        <v>0</v>
      </c>
      <c r="AE1055" s="58">
        <f>Table446233[[#This Row],[2018–19
Final Allocation
$98.35 
Per Pupil]]-AD1055</f>
        <v>0</v>
      </c>
    </row>
    <row r="1056" spans="1:31" x14ac:dyDescent="0.35">
      <c r="A1056" s="13" t="s">
        <v>4247</v>
      </c>
      <c r="B1056" s="13" t="s">
        <v>4310</v>
      </c>
      <c r="C1056" s="14" t="s">
        <v>4249</v>
      </c>
      <c r="D1056" s="14" t="s">
        <v>4298</v>
      </c>
      <c r="E1056" s="14" t="s">
        <v>4311</v>
      </c>
      <c r="F1056" s="14" t="s">
        <v>4312</v>
      </c>
      <c r="G1056" s="14" t="s">
        <v>4313</v>
      </c>
      <c r="H1056" s="61" t="s">
        <v>4314</v>
      </c>
      <c r="I1056" s="38">
        <v>0</v>
      </c>
      <c r="J1056" s="39" t="s">
        <v>8122</v>
      </c>
      <c r="K1056" s="40" t="s">
        <v>8123</v>
      </c>
      <c r="L1056" s="14" t="s">
        <v>8123</v>
      </c>
      <c r="M1056" s="41">
        <v>0</v>
      </c>
      <c r="N1056" s="4" t="s">
        <v>8123</v>
      </c>
      <c r="O1056" s="41">
        <v>0</v>
      </c>
      <c r="P1056" s="41">
        <v>0</v>
      </c>
      <c r="Q1056" s="41">
        <v>0</v>
      </c>
      <c r="R1056" s="41">
        <v>0</v>
      </c>
      <c r="S1056" s="41">
        <v>0</v>
      </c>
      <c r="T1056" s="41">
        <v>0</v>
      </c>
      <c r="U1056" s="41">
        <v>0</v>
      </c>
      <c r="V1056" s="41">
        <v>0</v>
      </c>
      <c r="W1056" s="41">
        <v>0</v>
      </c>
      <c r="X1056" s="41">
        <v>0</v>
      </c>
      <c r="Y1056" s="41">
        <v>0</v>
      </c>
      <c r="Z1056" s="41">
        <v>0</v>
      </c>
      <c r="AA1056" s="41">
        <v>0</v>
      </c>
      <c r="AB1056" s="41">
        <v>0</v>
      </c>
      <c r="AC1056" s="41">
        <v>0</v>
      </c>
      <c r="AD1056" s="58">
        <f>SUM(Table446233[[#This Row],[1st
Apportionment]:[Invoices]])</f>
        <v>0</v>
      </c>
      <c r="AE1056" s="58">
        <f>Table446233[[#This Row],[2018–19
Final Allocation
$98.35 
Per Pupil]]-AD1056</f>
        <v>0</v>
      </c>
    </row>
    <row r="1057" spans="1:31" x14ac:dyDescent="0.35">
      <c r="A1057" s="13" t="s">
        <v>4247</v>
      </c>
      <c r="B1057" s="13" t="s">
        <v>4315</v>
      </c>
      <c r="C1057" s="14" t="s">
        <v>4249</v>
      </c>
      <c r="D1057" s="14" t="s">
        <v>4298</v>
      </c>
      <c r="E1057" s="14" t="s">
        <v>4316</v>
      </c>
      <c r="F1057" s="14" t="s">
        <v>4317</v>
      </c>
      <c r="G1057" s="14" t="s">
        <v>4318</v>
      </c>
      <c r="H1057" s="61" t="s">
        <v>4319</v>
      </c>
      <c r="I1057" s="38">
        <v>0</v>
      </c>
      <c r="J1057" s="39" t="s">
        <v>8122</v>
      </c>
      <c r="K1057" s="40" t="s">
        <v>8123</v>
      </c>
      <c r="L1057" s="14" t="s">
        <v>8123</v>
      </c>
      <c r="M1057" s="41">
        <v>0</v>
      </c>
      <c r="N1057" s="4" t="s">
        <v>8123</v>
      </c>
      <c r="O1057" s="41">
        <v>0</v>
      </c>
      <c r="P1057" s="41">
        <v>0</v>
      </c>
      <c r="Q1057" s="41">
        <v>0</v>
      </c>
      <c r="R1057" s="41">
        <v>0</v>
      </c>
      <c r="S1057" s="41">
        <v>0</v>
      </c>
      <c r="T1057" s="41">
        <v>0</v>
      </c>
      <c r="U1057" s="41">
        <v>0</v>
      </c>
      <c r="V1057" s="41">
        <v>0</v>
      </c>
      <c r="W1057" s="41">
        <v>0</v>
      </c>
      <c r="X1057" s="41">
        <v>0</v>
      </c>
      <c r="Y1057" s="41">
        <v>0</v>
      </c>
      <c r="Z1057" s="41">
        <v>0</v>
      </c>
      <c r="AA1057" s="41">
        <v>0</v>
      </c>
      <c r="AB1057" s="41">
        <v>0</v>
      </c>
      <c r="AC1057" s="41">
        <v>0</v>
      </c>
      <c r="AD1057" s="58">
        <f>SUM(Table446233[[#This Row],[1st
Apportionment]:[Invoices]])</f>
        <v>0</v>
      </c>
      <c r="AE1057" s="58">
        <f>Table446233[[#This Row],[2018–19
Final Allocation
$98.35 
Per Pupil]]-AD1057</f>
        <v>0</v>
      </c>
    </row>
    <row r="1058" spans="1:31" x14ac:dyDescent="0.35">
      <c r="A1058" s="13" t="s">
        <v>4247</v>
      </c>
      <c r="B1058" s="13" t="s">
        <v>4320</v>
      </c>
      <c r="C1058" s="14" t="s">
        <v>4249</v>
      </c>
      <c r="D1058" s="14" t="s">
        <v>4250</v>
      </c>
      <c r="E1058" s="14" t="s">
        <v>4321</v>
      </c>
      <c r="F1058" s="14" t="s">
        <v>4322</v>
      </c>
      <c r="G1058" s="14" t="s">
        <v>4323</v>
      </c>
      <c r="H1058" s="61" t="s">
        <v>4324</v>
      </c>
      <c r="I1058" s="38">
        <v>0</v>
      </c>
      <c r="J1058" s="39" t="s">
        <v>8122</v>
      </c>
      <c r="K1058" s="40" t="s">
        <v>8123</v>
      </c>
      <c r="L1058" s="14" t="s">
        <v>8123</v>
      </c>
      <c r="M1058" s="41">
        <v>0</v>
      </c>
      <c r="N1058" s="4" t="s">
        <v>8123</v>
      </c>
      <c r="O1058" s="41">
        <v>0</v>
      </c>
      <c r="P1058" s="41">
        <v>0</v>
      </c>
      <c r="Q1058" s="41">
        <v>0</v>
      </c>
      <c r="R1058" s="41">
        <v>0</v>
      </c>
      <c r="S1058" s="41">
        <v>0</v>
      </c>
      <c r="T1058" s="41">
        <v>0</v>
      </c>
      <c r="U1058" s="41">
        <v>0</v>
      </c>
      <c r="V1058" s="41">
        <v>0</v>
      </c>
      <c r="W1058" s="41">
        <v>0</v>
      </c>
      <c r="X1058" s="41">
        <v>0</v>
      </c>
      <c r="Y1058" s="41">
        <v>0</v>
      </c>
      <c r="Z1058" s="41">
        <v>0</v>
      </c>
      <c r="AA1058" s="41">
        <v>0</v>
      </c>
      <c r="AB1058" s="41">
        <v>0</v>
      </c>
      <c r="AC1058" s="41">
        <v>0</v>
      </c>
      <c r="AD1058" s="58">
        <f>SUM(Table446233[[#This Row],[1st
Apportionment]:[Invoices]])</f>
        <v>0</v>
      </c>
      <c r="AE1058" s="58">
        <f>Table446233[[#This Row],[2018–19
Final Allocation
$98.35 
Per Pupil]]-AD1058</f>
        <v>0</v>
      </c>
    </row>
    <row r="1059" spans="1:31" x14ac:dyDescent="0.35">
      <c r="A1059" s="13" t="s">
        <v>4247</v>
      </c>
      <c r="B1059" s="13" t="s">
        <v>4325</v>
      </c>
      <c r="C1059" s="14" t="s">
        <v>4249</v>
      </c>
      <c r="D1059" s="14" t="s">
        <v>4298</v>
      </c>
      <c r="E1059" s="14" t="s">
        <v>4326</v>
      </c>
      <c r="F1059" s="14" t="s">
        <v>4327</v>
      </c>
      <c r="G1059" s="14" t="s">
        <v>4328</v>
      </c>
      <c r="H1059" s="61" t="s">
        <v>4329</v>
      </c>
      <c r="I1059" s="38">
        <v>0</v>
      </c>
      <c r="J1059" s="39" t="s">
        <v>8123</v>
      </c>
      <c r="K1059" s="40" t="s">
        <v>8123</v>
      </c>
      <c r="L1059" s="14" t="s">
        <v>8123</v>
      </c>
      <c r="M1059" s="41">
        <v>0</v>
      </c>
      <c r="N1059" s="4" t="s">
        <v>8123</v>
      </c>
      <c r="O1059" s="41">
        <v>0</v>
      </c>
      <c r="P1059" s="41">
        <v>0</v>
      </c>
      <c r="Q1059" s="41">
        <v>0</v>
      </c>
      <c r="R1059" s="41">
        <v>0</v>
      </c>
      <c r="S1059" s="41">
        <v>0</v>
      </c>
      <c r="T1059" s="41">
        <v>0</v>
      </c>
      <c r="U1059" s="41">
        <v>0</v>
      </c>
      <c r="V1059" s="41">
        <v>0</v>
      </c>
      <c r="W1059" s="41">
        <v>0</v>
      </c>
      <c r="X1059" s="41">
        <v>0</v>
      </c>
      <c r="Y1059" s="41">
        <v>0</v>
      </c>
      <c r="Z1059" s="41">
        <v>0</v>
      </c>
      <c r="AA1059" s="41">
        <v>0</v>
      </c>
      <c r="AB1059" s="41">
        <v>0</v>
      </c>
      <c r="AC1059" s="41">
        <v>0</v>
      </c>
      <c r="AD1059" s="58">
        <f>SUM(Table446233[[#This Row],[1st
Apportionment]:[Invoices]])</f>
        <v>0</v>
      </c>
      <c r="AE1059" s="58">
        <f>Table446233[[#This Row],[2018–19
Final Allocation
$98.35 
Per Pupil]]-AD1059</f>
        <v>0</v>
      </c>
    </row>
    <row r="1060" spans="1:31" x14ac:dyDescent="0.35">
      <c r="A1060" s="13" t="s">
        <v>4247</v>
      </c>
      <c r="B1060" s="13" t="s">
        <v>4330</v>
      </c>
      <c r="C1060" s="14" t="s">
        <v>4249</v>
      </c>
      <c r="D1060" s="14" t="s">
        <v>4277</v>
      </c>
      <c r="E1060" s="14" t="s">
        <v>4331</v>
      </c>
      <c r="F1060" s="14" t="s">
        <v>4332</v>
      </c>
      <c r="G1060" s="14" t="s">
        <v>4333</v>
      </c>
      <c r="H1060" s="61" t="s">
        <v>4334</v>
      </c>
      <c r="I1060" s="38">
        <v>0</v>
      </c>
      <c r="J1060" s="39" t="s">
        <v>8123</v>
      </c>
      <c r="K1060" s="40" t="s">
        <v>8123</v>
      </c>
      <c r="L1060" s="14" t="s">
        <v>8123</v>
      </c>
      <c r="M1060" s="41">
        <v>0</v>
      </c>
      <c r="N1060" s="4" t="s">
        <v>8123</v>
      </c>
      <c r="O1060" s="41">
        <v>0</v>
      </c>
      <c r="P1060" s="41">
        <v>0</v>
      </c>
      <c r="Q1060" s="41">
        <v>0</v>
      </c>
      <c r="R1060" s="41">
        <v>0</v>
      </c>
      <c r="S1060" s="41">
        <v>0</v>
      </c>
      <c r="T1060" s="41">
        <v>0</v>
      </c>
      <c r="U1060" s="41">
        <v>0</v>
      </c>
      <c r="V1060" s="41">
        <v>0</v>
      </c>
      <c r="W1060" s="41">
        <v>0</v>
      </c>
      <c r="X1060" s="41">
        <v>0</v>
      </c>
      <c r="Y1060" s="41">
        <v>0</v>
      </c>
      <c r="Z1060" s="41">
        <v>0</v>
      </c>
      <c r="AA1060" s="41">
        <v>0</v>
      </c>
      <c r="AB1060" s="41">
        <v>0</v>
      </c>
      <c r="AC1060" s="41">
        <v>0</v>
      </c>
      <c r="AD1060" s="58">
        <f>SUM(Table446233[[#This Row],[1st
Apportionment]:[Invoices]])</f>
        <v>0</v>
      </c>
      <c r="AE1060" s="58">
        <f>Table446233[[#This Row],[2018–19
Final Allocation
$98.35 
Per Pupil]]-AD1060</f>
        <v>0</v>
      </c>
    </row>
    <row r="1061" spans="1:31" x14ac:dyDescent="0.35">
      <c r="A1061" s="13" t="s">
        <v>4247</v>
      </c>
      <c r="B1061" s="13" t="s">
        <v>4335</v>
      </c>
      <c r="C1061" s="14" t="s">
        <v>4249</v>
      </c>
      <c r="D1061" s="14" t="s">
        <v>4274</v>
      </c>
      <c r="E1061" s="14" t="s">
        <v>4336</v>
      </c>
      <c r="F1061" s="14" t="s">
        <v>4337</v>
      </c>
      <c r="G1061" s="14" t="s">
        <v>4338</v>
      </c>
      <c r="H1061" s="61" t="s">
        <v>4339</v>
      </c>
      <c r="I1061" s="38">
        <v>0</v>
      </c>
      <c r="J1061" s="39" t="s">
        <v>8123</v>
      </c>
      <c r="K1061" s="40" t="s">
        <v>8123</v>
      </c>
      <c r="L1061" s="14" t="s">
        <v>8123</v>
      </c>
      <c r="M1061" s="41">
        <v>0</v>
      </c>
      <c r="N1061" s="4" t="s">
        <v>8123</v>
      </c>
      <c r="O1061" s="41">
        <v>0</v>
      </c>
      <c r="P1061" s="41">
        <v>0</v>
      </c>
      <c r="Q1061" s="41">
        <v>0</v>
      </c>
      <c r="R1061" s="41">
        <v>0</v>
      </c>
      <c r="S1061" s="41">
        <v>0</v>
      </c>
      <c r="T1061" s="41">
        <v>0</v>
      </c>
      <c r="U1061" s="41">
        <v>0</v>
      </c>
      <c r="V1061" s="41">
        <v>0</v>
      </c>
      <c r="W1061" s="41">
        <v>0</v>
      </c>
      <c r="X1061" s="41">
        <v>0</v>
      </c>
      <c r="Y1061" s="41">
        <v>0</v>
      </c>
      <c r="Z1061" s="41">
        <v>0</v>
      </c>
      <c r="AA1061" s="41">
        <v>0</v>
      </c>
      <c r="AB1061" s="41">
        <v>0</v>
      </c>
      <c r="AC1061" s="41">
        <v>0</v>
      </c>
      <c r="AD1061" s="58">
        <f>SUM(Table446233[[#This Row],[1st
Apportionment]:[Invoices]])</f>
        <v>0</v>
      </c>
      <c r="AE1061" s="58">
        <f>Table446233[[#This Row],[2018–19
Final Allocation
$98.35 
Per Pupil]]-AD1061</f>
        <v>0</v>
      </c>
    </row>
    <row r="1062" spans="1:31" x14ac:dyDescent="0.35">
      <c r="A1062" s="13" t="s">
        <v>4247</v>
      </c>
      <c r="B1062" s="13" t="s">
        <v>4340</v>
      </c>
      <c r="C1062" s="14" t="s">
        <v>4249</v>
      </c>
      <c r="D1062" s="14" t="s">
        <v>4277</v>
      </c>
      <c r="E1062" s="14" t="s">
        <v>4341</v>
      </c>
      <c r="F1062" s="14" t="s">
        <v>4342</v>
      </c>
      <c r="G1062" s="14" t="s">
        <v>4343</v>
      </c>
      <c r="H1062" s="61" t="s">
        <v>4344</v>
      </c>
      <c r="I1062" s="38">
        <v>0</v>
      </c>
      <c r="J1062" s="39" t="s">
        <v>8122</v>
      </c>
      <c r="K1062" s="40" t="s">
        <v>8123</v>
      </c>
      <c r="L1062" s="14" t="s">
        <v>8123</v>
      </c>
      <c r="M1062" s="41">
        <v>0</v>
      </c>
      <c r="N1062" s="4" t="s">
        <v>8123</v>
      </c>
      <c r="O1062" s="41">
        <v>0</v>
      </c>
      <c r="P1062" s="41">
        <v>0</v>
      </c>
      <c r="Q1062" s="41">
        <v>0</v>
      </c>
      <c r="R1062" s="41">
        <v>0</v>
      </c>
      <c r="S1062" s="41">
        <v>0</v>
      </c>
      <c r="T1062" s="41">
        <v>0</v>
      </c>
      <c r="U1062" s="41">
        <v>0</v>
      </c>
      <c r="V1062" s="41">
        <v>0</v>
      </c>
      <c r="W1062" s="41">
        <v>0</v>
      </c>
      <c r="X1062" s="41">
        <v>0</v>
      </c>
      <c r="Y1062" s="41">
        <v>0</v>
      </c>
      <c r="Z1062" s="41">
        <v>0</v>
      </c>
      <c r="AA1062" s="41">
        <v>0</v>
      </c>
      <c r="AB1062" s="41">
        <v>0</v>
      </c>
      <c r="AC1062" s="41">
        <v>0</v>
      </c>
      <c r="AD1062" s="58">
        <f>SUM(Table446233[[#This Row],[1st
Apportionment]:[Invoices]])</f>
        <v>0</v>
      </c>
      <c r="AE1062" s="58">
        <f>Table446233[[#This Row],[2018–19
Final Allocation
$98.35 
Per Pupil]]-AD1062</f>
        <v>0</v>
      </c>
    </row>
    <row r="1063" spans="1:31" x14ac:dyDescent="0.35">
      <c r="A1063" s="13" t="s">
        <v>4247</v>
      </c>
      <c r="B1063" s="13" t="s">
        <v>4345</v>
      </c>
      <c r="C1063" s="14" t="s">
        <v>4249</v>
      </c>
      <c r="D1063" s="14" t="s">
        <v>4292</v>
      </c>
      <c r="E1063" s="14" t="s">
        <v>4346</v>
      </c>
      <c r="F1063" s="14" t="s">
        <v>4347</v>
      </c>
      <c r="G1063" s="14" t="s">
        <v>4348</v>
      </c>
      <c r="H1063" s="61" t="s">
        <v>4349</v>
      </c>
      <c r="I1063" s="38">
        <v>0</v>
      </c>
      <c r="J1063" s="39" t="s">
        <v>8122</v>
      </c>
      <c r="K1063" s="40" t="s">
        <v>8123</v>
      </c>
      <c r="L1063" s="14" t="s">
        <v>8123</v>
      </c>
      <c r="M1063" s="41">
        <v>0</v>
      </c>
      <c r="N1063" s="4" t="s">
        <v>8123</v>
      </c>
      <c r="O1063" s="41">
        <v>0</v>
      </c>
      <c r="P1063" s="41">
        <v>0</v>
      </c>
      <c r="Q1063" s="41">
        <v>0</v>
      </c>
      <c r="R1063" s="41">
        <v>0</v>
      </c>
      <c r="S1063" s="41">
        <v>0</v>
      </c>
      <c r="T1063" s="41">
        <v>0</v>
      </c>
      <c r="U1063" s="41">
        <v>0</v>
      </c>
      <c r="V1063" s="41">
        <v>0</v>
      </c>
      <c r="W1063" s="41">
        <v>0</v>
      </c>
      <c r="X1063" s="41">
        <v>0</v>
      </c>
      <c r="Y1063" s="41">
        <v>0</v>
      </c>
      <c r="Z1063" s="41">
        <v>0</v>
      </c>
      <c r="AA1063" s="41">
        <v>0</v>
      </c>
      <c r="AB1063" s="41">
        <v>0</v>
      </c>
      <c r="AC1063" s="41">
        <v>0</v>
      </c>
      <c r="AD1063" s="58">
        <f>SUM(Table446233[[#This Row],[1st
Apportionment]:[Invoices]])</f>
        <v>0</v>
      </c>
      <c r="AE1063" s="58">
        <f>Table446233[[#This Row],[2018–19
Final Allocation
$98.35 
Per Pupil]]-AD1063</f>
        <v>0</v>
      </c>
    </row>
    <row r="1064" spans="1:31" x14ac:dyDescent="0.35">
      <c r="A1064" s="13" t="s">
        <v>4247</v>
      </c>
      <c r="B1064" s="13" t="s">
        <v>4350</v>
      </c>
      <c r="C1064" s="14" t="s">
        <v>4249</v>
      </c>
      <c r="D1064" s="14" t="s">
        <v>4277</v>
      </c>
      <c r="E1064" s="14" t="s">
        <v>4351</v>
      </c>
      <c r="F1064" s="14" t="s">
        <v>4352</v>
      </c>
      <c r="G1064" s="14" t="s">
        <v>4353</v>
      </c>
      <c r="H1064" s="61" t="s">
        <v>4354</v>
      </c>
      <c r="I1064" s="38">
        <v>0</v>
      </c>
      <c r="J1064" s="39" t="s">
        <v>8122</v>
      </c>
      <c r="K1064" s="40" t="s">
        <v>8123</v>
      </c>
      <c r="L1064" s="14" t="s">
        <v>8123</v>
      </c>
      <c r="M1064" s="41">
        <v>0</v>
      </c>
      <c r="N1064" s="4" t="s">
        <v>8123</v>
      </c>
      <c r="O1064" s="41">
        <v>0</v>
      </c>
      <c r="P1064" s="41">
        <v>0</v>
      </c>
      <c r="Q1064" s="41">
        <v>0</v>
      </c>
      <c r="R1064" s="41">
        <v>0</v>
      </c>
      <c r="S1064" s="41">
        <v>0</v>
      </c>
      <c r="T1064" s="41">
        <v>0</v>
      </c>
      <c r="U1064" s="41">
        <v>0</v>
      </c>
      <c r="V1064" s="41">
        <v>0</v>
      </c>
      <c r="W1064" s="41">
        <v>0</v>
      </c>
      <c r="X1064" s="41">
        <v>0</v>
      </c>
      <c r="Y1064" s="41">
        <v>0</v>
      </c>
      <c r="Z1064" s="41">
        <v>0</v>
      </c>
      <c r="AA1064" s="41">
        <v>0</v>
      </c>
      <c r="AB1064" s="41">
        <v>0</v>
      </c>
      <c r="AC1064" s="41">
        <v>0</v>
      </c>
      <c r="AD1064" s="58">
        <f>SUM(Table446233[[#This Row],[1st
Apportionment]:[Invoices]])</f>
        <v>0</v>
      </c>
      <c r="AE1064" s="58">
        <f>Table446233[[#This Row],[2018–19
Final Allocation
$98.35 
Per Pupil]]-AD1064</f>
        <v>0</v>
      </c>
    </row>
    <row r="1065" spans="1:31" x14ac:dyDescent="0.35">
      <c r="A1065" s="13" t="s">
        <v>4247</v>
      </c>
      <c r="B1065" s="13" t="s">
        <v>4355</v>
      </c>
      <c r="C1065" s="14" t="s">
        <v>4249</v>
      </c>
      <c r="D1065" s="14" t="s">
        <v>4295</v>
      </c>
      <c r="E1065" s="14" t="s">
        <v>4356</v>
      </c>
      <c r="F1065" s="14" t="s">
        <v>4357</v>
      </c>
      <c r="G1065" s="14" t="s">
        <v>4358</v>
      </c>
      <c r="H1065" s="61" t="s">
        <v>4359</v>
      </c>
      <c r="I1065" s="38">
        <v>0</v>
      </c>
      <c r="J1065" s="39" t="s">
        <v>8122</v>
      </c>
      <c r="K1065" s="40" t="s">
        <v>8123</v>
      </c>
      <c r="L1065" s="14" t="s">
        <v>8123</v>
      </c>
      <c r="M1065" s="41">
        <v>0</v>
      </c>
      <c r="N1065" s="4" t="s">
        <v>8123</v>
      </c>
      <c r="O1065" s="41">
        <v>0</v>
      </c>
      <c r="P1065" s="41">
        <v>0</v>
      </c>
      <c r="Q1065" s="41">
        <v>0</v>
      </c>
      <c r="R1065" s="41">
        <v>0</v>
      </c>
      <c r="S1065" s="41">
        <v>0</v>
      </c>
      <c r="T1065" s="41">
        <v>0</v>
      </c>
      <c r="U1065" s="41">
        <v>0</v>
      </c>
      <c r="V1065" s="41">
        <v>0</v>
      </c>
      <c r="W1065" s="41">
        <v>0</v>
      </c>
      <c r="X1065" s="41">
        <v>0</v>
      </c>
      <c r="Y1065" s="41">
        <v>0</v>
      </c>
      <c r="Z1065" s="41">
        <v>0</v>
      </c>
      <c r="AA1065" s="41">
        <v>0</v>
      </c>
      <c r="AB1065" s="41">
        <v>0</v>
      </c>
      <c r="AC1065" s="41">
        <v>0</v>
      </c>
      <c r="AD1065" s="58">
        <f>SUM(Table446233[[#This Row],[1st
Apportionment]:[Invoices]])</f>
        <v>0</v>
      </c>
      <c r="AE1065" s="58">
        <f>Table446233[[#This Row],[2018–19
Final Allocation
$98.35 
Per Pupil]]-AD1065</f>
        <v>0</v>
      </c>
    </row>
    <row r="1066" spans="1:31" x14ac:dyDescent="0.35">
      <c r="A1066" s="13" t="s">
        <v>4247</v>
      </c>
      <c r="B1066" s="13" t="s">
        <v>4360</v>
      </c>
      <c r="C1066" s="14" t="s">
        <v>4249</v>
      </c>
      <c r="D1066" s="14" t="s">
        <v>4298</v>
      </c>
      <c r="E1066" s="14" t="s">
        <v>4361</v>
      </c>
      <c r="F1066" s="14" t="s">
        <v>4362</v>
      </c>
      <c r="G1066" s="14" t="s">
        <v>4363</v>
      </c>
      <c r="H1066" s="61" t="s">
        <v>4364</v>
      </c>
      <c r="I1066" s="38">
        <v>0</v>
      </c>
      <c r="J1066" s="39" t="s">
        <v>8122</v>
      </c>
      <c r="K1066" s="40" t="s">
        <v>8123</v>
      </c>
      <c r="L1066" s="14" t="s">
        <v>8123</v>
      </c>
      <c r="M1066" s="41">
        <v>0</v>
      </c>
      <c r="N1066" s="4" t="s">
        <v>8123</v>
      </c>
      <c r="O1066" s="41">
        <v>0</v>
      </c>
      <c r="P1066" s="41">
        <v>0</v>
      </c>
      <c r="Q1066" s="41">
        <v>0</v>
      </c>
      <c r="R1066" s="41">
        <v>0</v>
      </c>
      <c r="S1066" s="41">
        <v>0</v>
      </c>
      <c r="T1066" s="41">
        <v>0</v>
      </c>
      <c r="U1066" s="41">
        <v>0</v>
      </c>
      <c r="V1066" s="41">
        <v>0</v>
      </c>
      <c r="W1066" s="41">
        <v>0</v>
      </c>
      <c r="X1066" s="41">
        <v>0</v>
      </c>
      <c r="Y1066" s="41">
        <v>0</v>
      </c>
      <c r="Z1066" s="41">
        <v>0</v>
      </c>
      <c r="AA1066" s="41">
        <v>0</v>
      </c>
      <c r="AB1066" s="41">
        <v>0</v>
      </c>
      <c r="AC1066" s="41">
        <v>0</v>
      </c>
      <c r="AD1066" s="58">
        <f>SUM(Table446233[[#This Row],[1st
Apportionment]:[Invoices]])</f>
        <v>0</v>
      </c>
      <c r="AE1066" s="58">
        <f>Table446233[[#This Row],[2018–19
Final Allocation
$98.35 
Per Pupil]]-AD1066</f>
        <v>0</v>
      </c>
    </row>
    <row r="1067" spans="1:31" x14ac:dyDescent="0.35">
      <c r="A1067" s="13" t="s">
        <v>4247</v>
      </c>
      <c r="B1067" s="13" t="s">
        <v>4365</v>
      </c>
      <c r="C1067" s="14" t="s">
        <v>4249</v>
      </c>
      <c r="D1067" s="14" t="s">
        <v>4277</v>
      </c>
      <c r="E1067" s="14" t="s">
        <v>4366</v>
      </c>
      <c r="F1067" s="14" t="s">
        <v>4367</v>
      </c>
      <c r="G1067" s="14" t="s">
        <v>4368</v>
      </c>
      <c r="H1067" s="61" t="s">
        <v>4369</v>
      </c>
      <c r="I1067" s="38">
        <v>0</v>
      </c>
      <c r="J1067" s="39" t="s">
        <v>8122</v>
      </c>
      <c r="K1067" s="40" t="s">
        <v>8123</v>
      </c>
      <c r="L1067" s="14" t="s">
        <v>8123</v>
      </c>
      <c r="M1067" s="41">
        <v>0</v>
      </c>
      <c r="N1067" s="4" t="s">
        <v>8123</v>
      </c>
      <c r="O1067" s="41">
        <v>0</v>
      </c>
      <c r="P1067" s="41">
        <v>0</v>
      </c>
      <c r="Q1067" s="41">
        <v>0</v>
      </c>
      <c r="R1067" s="41">
        <v>0</v>
      </c>
      <c r="S1067" s="41">
        <v>0</v>
      </c>
      <c r="T1067" s="41">
        <v>0</v>
      </c>
      <c r="U1067" s="41">
        <v>0</v>
      </c>
      <c r="V1067" s="41">
        <v>0</v>
      </c>
      <c r="W1067" s="41">
        <v>0</v>
      </c>
      <c r="X1067" s="41">
        <v>0</v>
      </c>
      <c r="Y1067" s="41">
        <v>0</v>
      </c>
      <c r="Z1067" s="41">
        <v>0</v>
      </c>
      <c r="AA1067" s="41">
        <v>0</v>
      </c>
      <c r="AB1067" s="41">
        <v>0</v>
      </c>
      <c r="AC1067" s="41">
        <v>0</v>
      </c>
      <c r="AD1067" s="58">
        <f>SUM(Table446233[[#This Row],[1st
Apportionment]:[Invoices]])</f>
        <v>0</v>
      </c>
      <c r="AE1067" s="58">
        <f>Table446233[[#This Row],[2018–19
Final Allocation
$98.35 
Per Pupil]]-AD1067</f>
        <v>0</v>
      </c>
    </row>
    <row r="1068" spans="1:31" x14ac:dyDescent="0.35">
      <c r="A1068" s="13" t="s">
        <v>4370</v>
      </c>
      <c r="B1068" s="13" t="s">
        <v>4371</v>
      </c>
      <c r="C1068" s="14" t="s">
        <v>4372</v>
      </c>
      <c r="D1068" s="14" t="s">
        <v>4373</v>
      </c>
      <c r="E1068" s="14" t="s">
        <v>34</v>
      </c>
      <c r="F1068" s="14" t="s">
        <v>35</v>
      </c>
      <c r="G1068" s="14" t="s">
        <v>4373</v>
      </c>
      <c r="H1068" s="61" t="s">
        <v>4374</v>
      </c>
      <c r="I1068" s="38">
        <v>0</v>
      </c>
      <c r="J1068" s="39" t="s">
        <v>8122</v>
      </c>
      <c r="K1068" s="40" t="s">
        <v>8123</v>
      </c>
      <c r="L1068" s="14" t="s">
        <v>8122</v>
      </c>
      <c r="M1068" s="41">
        <v>0</v>
      </c>
      <c r="N1068" s="4" t="s">
        <v>8123</v>
      </c>
      <c r="O1068" s="41">
        <v>0</v>
      </c>
      <c r="P1068" s="41">
        <v>0</v>
      </c>
      <c r="Q1068" s="41">
        <v>0</v>
      </c>
      <c r="R1068" s="41">
        <v>0</v>
      </c>
      <c r="S1068" s="41">
        <v>0</v>
      </c>
      <c r="T1068" s="41">
        <v>0</v>
      </c>
      <c r="U1068" s="41">
        <v>0</v>
      </c>
      <c r="V1068" s="41">
        <v>0</v>
      </c>
      <c r="W1068" s="41">
        <v>0</v>
      </c>
      <c r="X1068" s="41">
        <v>0</v>
      </c>
      <c r="Y1068" s="41">
        <v>0</v>
      </c>
      <c r="Z1068" s="41">
        <v>0</v>
      </c>
      <c r="AA1068" s="41">
        <v>0</v>
      </c>
      <c r="AB1068" s="41">
        <v>0</v>
      </c>
      <c r="AC1068" s="41">
        <v>0</v>
      </c>
      <c r="AD1068" s="58">
        <f>SUM(Table446233[[#This Row],[1st
Apportionment]:[Invoices]])</f>
        <v>0</v>
      </c>
      <c r="AE1068" s="58">
        <f>Table446233[[#This Row],[2018–19
Final Allocation
$98.35 
Per Pupil]]-AD1068</f>
        <v>0</v>
      </c>
    </row>
    <row r="1069" spans="1:31" x14ac:dyDescent="0.35">
      <c r="A1069" s="13" t="s">
        <v>4370</v>
      </c>
      <c r="B1069" s="13" t="s">
        <v>4375</v>
      </c>
      <c r="C1069" s="14" t="s">
        <v>4372</v>
      </c>
      <c r="D1069" s="14" t="s">
        <v>4376</v>
      </c>
      <c r="E1069" s="14" t="s">
        <v>34</v>
      </c>
      <c r="F1069" s="14" t="s">
        <v>35</v>
      </c>
      <c r="G1069" s="14" t="s">
        <v>4376</v>
      </c>
      <c r="H1069" s="61" t="s">
        <v>4377</v>
      </c>
      <c r="I1069" s="38">
        <v>0</v>
      </c>
      <c r="J1069" s="39" t="s">
        <v>8123</v>
      </c>
      <c r="K1069" s="40" t="s">
        <v>8123</v>
      </c>
      <c r="L1069" s="14" t="s">
        <v>8122</v>
      </c>
      <c r="M1069" s="41">
        <v>0</v>
      </c>
      <c r="N1069" s="4" t="s">
        <v>8122</v>
      </c>
      <c r="O1069" s="41">
        <v>0</v>
      </c>
      <c r="P1069" s="41">
        <v>0</v>
      </c>
      <c r="Q1069" s="41">
        <v>0</v>
      </c>
      <c r="R1069" s="41">
        <v>0</v>
      </c>
      <c r="S1069" s="41">
        <v>0</v>
      </c>
      <c r="T1069" s="41">
        <v>0</v>
      </c>
      <c r="U1069" s="41">
        <v>0</v>
      </c>
      <c r="V1069" s="41">
        <v>0</v>
      </c>
      <c r="W1069" s="41">
        <v>0</v>
      </c>
      <c r="X1069" s="41">
        <v>0</v>
      </c>
      <c r="Y1069" s="41">
        <v>0</v>
      </c>
      <c r="Z1069" s="41">
        <v>0</v>
      </c>
      <c r="AA1069" s="41">
        <v>0</v>
      </c>
      <c r="AB1069" s="41">
        <v>0</v>
      </c>
      <c r="AC1069" s="41">
        <v>0</v>
      </c>
      <c r="AD1069" s="58">
        <f>SUM(Table446233[[#This Row],[1st
Apportionment]:[Invoices]])</f>
        <v>0</v>
      </c>
      <c r="AE1069" s="58">
        <f>Table446233[[#This Row],[2018–19
Final Allocation
$98.35 
Per Pupil]]-AD1069</f>
        <v>0</v>
      </c>
    </row>
    <row r="1070" spans="1:31" x14ac:dyDescent="0.35">
      <c r="A1070" s="13" t="s">
        <v>4370</v>
      </c>
      <c r="B1070" s="13" t="s">
        <v>4378</v>
      </c>
      <c r="C1070" s="14" t="s">
        <v>4372</v>
      </c>
      <c r="D1070" s="14" t="s">
        <v>4376</v>
      </c>
      <c r="E1070" s="14" t="s">
        <v>4379</v>
      </c>
      <c r="F1070" s="14" t="s">
        <v>4380</v>
      </c>
      <c r="G1070" s="14" t="s">
        <v>4381</v>
      </c>
      <c r="H1070" s="61" t="s">
        <v>4382</v>
      </c>
      <c r="I1070" s="38">
        <v>0</v>
      </c>
      <c r="J1070" s="39" t="s">
        <v>8123</v>
      </c>
      <c r="K1070" s="40" t="s">
        <v>8123</v>
      </c>
      <c r="L1070" s="14" t="s">
        <v>8123</v>
      </c>
      <c r="M1070" s="41">
        <v>0</v>
      </c>
      <c r="N1070" s="4" t="s">
        <v>8123</v>
      </c>
      <c r="O1070" s="41">
        <v>0</v>
      </c>
      <c r="P1070" s="41">
        <v>0</v>
      </c>
      <c r="Q1070" s="41">
        <v>0</v>
      </c>
      <c r="R1070" s="41">
        <v>0</v>
      </c>
      <c r="S1070" s="41">
        <v>0</v>
      </c>
      <c r="T1070" s="41">
        <v>0</v>
      </c>
      <c r="U1070" s="41">
        <v>0</v>
      </c>
      <c r="V1070" s="41">
        <v>0</v>
      </c>
      <c r="W1070" s="41">
        <v>0</v>
      </c>
      <c r="X1070" s="41">
        <v>0</v>
      </c>
      <c r="Y1070" s="41">
        <v>0</v>
      </c>
      <c r="Z1070" s="41">
        <v>0</v>
      </c>
      <c r="AA1070" s="41">
        <v>0</v>
      </c>
      <c r="AB1070" s="41">
        <v>0</v>
      </c>
      <c r="AC1070" s="41">
        <v>0</v>
      </c>
      <c r="AD1070" s="58">
        <f>SUM(Table446233[[#This Row],[1st
Apportionment]:[Invoices]])</f>
        <v>0</v>
      </c>
      <c r="AE1070" s="58">
        <f>Table446233[[#This Row],[2018–19
Final Allocation
$98.35 
Per Pupil]]-AD1070</f>
        <v>0</v>
      </c>
    </row>
    <row r="1071" spans="1:31" x14ac:dyDescent="0.35">
      <c r="A1071" s="13" t="s">
        <v>4383</v>
      </c>
      <c r="B1071" s="13" t="s">
        <v>4384</v>
      </c>
      <c r="C1071" s="14" t="s">
        <v>4385</v>
      </c>
      <c r="D1071" s="14" t="s">
        <v>4386</v>
      </c>
      <c r="E1071" s="14" t="s">
        <v>34</v>
      </c>
      <c r="F1071" s="14" t="s">
        <v>35</v>
      </c>
      <c r="G1071" s="14" t="s">
        <v>4386</v>
      </c>
      <c r="H1071" s="61" t="s">
        <v>4387</v>
      </c>
      <c r="I1071" s="38">
        <v>0</v>
      </c>
      <c r="J1071" s="39" t="s">
        <v>8123</v>
      </c>
      <c r="K1071" s="40" t="s">
        <v>8123</v>
      </c>
      <c r="L1071" s="14" t="s">
        <v>8123</v>
      </c>
      <c r="M1071" s="41">
        <v>0</v>
      </c>
      <c r="N1071" s="4" t="s">
        <v>8123</v>
      </c>
      <c r="O1071" s="41">
        <v>0</v>
      </c>
      <c r="P1071" s="41">
        <v>0</v>
      </c>
      <c r="Q1071" s="41">
        <v>0</v>
      </c>
      <c r="R1071" s="41">
        <v>0</v>
      </c>
      <c r="S1071" s="41">
        <v>0</v>
      </c>
      <c r="T1071" s="41">
        <v>0</v>
      </c>
      <c r="U1071" s="41">
        <v>0</v>
      </c>
      <c r="V1071" s="41">
        <v>0</v>
      </c>
      <c r="W1071" s="41">
        <v>0</v>
      </c>
      <c r="X1071" s="41">
        <v>0</v>
      </c>
      <c r="Y1071" s="41">
        <v>0</v>
      </c>
      <c r="Z1071" s="41">
        <v>0</v>
      </c>
      <c r="AA1071" s="41">
        <v>0</v>
      </c>
      <c r="AB1071" s="41">
        <v>0</v>
      </c>
      <c r="AC1071" s="41">
        <v>0</v>
      </c>
      <c r="AD1071" s="58">
        <f>SUM(Table446233[[#This Row],[1st
Apportionment]:[Invoices]])</f>
        <v>0</v>
      </c>
      <c r="AE1071" s="58">
        <f>Table446233[[#This Row],[2018–19
Final Allocation
$98.35 
Per Pupil]]-AD1071</f>
        <v>0</v>
      </c>
    </row>
    <row r="1072" spans="1:31" x14ac:dyDescent="0.35">
      <c r="A1072" s="13" t="s">
        <v>4383</v>
      </c>
      <c r="B1072" s="13" t="s">
        <v>4388</v>
      </c>
      <c r="C1072" s="14" t="s">
        <v>4385</v>
      </c>
      <c r="D1072" s="14" t="s">
        <v>4389</v>
      </c>
      <c r="E1072" s="14" t="s">
        <v>34</v>
      </c>
      <c r="F1072" s="14" t="s">
        <v>35</v>
      </c>
      <c r="G1072" s="14" t="s">
        <v>4389</v>
      </c>
      <c r="H1072" s="61" t="s">
        <v>4390</v>
      </c>
      <c r="I1072" s="38">
        <v>386</v>
      </c>
      <c r="J1072" s="39" t="s">
        <v>8122</v>
      </c>
      <c r="K1072" s="40" t="s">
        <v>8122</v>
      </c>
      <c r="L1072" s="14" t="s">
        <v>8122</v>
      </c>
      <c r="M1072" s="41">
        <v>37963</v>
      </c>
      <c r="N1072" s="4" t="s">
        <v>8123</v>
      </c>
      <c r="O1072" s="41">
        <v>0</v>
      </c>
      <c r="P1072" s="41">
        <v>0</v>
      </c>
      <c r="Q1072" s="41">
        <v>0</v>
      </c>
      <c r="R1072" s="41">
        <v>0</v>
      </c>
      <c r="S1072" s="41">
        <v>0</v>
      </c>
      <c r="T1072" s="41">
        <v>26828</v>
      </c>
      <c r="U1072" s="41">
        <v>10533</v>
      </c>
      <c r="V1072" s="41">
        <v>602</v>
      </c>
      <c r="W1072" s="41">
        <v>0</v>
      </c>
      <c r="X1072" s="41">
        <v>0</v>
      </c>
      <c r="Y1072" s="41">
        <v>0</v>
      </c>
      <c r="Z1072" s="41">
        <v>0</v>
      </c>
      <c r="AA1072" s="41">
        <v>0</v>
      </c>
      <c r="AB1072" s="41">
        <v>0</v>
      </c>
      <c r="AC1072" s="41">
        <v>0</v>
      </c>
      <c r="AD1072" s="58">
        <f>SUM(Table446233[[#This Row],[1st
Apportionment]:[Invoices]])</f>
        <v>37963</v>
      </c>
      <c r="AE1072" s="58">
        <f>Table446233[[#This Row],[2018–19
Final Allocation
$98.35 
Per Pupil]]-AD1072</f>
        <v>0</v>
      </c>
    </row>
    <row r="1073" spans="1:31" x14ac:dyDescent="0.35">
      <c r="A1073" s="13" t="s">
        <v>4383</v>
      </c>
      <c r="B1073" s="13" t="s">
        <v>4391</v>
      </c>
      <c r="C1073" s="14" t="s">
        <v>4385</v>
      </c>
      <c r="D1073" s="14" t="s">
        <v>4392</v>
      </c>
      <c r="E1073" s="14" t="s">
        <v>34</v>
      </c>
      <c r="F1073" s="14" t="s">
        <v>35</v>
      </c>
      <c r="G1073" s="14" t="s">
        <v>4392</v>
      </c>
      <c r="H1073" s="61" t="s">
        <v>4393</v>
      </c>
      <c r="I1073" s="38">
        <v>60</v>
      </c>
      <c r="J1073" s="39" t="s">
        <v>8122</v>
      </c>
      <c r="K1073" s="40" t="s">
        <v>8122</v>
      </c>
      <c r="L1073" s="14" t="s">
        <v>8122</v>
      </c>
      <c r="M1073" s="41">
        <v>5901</v>
      </c>
      <c r="N1073" s="4" t="s">
        <v>8123</v>
      </c>
      <c r="O1073" s="41">
        <v>0</v>
      </c>
      <c r="P1073" s="41">
        <v>0</v>
      </c>
      <c r="Q1073" s="41">
        <v>0</v>
      </c>
      <c r="R1073" s="41">
        <v>0</v>
      </c>
      <c r="S1073" s="41">
        <v>4077</v>
      </c>
      <c r="T1073" s="41">
        <v>0</v>
      </c>
      <c r="U1073" s="41">
        <v>0</v>
      </c>
      <c r="V1073" s="41">
        <v>202</v>
      </c>
      <c r="W1073" s="41">
        <v>0</v>
      </c>
      <c r="X1073" s="41">
        <v>0</v>
      </c>
      <c r="Y1073" s="41">
        <v>0</v>
      </c>
      <c r="Z1073" s="41">
        <v>1622</v>
      </c>
      <c r="AA1073" s="41">
        <v>0</v>
      </c>
      <c r="AB1073" s="41">
        <v>0</v>
      </c>
      <c r="AC1073" s="41">
        <v>0</v>
      </c>
      <c r="AD1073" s="58">
        <f>SUM(Table446233[[#This Row],[1st
Apportionment]:[Invoices]])</f>
        <v>5901</v>
      </c>
      <c r="AE1073" s="58">
        <f>Table446233[[#This Row],[2018–19
Final Allocation
$98.35 
Per Pupil]]-AD1073</f>
        <v>0</v>
      </c>
    </row>
    <row r="1074" spans="1:31" x14ac:dyDescent="0.35">
      <c r="A1074" s="13" t="s">
        <v>4383</v>
      </c>
      <c r="B1074" s="13" t="s">
        <v>4394</v>
      </c>
      <c r="C1074" s="14" t="s">
        <v>4385</v>
      </c>
      <c r="D1074" s="14" t="s">
        <v>4395</v>
      </c>
      <c r="E1074" s="14" t="s">
        <v>34</v>
      </c>
      <c r="F1074" s="14" t="s">
        <v>35</v>
      </c>
      <c r="G1074" s="14" t="s">
        <v>4395</v>
      </c>
      <c r="H1074" s="61" t="s">
        <v>4396</v>
      </c>
      <c r="I1074" s="38">
        <v>106</v>
      </c>
      <c r="J1074" s="39" t="s">
        <v>8122</v>
      </c>
      <c r="K1074" s="40" t="s">
        <v>8122</v>
      </c>
      <c r="L1074" s="14" t="s">
        <v>8122</v>
      </c>
      <c r="M1074" s="41">
        <v>10425</v>
      </c>
      <c r="N1074" s="4" t="s">
        <v>8123</v>
      </c>
      <c r="O1074" s="41">
        <v>2447</v>
      </c>
      <c r="P1074" s="41">
        <v>2447</v>
      </c>
      <c r="Q1074" s="41">
        <v>2447</v>
      </c>
      <c r="R1074" s="41">
        <v>3084</v>
      </c>
      <c r="S1074" s="41">
        <v>0</v>
      </c>
      <c r="T1074" s="41">
        <v>0</v>
      </c>
      <c r="U1074" s="41">
        <v>0</v>
      </c>
      <c r="V1074" s="41">
        <v>0</v>
      </c>
      <c r="W1074" s="41">
        <v>0</v>
      </c>
      <c r="X1074" s="41">
        <v>0</v>
      </c>
      <c r="Y1074" s="41">
        <v>0</v>
      </c>
      <c r="Z1074" s="41">
        <v>0</v>
      </c>
      <c r="AA1074" s="41">
        <v>0</v>
      </c>
      <c r="AB1074" s="41">
        <v>0</v>
      </c>
      <c r="AC1074" s="41">
        <v>0</v>
      </c>
      <c r="AD1074" s="58">
        <f>SUM(Table446233[[#This Row],[1st
Apportionment]:[Invoices]])</f>
        <v>10425</v>
      </c>
      <c r="AE1074" s="58">
        <f>Table446233[[#This Row],[2018–19
Final Allocation
$98.35 
Per Pupil]]-AD1074</f>
        <v>0</v>
      </c>
    </row>
    <row r="1075" spans="1:31" x14ac:dyDescent="0.35">
      <c r="A1075" s="13" t="s">
        <v>4383</v>
      </c>
      <c r="B1075" s="13" t="s">
        <v>4397</v>
      </c>
      <c r="C1075" s="14" t="s">
        <v>4385</v>
      </c>
      <c r="D1075" s="14" t="s">
        <v>4398</v>
      </c>
      <c r="E1075" s="14" t="s">
        <v>34</v>
      </c>
      <c r="F1075" s="14" t="s">
        <v>35</v>
      </c>
      <c r="G1075" s="14" t="s">
        <v>4398</v>
      </c>
      <c r="H1075" s="61" t="s">
        <v>4399</v>
      </c>
      <c r="I1075" s="38">
        <v>999</v>
      </c>
      <c r="J1075" s="39" t="s">
        <v>8122</v>
      </c>
      <c r="K1075" s="40" t="s">
        <v>8122</v>
      </c>
      <c r="L1075" s="14" t="s">
        <v>8122</v>
      </c>
      <c r="M1075" s="41">
        <v>98252</v>
      </c>
      <c r="N1075" s="4" t="s">
        <v>8123</v>
      </c>
      <c r="O1075" s="41">
        <v>13256</v>
      </c>
      <c r="P1075" s="41">
        <v>0</v>
      </c>
      <c r="Q1075" s="41">
        <v>0</v>
      </c>
      <c r="R1075" s="41">
        <v>0</v>
      </c>
      <c r="S1075" s="41">
        <v>2938</v>
      </c>
      <c r="T1075" s="41">
        <v>81292</v>
      </c>
      <c r="U1075" s="41">
        <v>0</v>
      </c>
      <c r="V1075" s="41">
        <v>0</v>
      </c>
      <c r="W1075" s="41">
        <v>0</v>
      </c>
      <c r="X1075" s="41">
        <v>0</v>
      </c>
      <c r="Y1075" s="41">
        <v>0</v>
      </c>
      <c r="Z1075" s="41">
        <v>0</v>
      </c>
      <c r="AA1075" s="41">
        <v>766</v>
      </c>
      <c r="AB1075" s="41">
        <v>0</v>
      </c>
      <c r="AC1075" s="41">
        <v>0</v>
      </c>
      <c r="AD1075" s="58">
        <f>SUM(Table446233[[#This Row],[1st
Apportionment]:[Invoices]])</f>
        <v>98252</v>
      </c>
      <c r="AE1075" s="58">
        <f>Table446233[[#This Row],[2018–19
Final Allocation
$98.35 
Per Pupil]]-AD1075</f>
        <v>0</v>
      </c>
    </row>
    <row r="1076" spans="1:31" x14ac:dyDescent="0.35">
      <c r="A1076" s="13" t="s">
        <v>4383</v>
      </c>
      <c r="B1076" s="13" t="s">
        <v>4400</v>
      </c>
      <c r="C1076" s="14" t="s">
        <v>4385</v>
      </c>
      <c r="D1076" s="14" t="s">
        <v>4401</v>
      </c>
      <c r="E1076" s="14" t="s">
        <v>34</v>
      </c>
      <c r="F1076" s="14" t="s">
        <v>35</v>
      </c>
      <c r="G1076" s="14" t="s">
        <v>4401</v>
      </c>
      <c r="H1076" s="61" t="s">
        <v>4402</v>
      </c>
      <c r="I1076" s="38">
        <v>0</v>
      </c>
      <c r="J1076" s="39" t="s">
        <v>8123</v>
      </c>
      <c r="K1076" s="40" t="s">
        <v>8123</v>
      </c>
      <c r="L1076" s="14" t="s">
        <v>8123</v>
      </c>
      <c r="M1076" s="41">
        <v>0</v>
      </c>
      <c r="N1076" s="4" t="s">
        <v>8123</v>
      </c>
      <c r="O1076" s="41">
        <v>0</v>
      </c>
      <c r="P1076" s="41">
        <v>0</v>
      </c>
      <c r="Q1076" s="41">
        <v>0</v>
      </c>
      <c r="R1076" s="41">
        <v>0</v>
      </c>
      <c r="S1076" s="41">
        <v>0</v>
      </c>
      <c r="T1076" s="41">
        <v>0</v>
      </c>
      <c r="U1076" s="41">
        <v>0</v>
      </c>
      <c r="V1076" s="41">
        <v>0</v>
      </c>
      <c r="W1076" s="41">
        <v>0</v>
      </c>
      <c r="X1076" s="41">
        <v>0</v>
      </c>
      <c r="Y1076" s="41">
        <v>0</v>
      </c>
      <c r="Z1076" s="41">
        <v>0</v>
      </c>
      <c r="AA1076" s="41">
        <v>0</v>
      </c>
      <c r="AB1076" s="41">
        <v>0</v>
      </c>
      <c r="AC1076" s="41">
        <v>0</v>
      </c>
      <c r="AD1076" s="58">
        <f>SUM(Table446233[[#This Row],[1st
Apportionment]:[Invoices]])</f>
        <v>0</v>
      </c>
      <c r="AE1076" s="58">
        <f>Table446233[[#This Row],[2018–19
Final Allocation
$98.35 
Per Pupil]]-AD1076</f>
        <v>0</v>
      </c>
    </row>
    <row r="1077" spans="1:31" x14ac:dyDescent="0.35">
      <c r="A1077" s="13" t="s">
        <v>4383</v>
      </c>
      <c r="B1077" s="13" t="s">
        <v>4403</v>
      </c>
      <c r="C1077" s="14" t="s">
        <v>4385</v>
      </c>
      <c r="D1077" s="14" t="s">
        <v>4404</v>
      </c>
      <c r="E1077" s="14" t="s">
        <v>34</v>
      </c>
      <c r="F1077" s="14" t="s">
        <v>35</v>
      </c>
      <c r="G1077" s="14" t="s">
        <v>4404</v>
      </c>
      <c r="H1077" s="61" t="s">
        <v>4405</v>
      </c>
      <c r="I1077" s="38">
        <v>0</v>
      </c>
      <c r="J1077" s="39" t="s">
        <v>8123</v>
      </c>
      <c r="K1077" s="40" t="s">
        <v>8122</v>
      </c>
      <c r="L1077" s="14" t="s">
        <v>8122</v>
      </c>
      <c r="M1077" s="41">
        <v>0</v>
      </c>
      <c r="N1077" s="4" t="s">
        <v>8123</v>
      </c>
      <c r="O1077" s="41">
        <v>0</v>
      </c>
      <c r="P1077" s="41">
        <v>0</v>
      </c>
      <c r="Q1077" s="41">
        <v>0</v>
      </c>
      <c r="R1077" s="41">
        <v>0</v>
      </c>
      <c r="S1077" s="41">
        <v>0</v>
      </c>
      <c r="T1077" s="41">
        <v>0</v>
      </c>
      <c r="U1077" s="41">
        <v>0</v>
      </c>
      <c r="V1077" s="41">
        <v>0</v>
      </c>
      <c r="W1077" s="41">
        <v>0</v>
      </c>
      <c r="X1077" s="41">
        <v>0</v>
      </c>
      <c r="Y1077" s="41">
        <v>0</v>
      </c>
      <c r="Z1077" s="41">
        <v>0</v>
      </c>
      <c r="AA1077" s="41">
        <v>0</v>
      </c>
      <c r="AB1077" s="41">
        <v>0</v>
      </c>
      <c r="AC1077" s="41">
        <v>0</v>
      </c>
      <c r="AD1077" s="58">
        <f>SUM(Table446233[[#This Row],[1st
Apportionment]:[Invoices]])</f>
        <v>0</v>
      </c>
      <c r="AE1077" s="58">
        <f>Table446233[[#This Row],[2018–19
Final Allocation
$98.35 
Per Pupil]]-AD1077</f>
        <v>0</v>
      </c>
    </row>
    <row r="1078" spans="1:31" x14ac:dyDescent="0.35">
      <c r="A1078" s="13" t="s">
        <v>4383</v>
      </c>
      <c r="B1078" s="13" t="s">
        <v>4406</v>
      </c>
      <c r="C1078" s="14" t="s">
        <v>4385</v>
      </c>
      <c r="D1078" s="14" t="s">
        <v>4407</v>
      </c>
      <c r="E1078" s="14" t="s">
        <v>34</v>
      </c>
      <c r="F1078" s="14" t="s">
        <v>35</v>
      </c>
      <c r="G1078" s="14" t="s">
        <v>4407</v>
      </c>
      <c r="H1078" s="61" t="s">
        <v>4408</v>
      </c>
      <c r="I1078" s="38">
        <v>0</v>
      </c>
      <c r="J1078" s="39" t="s">
        <v>8122</v>
      </c>
      <c r="K1078" s="40" t="s">
        <v>8123</v>
      </c>
      <c r="L1078" s="14" t="s">
        <v>8123</v>
      </c>
      <c r="M1078" s="41">
        <v>0</v>
      </c>
      <c r="N1078" s="4" t="s">
        <v>8123</v>
      </c>
      <c r="O1078" s="41">
        <v>0</v>
      </c>
      <c r="P1078" s="41">
        <v>0</v>
      </c>
      <c r="Q1078" s="41">
        <v>0</v>
      </c>
      <c r="R1078" s="41">
        <v>0</v>
      </c>
      <c r="S1078" s="41">
        <v>0</v>
      </c>
      <c r="T1078" s="41">
        <v>0</v>
      </c>
      <c r="U1078" s="41">
        <v>0</v>
      </c>
      <c r="V1078" s="41">
        <v>0</v>
      </c>
      <c r="W1078" s="41">
        <v>0</v>
      </c>
      <c r="X1078" s="41">
        <v>0</v>
      </c>
      <c r="Y1078" s="41">
        <v>0</v>
      </c>
      <c r="Z1078" s="41">
        <v>0</v>
      </c>
      <c r="AA1078" s="41">
        <v>0</v>
      </c>
      <c r="AB1078" s="41">
        <v>0</v>
      </c>
      <c r="AC1078" s="41">
        <v>0</v>
      </c>
      <c r="AD1078" s="58">
        <f>SUM(Table446233[[#This Row],[1st
Apportionment]:[Invoices]])</f>
        <v>0</v>
      </c>
      <c r="AE1078" s="58">
        <f>Table446233[[#This Row],[2018–19
Final Allocation
$98.35 
Per Pupil]]-AD1078</f>
        <v>0</v>
      </c>
    </row>
    <row r="1079" spans="1:31" x14ac:dyDescent="0.35">
      <c r="A1079" s="13" t="s">
        <v>4383</v>
      </c>
      <c r="B1079" s="13" t="s">
        <v>4409</v>
      </c>
      <c r="C1079" s="14" t="s">
        <v>4385</v>
      </c>
      <c r="D1079" s="14" t="s">
        <v>4410</v>
      </c>
      <c r="E1079" s="14" t="s">
        <v>34</v>
      </c>
      <c r="F1079" s="14" t="s">
        <v>35</v>
      </c>
      <c r="G1079" s="14" t="s">
        <v>4410</v>
      </c>
      <c r="H1079" s="61" t="s">
        <v>4411</v>
      </c>
      <c r="I1079" s="38">
        <v>0</v>
      </c>
      <c r="J1079" s="39" t="s">
        <v>8123</v>
      </c>
      <c r="K1079" s="40" t="s">
        <v>8122</v>
      </c>
      <c r="L1079" s="14" t="s">
        <v>8122</v>
      </c>
      <c r="M1079" s="41">
        <v>0</v>
      </c>
      <c r="N1079" s="4" t="s">
        <v>8122</v>
      </c>
      <c r="O1079" s="41">
        <v>0</v>
      </c>
      <c r="P1079" s="41">
        <v>0</v>
      </c>
      <c r="Q1079" s="41">
        <v>0</v>
      </c>
      <c r="R1079" s="41">
        <v>0</v>
      </c>
      <c r="S1079" s="41">
        <v>0</v>
      </c>
      <c r="T1079" s="41">
        <v>0</v>
      </c>
      <c r="U1079" s="41">
        <v>0</v>
      </c>
      <c r="V1079" s="41">
        <v>0</v>
      </c>
      <c r="W1079" s="41">
        <v>0</v>
      </c>
      <c r="X1079" s="41">
        <v>0</v>
      </c>
      <c r="Y1079" s="41">
        <v>0</v>
      </c>
      <c r="Z1079" s="41">
        <v>0</v>
      </c>
      <c r="AA1079" s="41">
        <v>0</v>
      </c>
      <c r="AB1079" s="41">
        <v>0</v>
      </c>
      <c r="AC1079" s="41">
        <v>0</v>
      </c>
      <c r="AD1079" s="58">
        <f>SUM(Table446233[[#This Row],[1st
Apportionment]:[Invoices]])</f>
        <v>0</v>
      </c>
      <c r="AE1079" s="58">
        <f>Table446233[[#This Row],[2018–19
Final Allocation
$98.35 
Per Pupil]]-AD1079</f>
        <v>0</v>
      </c>
    </row>
    <row r="1080" spans="1:31" x14ac:dyDescent="0.35">
      <c r="A1080" s="13" t="s">
        <v>4383</v>
      </c>
      <c r="B1080" s="13" t="s">
        <v>4412</v>
      </c>
      <c r="C1080" s="14" t="s">
        <v>4385</v>
      </c>
      <c r="D1080" s="14" t="s">
        <v>4413</v>
      </c>
      <c r="E1080" s="14" t="s">
        <v>34</v>
      </c>
      <c r="F1080" s="14" t="s">
        <v>35</v>
      </c>
      <c r="G1080" s="14" t="s">
        <v>4413</v>
      </c>
      <c r="H1080" s="61" t="s">
        <v>4414</v>
      </c>
      <c r="I1080" s="38">
        <v>0</v>
      </c>
      <c r="J1080" s="39" t="s">
        <v>8123</v>
      </c>
      <c r="K1080" s="40" t="s">
        <v>8122</v>
      </c>
      <c r="L1080" s="14" t="s">
        <v>8122</v>
      </c>
      <c r="M1080" s="41">
        <v>0</v>
      </c>
      <c r="N1080" s="4" t="s">
        <v>8122</v>
      </c>
      <c r="O1080" s="41">
        <v>0</v>
      </c>
      <c r="P1080" s="41">
        <v>0</v>
      </c>
      <c r="Q1080" s="41">
        <v>0</v>
      </c>
      <c r="R1080" s="41">
        <v>0</v>
      </c>
      <c r="S1080" s="41">
        <v>0</v>
      </c>
      <c r="T1080" s="41">
        <v>0</v>
      </c>
      <c r="U1080" s="41">
        <v>0</v>
      </c>
      <c r="V1080" s="41">
        <v>0</v>
      </c>
      <c r="W1080" s="41">
        <v>0</v>
      </c>
      <c r="X1080" s="41">
        <v>0</v>
      </c>
      <c r="Y1080" s="41">
        <v>0</v>
      </c>
      <c r="Z1080" s="41">
        <v>0</v>
      </c>
      <c r="AA1080" s="41">
        <v>0</v>
      </c>
      <c r="AB1080" s="41">
        <v>0</v>
      </c>
      <c r="AC1080" s="41">
        <v>0</v>
      </c>
      <c r="AD1080" s="58">
        <f>SUM(Table446233[[#This Row],[1st
Apportionment]:[Invoices]])</f>
        <v>0</v>
      </c>
      <c r="AE1080" s="58">
        <f>Table446233[[#This Row],[2018–19
Final Allocation
$98.35 
Per Pupil]]-AD1080</f>
        <v>0</v>
      </c>
    </row>
    <row r="1081" spans="1:31" x14ac:dyDescent="0.35">
      <c r="A1081" s="42" t="s">
        <v>4383</v>
      </c>
      <c r="B1081" s="1" t="s">
        <v>4415</v>
      </c>
      <c r="C1081" s="43" t="s">
        <v>4385</v>
      </c>
      <c r="D1081" s="43" t="s">
        <v>4416</v>
      </c>
      <c r="E1081" s="43" t="s">
        <v>34</v>
      </c>
      <c r="F1081" s="2" t="s">
        <v>35</v>
      </c>
      <c r="G1081" s="43" t="s">
        <v>4416</v>
      </c>
      <c r="H1081" s="59" t="s">
        <v>4417</v>
      </c>
      <c r="I1081" s="38">
        <v>476</v>
      </c>
      <c r="J1081" s="39" t="s">
        <v>8122</v>
      </c>
      <c r="K1081" s="40" t="s">
        <v>8122</v>
      </c>
      <c r="L1081" s="2" t="s">
        <v>8122</v>
      </c>
      <c r="M1081" s="41">
        <v>46815</v>
      </c>
      <c r="N1081" s="4" t="s">
        <v>8123</v>
      </c>
      <c r="O1081" s="41">
        <v>10990</v>
      </c>
      <c r="P1081" s="41">
        <v>10990</v>
      </c>
      <c r="Q1081" s="41">
        <v>10990</v>
      </c>
      <c r="R1081" s="41">
        <v>11704</v>
      </c>
      <c r="S1081" s="41">
        <v>2141</v>
      </c>
      <c r="T1081" s="41">
        <v>0</v>
      </c>
      <c r="U1081" s="41">
        <v>0</v>
      </c>
      <c r="V1081" s="41">
        <v>0</v>
      </c>
      <c r="W1081" s="41">
        <v>0</v>
      </c>
      <c r="X1081" s="41">
        <v>0</v>
      </c>
      <c r="Y1081" s="41">
        <v>0</v>
      </c>
      <c r="Z1081" s="41">
        <v>0</v>
      </c>
      <c r="AA1081" s="41">
        <v>0</v>
      </c>
      <c r="AB1081" s="41">
        <v>0</v>
      </c>
      <c r="AC1081" s="41">
        <v>0</v>
      </c>
      <c r="AD1081" s="58">
        <f>SUM(Table446233[[#This Row],[1st
Apportionment]:[Invoices]])</f>
        <v>46815</v>
      </c>
      <c r="AE1081" s="58">
        <f>Table446233[[#This Row],[2018–19
Final Allocation
$98.35 
Per Pupil]]-AD1081</f>
        <v>0</v>
      </c>
    </row>
    <row r="1082" spans="1:31" x14ac:dyDescent="0.35">
      <c r="A1082" s="42" t="s">
        <v>4383</v>
      </c>
      <c r="B1082" s="1" t="s">
        <v>4418</v>
      </c>
      <c r="C1082" s="43" t="s">
        <v>4385</v>
      </c>
      <c r="D1082" s="43" t="s">
        <v>4419</v>
      </c>
      <c r="E1082" s="43" t="s">
        <v>34</v>
      </c>
      <c r="F1082" s="2" t="s">
        <v>35</v>
      </c>
      <c r="G1082" s="43" t="s">
        <v>4419</v>
      </c>
      <c r="H1082" s="59" t="s">
        <v>4420</v>
      </c>
      <c r="I1082" s="38">
        <v>0</v>
      </c>
      <c r="J1082" s="39" t="s">
        <v>8122</v>
      </c>
      <c r="K1082" s="40" t="s">
        <v>8123</v>
      </c>
      <c r="L1082" s="2" t="s">
        <v>8123</v>
      </c>
      <c r="M1082" s="41">
        <v>0</v>
      </c>
      <c r="N1082" s="4" t="s">
        <v>8123</v>
      </c>
      <c r="O1082" s="41">
        <v>0</v>
      </c>
      <c r="P1082" s="41">
        <v>0</v>
      </c>
      <c r="Q1082" s="41">
        <v>0</v>
      </c>
      <c r="R1082" s="41">
        <v>0</v>
      </c>
      <c r="S1082" s="41">
        <v>0</v>
      </c>
      <c r="T1082" s="41">
        <v>0</v>
      </c>
      <c r="U1082" s="41">
        <v>0</v>
      </c>
      <c r="V1082" s="41">
        <v>0</v>
      </c>
      <c r="W1082" s="41">
        <v>0</v>
      </c>
      <c r="X1082" s="41">
        <v>0</v>
      </c>
      <c r="Y1082" s="41">
        <v>0</v>
      </c>
      <c r="Z1082" s="41">
        <v>0</v>
      </c>
      <c r="AA1082" s="41">
        <v>0</v>
      </c>
      <c r="AB1082" s="41">
        <v>0</v>
      </c>
      <c r="AC1082" s="41">
        <v>0</v>
      </c>
      <c r="AD1082" s="58">
        <f>SUM(Table446233[[#This Row],[1st
Apportionment]:[Invoices]])</f>
        <v>0</v>
      </c>
      <c r="AE1082" s="58">
        <f>Table446233[[#This Row],[2018–19
Final Allocation
$98.35 
Per Pupil]]-AD1082</f>
        <v>0</v>
      </c>
    </row>
    <row r="1083" spans="1:31" x14ac:dyDescent="0.35">
      <c r="A1083" s="13" t="s">
        <v>4383</v>
      </c>
      <c r="B1083" s="13" t="s">
        <v>4421</v>
      </c>
      <c r="C1083" s="14" t="s">
        <v>4385</v>
      </c>
      <c r="D1083" s="14" t="s">
        <v>4422</v>
      </c>
      <c r="E1083" s="14" t="s">
        <v>34</v>
      </c>
      <c r="F1083" s="14" t="s">
        <v>35</v>
      </c>
      <c r="G1083" s="14" t="s">
        <v>4422</v>
      </c>
      <c r="H1083" s="61" t="s">
        <v>4423</v>
      </c>
      <c r="I1083" s="38">
        <v>0</v>
      </c>
      <c r="J1083" s="39" t="s">
        <v>8123</v>
      </c>
      <c r="K1083" s="40" t="s">
        <v>8122</v>
      </c>
      <c r="L1083" s="14" t="s">
        <v>8122</v>
      </c>
      <c r="M1083" s="41">
        <v>0</v>
      </c>
      <c r="N1083" s="4" t="s">
        <v>8123</v>
      </c>
      <c r="O1083" s="41">
        <v>0</v>
      </c>
      <c r="P1083" s="41">
        <v>0</v>
      </c>
      <c r="Q1083" s="41">
        <v>0</v>
      </c>
      <c r="R1083" s="41">
        <v>0</v>
      </c>
      <c r="S1083" s="41">
        <v>0</v>
      </c>
      <c r="T1083" s="41">
        <v>0</v>
      </c>
      <c r="U1083" s="41">
        <v>0</v>
      </c>
      <c r="V1083" s="41">
        <v>0</v>
      </c>
      <c r="W1083" s="41">
        <v>0</v>
      </c>
      <c r="X1083" s="41">
        <v>0</v>
      </c>
      <c r="Y1083" s="41">
        <v>0</v>
      </c>
      <c r="Z1083" s="41">
        <v>0</v>
      </c>
      <c r="AA1083" s="41">
        <v>0</v>
      </c>
      <c r="AB1083" s="41">
        <v>0</v>
      </c>
      <c r="AC1083" s="41">
        <v>0</v>
      </c>
      <c r="AD1083" s="58">
        <f>SUM(Table446233[[#This Row],[1st
Apportionment]:[Invoices]])</f>
        <v>0</v>
      </c>
      <c r="AE1083" s="58">
        <f>Table446233[[#This Row],[2018–19
Final Allocation
$98.35 
Per Pupil]]-AD1083</f>
        <v>0</v>
      </c>
    </row>
    <row r="1084" spans="1:31" x14ac:dyDescent="0.35">
      <c r="A1084" s="13" t="s">
        <v>4383</v>
      </c>
      <c r="B1084" s="13" t="s">
        <v>4424</v>
      </c>
      <c r="C1084" s="14" t="s">
        <v>4385</v>
      </c>
      <c r="D1084" s="14" t="s">
        <v>4425</v>
      </c>
      <c r="E1084" s="14" t="s">
        <v>34</v>
      </c>
      <c r="F1084" s="14" t="s">
        <v>35</v>
      </c>
      <c r="G1084" s="14" t="s">
        <v>4425</v>
      </c>
      <c r="H1084" s="61" t="s">
        <v>4426</v>
      </c>
      <c r="I1084" s="38">
        <v>0</v>
      </c>
      <c r="J1084" s="39" t="s">
        <v>8123</v>
      </c>
      <c r="K1084" s="40" t="s">
        <v>8122</v>
      </c>
      <c r="L1084" s="14" t="s">
        <v>8122</v>
      </c>
      <c r="M1084" s="41">
        <v>0</v>
      </c>
      <c r="N1084" s="4" t="s">
        <v>8123</v>
      </c>
      <c r="O1084" s="41">
        <v>0</v>
      </c>
      <c r="P1084" s="41">
        <v>0</v>
      </c>
      <c r="Q1084" s="41">
        <v>0</v>
      </c>
      <c r="R1084" s="41">
        <v>0</v>
      </c>
      <c r="S1084" s="41">
        <v>0</v>
      </c>
      <c r="T1084" s="41">
        <v>0</v>
      </c>
      <c r="U1084" s="41">
        <v>0</v>
      </c>
      <c r="V1084" s="41">
        <v>0</v>
      </c>
      <c r="W1084" s="41">
        <v>0</v>
      </c>
      <c r="X1084" s="41">
        <v>0</v>
      </c>
      <c r="Y1084" s="41">
        <v>0</v>
      </c>
      <c r="Z1084" s="41">
        <v>0</v>
      </c>
      <c r="AA1084" s="41">
        <v>0</v>
      </c>
      <c r="AB1084" s="41">
        <v>0</v>
      </c>
      <c r="AC1084" s="41">
        <v>0</v>
      </c>
      <c r="AD1084" s="58">
        <f>SUM(Table446233[[#This Row],[1st
Apportionment]:[Invoices]])</f>
        <v>0</v>
      </c>
      <c r="AE1084" s="58">
        <f>Table446233[[#This Row],[2018–19
Final Allocation
$98.35 
Per Pupil]]-AD1084</f>
        <v>0</v>
      </c>
    </row>
    <row r="1085" spans="1:31" x14ac:dyDescent="0.35">
      <c r="A1085" s="13" t="s">
        <v>4383</v>
      </c>
      <c r="B1085" s="13" t="s">
        <v>4427</v>
      </c>
      <c r="C1085" s="14" t="s">
        <v>4385</v>
      </c>
      <c r="D1085" s="14" t="s">
        <v>4428</v>
      </c>
      <c r="E1085" s="14" t="s">
        <v>34</v>
      </c>
      <c r="F1085" s="14" t="s">
        <v>35</v>
      </c>
      <c r="G1085" s="14" t="s">
        <v>4428</v>
      </c>
      <c r="H1085" s="61" t="s">
        <v>4429</v>
      </c>
      <c r="I1085" s="38">
        <v>0</v>
      </c>
      <c r="J1085" s="39" t="s">
        <v>8122</v>
      </c>
      <c r="K1085" s="40" t="s">
        <v>8123</v>
      </c>
      <c r="L1085" s="14" t="s">
        <v>8123</v>
      </c>
      <c r="M1085" s="41">
        <v>0</v>
      </c>
      <c r="N1085" s="4" t="s">
        <v>8123</v>
      </c>
      <c r="O1085" s="41">
        <v>0</v>
      </c>
      <c r="P1085" s="41">
        <v>0</v>
      </c>
      <c r="Q1085" s="41">
        <v>0</v>
      </c>
      <c r="R1085" s="41">
        <v>0</v>
      </c>
      <c r="S1085" s="41">
        <v>0</v>
      </c>
      <c r="T1085" s="41">
        <v>0</v>
      </c>
      <c r="U1085" s="41">
        <v>0</v>
      </c>
      <c r="V1085" s="41">
        <v>0</v>
      </c>
      <c r="W1085" s="41">
        <v>0</v>
      </c>
      <c r="X1085" s="41">
        <v>0</v>
      </c>
      <c r="Y1085" s="41">
        <v>0</v>
      </c>
      <c r="Z1085" s="41">
        <v>0</v>
      </c>
      <c r="AA1085" s="41">
        <v>0</v>
      </c>
      <c r="AB1085" s="41">
        <v>0</v>
      </c>
      <c r="AC1085" s="41">
        <v>0</v>
      </c>
      <c r="AD1085" s="58">
        <f>SUM(Table446233[[#This Row],[1st
Apportionment]:[Invoices]])</f>
        <v>0</v>
      </c>
      <c r="AE1085" s="58">
        <f>Table446233[[#This Row],[2018–19
Final Allocation
$98.35 
Per Pupil]]-AD1085</f>
        <v>0</v>
      </c>
    </row>
    <row r="1086" spans="1:31" x14ac:dyDescent="0.35">
      <c r="A1086" s="13" t="s">
        <v>4383</v>
      </c>
      <c r="B1086" s="13" t="s">
        <v>4430</v>
      </c>
      <c r="C1086" s="14" t="s">
        <v>4385</v>
      </c>
      <c r="D1086" s="14" t="s">
        <v>4431</v>
      </c>
      <c r="E1086" s="14" t="s">
        <v>34</v>
      </c>
      <c r="F1086" s="14" t="s">
        <v>35</v>
      </c>
      <c r="G1086" s="14" t="s">
        <v>4431</v>
      </c>
      <c r="H1086" s="61" t="s">
        <v>4432</v>
      </c>
      <c r="I1086" s="38">
        <v>0</v>
      </c>
      <c r="J1086" s="39" t="s">
        <v>8123</v>
      </c>
      <c r="K1086" s="40" t="s">
        <v>8122</v>
      </c>
      <c r="L1086" s="14" t="s">
        <v>8122</v>
      </c>
      <c r="M1086" s="41">
        <v>0</v>
      </c>
      <c r="N1086" s="4" t="s">
        <v>8122</v>
      </c>
      <c r="O1086" s="41">
        <v>0</v>
      </c>
      <c r="P1086" s="41">
        <v>0</v>
      </c>
      <c r="Q1086" s="41">
        <v>0</v>
      </c>
      <c r="R1086" s="41">
        <v>0</v>
      </c>
      <c r="S1086" s="41">
        <v>0</v>
      </c>
      <c r="T1086" s="41">
        <v>0</v>
      </c>
      <c r="U1086" s="41">
        <v>0</v>
      </c>
      <c r="V1086" s="41">
        <v>0</v>
      </c>
      <c r="W1086" s="41">
        <v>0</v>
      </c>
      <c r="X1086" s="41">
        <v>0</v>
      </c>
      <c r="Y1086" s="41">
        <v>0</v>
      </c>
      <c r="Z1086" s="41">
        <v>0</v>
      </c>
      <c r="AA1086" s="41">
        <v>0</v>
      </c>
      <c r="AB1086" s="41">
        <v>0</v>
      </c>
      <c r="AC1086" s="41">
        <v>0</v>
      </c>
      <c r="AD1086" s="58">
        <f>SUM(Table446233[[#This Row],[1st
Apportionment]:[Invoices]])</f>
        <v>0</v>
      </c>
      <c r="AE1086" s="58">
        <f>Table446233[[#This Row],[2018–19
Final Allocation
$98.35 
Per Pupil]]-AD1086</f>
        <v>0</v>
      </c>
    </row>
    <row r="1087" spans="1:31" x14ac:dyDescent="0.35">
      <c r="A1087" s="13" t="s">
        <v>4383</v>
      </c>
      <c r="B1087" s="13" t="s">
        <v>4433</v>
      </c>
      <c r="C1087" s="14" t="s">
        <v>4385</v>
      </c>
      <c r="D1087" s="14" t="s">
        <v>4434</v>
      </c>
      <c r="E1087" s="14" t="s">
        <v>34</v>
      </c>
      <c r="F1087" s="14" t="s">
        <v>35</v>
      </c>
      <c r="G1087" s="14" t="s">
        <v>4434</v>
      </c>
      <c r="H1087" s="61" t="s">
        <v>4435</v>
      </c>
      <c r="I1087" s="38">
        <v>1093</v>
      </c>
      <c r="J1087" s="39" t="s">
        <v>8122</v>
      </c>
      <c r="K1087" s="40" t="s">
        <v>8122</v>
      </c>
      <c r="L1087" s="14" t="s">
        <v>8122</v>
      </c>
      <c r="M1087" s="41">
        <v>107497</v>
      </c>
      <c r="N1087" s="4" t="s">
        <v>8123</v>
      </c>
      <c r="O1087" s="41">
        <v>0</v>
      </c>
      <c r="P1087" s="41">
        <v>0</v>
      </c>
      <c r="Q1087" s="41">
        <v>0</v>
      </c>
      <c r="R1087" s="41">
        <v>26874</v>
      </c>
      <c r="S1087" s="41">
        <v>23186</v>
      </c>
      <c r="T1087" s="41">
        <v>0</v>
      </c>
      <c r="U1087" s="41">
        <v>53241</v>
      </c>
      <c r="V1087" s="41">
        <v>4196</v>
      </c>
      <c r="W1087" s="41">
        <v>0</v>
      </c>
      <c r="X1087" s="41">
        <v>0</v>
      </c>
      <c r="Y1087" s="41">
        <v>0</v>
      </c>
      <c r="Z1087" s="41">
        <v>0</v>
      </c>
      <c r="AA1087" s="41">
        <v>0</v>
      </c>
      <c r="AB1087" s="41">
        <v>0</v>
      </c>
      <c r="AC1087" s="41">
        <v>0</v>
      </c>
      <c r="AD1087" s="58">
        <f>SUM(Table446233[[#This Row],[1st
Apportionment]:[Invoices]])</f>
        <v>107497</v>
      </c>
      <c r="AE1087" s="58">
        <f>Table446233[[#This Row],[2018–19
Final Allocation
$98.35 
Per Pupil]]-AD1087</f>
        <v>0</v>
      </c>
    </row>
    <row r="1088" spans="1:31" x14ac:dyDescent="0.35">
      <c r="A1088" s="13" t="s">
        <v>4383</v>
      </c>
      <c r="B1088" s="13" t="s">
        <v>4436</v>
      </c>
      <c r="C1088" s="14" t="s">
        <v>4385</v>
      </c>
      <c r="D1088" s="14" t="s">
        <v>4437</v>
      </c>
      <c r="E1088" s="14" t="s">
        <v>34</v>
      </c>
      <c r="F1088" s="14" t="s">
        <v>35</v>
      </c>
      <c r="G1088" s="14" t="s">
        <v>4437</v>
      </c>
      <c r="H1088" s="61" t="s">
        <v>4438</v>
      </c>
      <c r="I1088" s="38">
        <v>53</v>
      </c>
      <c r="J1088" s="39" t="s">
        <v>8122</v>
      </c>
      <c r="K1088" s="40" t="s">
        <v>8122</v>
      </c>
      <c r="L1088" s="14" t="s">
        <v>8122</v>
      </c>
      <c r="M1088" s="41">
        <v>5213</v>
      </c>
      <c r="N1088" s="4" t="s">
        <v>8123</v>
      </c>
      <c r="O1088" s="41">
        <v>0</v>
      </c>
      <c r="P1088" s="41">
        <v>0</v>
      </c>
      <c r="Q1088" s="41">
        <v>0</v>
      </c>
      <c r="R1088" s="41">
        <v>0</v>
      </c>
      <c r="S1088" s="41">
        <v>0</v>
      </c>
      <c r="T1088" s="41">
        <v>426</v>
      </c>
      <c r="U1088" s="41">
        <v>0</v>
      </c>
      <c r="V1088" s="41">
        <v>0</v>
      </c>
      <c r="W1088" s="41">
        <v>3</v>
      </c>
      <c r="X1088" s="41">
        <v>0</v>
      </c>
      <c r="Y1088" s="41">
        <v>0</v>
      </c>
      <c r="Z1088" s="41">
        <v>0</v>
      </c>
      <c r="AA1088" s="41">
        <v>4784</v>
      </c>
      <c r="AB1088" s="41">
        <v>0</v>
      </c>
      <c r="AC1088" s="41">
        <v>0</v>
      </c>
      <c r="AD1088" s="58">
        <f>SUM(Table446233[[#This Row],[1st
Apportionment]:[Invoices]])</f>
        <v>5213</v>
      </c>
      <c r="AE1088" s="58">
        <f>Table446233[[#This Row],[2018–19
Final Allocation
$98.35 
Per Pupil]]-AD1088</f>
        <v>0</v>
      </c>
    </row>
    <row r="1089" spans="1:31" x14ac:dyDescent="0.35">
      <c r="A1089" s="13" t="s">
        <v>4383</v>
      </c>
      <c r="B1089" s="13" t="s">
        <v>4439</v>
      </c>
      <c r="C1089" s="14" t="s">
        <v>4385</v>
      </c>
      <c r="D1089" s="14" t="s">
        <v>4440</v>
      </c>
      <c r="E1089" s="14" t="s">
        <v>34</v>
      </c>
      <c r="F1089" s="14" t="s">
        <v>35</v>
      </c>
      <c r="G1089" s="14" t="s">
        <v>4440</v>
      </c>
      <c r="H1089" s="61" t="s">
        <v>4441</v>
      </c>
      <c r="I1089" s="38">
        <v>0</v>
      </c>
      <c r="J1089" s="39" t="s">
        <v>8122</v>
      </c>
      <c r="K1089" s="40" t="s">
        <v>8123</v>
      </c>
      <c r="L1089" s="14" t="s">
        <v>8123</v>
      </c>
      <c r="M1089" s="41">
        <v>0</v>
      </c>
      <c r="N1089" s="4" t="s">
        <v>8123</v>
      </c>
      <c r="O1089" s="41">
        <v>0</v>
      </c>
      <c r="P1089" s="41">
        <v>0</v>
      </c>
      <c r="Q1089" s="41">
        <v>0</v>
      </c>
      <c r="R1089" s="41">
        <v>0</v>
      </c>
      <c r="S1089" s="41">
        <v>0</v>
      </c>
      <c r="T1089" s="41">
        <v>0</v>
      </c>
      <c r="U1089" s="41">
        <v>0</v>
      </c>
      <c r="V1089" s="41">
        <v>0</v>
      </c>
      <c r="W1089" s="41">
        <v>0</v>
      </c>
      <c r="X1089" s="41">
        <v>0</v>
      </c>
      <c r="Y1089" s="41">
        <v>0</v>
      </c>
      <c r="Z1089" s="41">
        <v>0</v>
      </c>
      <c r="AA1089" s="41">
        <v>0</v>
      </c>
      <c r="AB1089" s="41">
        <v>0</v>
      </c>
      <c r="AC1089" s="41">
        <v>0</v>
      </c>
      <c r="AD1089" s="58">
        <f>SUM(Table446233[[#This Row],[1st
Apportionment]:[Invoices]])</f>
        <v>0</v>
      </c>
      <c r="AE1089" s="58">
        <f>Table446233[[#This Row],[2018–19
Final Allocation
$98.35 
Per Pupil]]-AD1089</f>
        <v>0</v>
      </c>
    </row>
    <row r="1090" spans="1:31" x14ac:dyDescent="0.35">
      <c r="A1090" s="13" t="s">
        <v>4383</v>
      </c>
      <c r="B1090" s="13" t="s">
        <v>4442</v>
      </c>
      <c r="C1090" s="14" t="s">
        <v>4385</v>
      </c>
      <c r="D1090" s="14" t="s">
        <v>4443</v>
      </c>
      <c r="E1090" s="14" t="s">
        <v>34</v>
      </c>
      <c r="F1090" s="14" t="s">
        <v>35</v>
      </c>
      <c r="G1090" s="14" t="s">
        <v>4443</v>
      </c>
      <c r="H1090" s="61" t="s">
        <v>4444</v>
      </c>
      <c r="I1090" s="38">
        <v>358</v>
      </c>
      <c r="J1090" s="39" t="s">
        <v>8122</v>
      </c>
      <c r="K1090" s="40" t="s">
        <v>8122</v>
      </c>
      <c r="L1090" s="14" t="s">
        <v>8122</v>
      </c>
      <c r="M1090" s="41">
        <v>35209</v>
      </c>
      <c r="N1090" s="4" t="s">
        <v>8122</v>
      </c>
      <c r="O1090" s="41">
        <v>0</v>
      </c>
      <c r="P1090" s="41">
        <v>0</v>
      </c>
      <c r="Q1090" s="41">
        <v>0</v>
      </c>
      <c r="R1090" s="41">
        <v>0</v>
      </c>
      <c r="S1090" s="41">
        <v>18748</v>
      </c>
      <c r="T1090" s="41">
        <v>16461</v>
      </c>
      <c r="U1090" s="41">
        <v>0</v>
      </c>
      <c r="V1090" s="41">
        <v>0</v>
      </c>
      <c r="W1090" s="41">
        <v>0</v>
      </c>
      <c r="X1090" s="41">
        <v>0</v>
      </c>
      <c r="Y1090" s="41">
        <v>0</v>
      </c>
      <c r="Z1090" s="41">
        <v>0</v>
      </c>
      <c r="AA1090" s="41">
        <v>0</v>
      </c>
      <c r="AB1090" s="41">
        <v>0</v>
      </c>
      <c r="AC1090" s="41">
        <v>0</v>
      </c>
      <c r="AD1090" s="58">
        <f>SUM(Table446233[[#This Row],[1st
Apportionment]:[Invoices]])</f>
        <v>35209</v>
      </c>
      <c r="AE1090" s="58">
        <f>Table446233[[#This Row],[2018–19
Final Allocation
$98.35 
Per Pupil]]-AD1090</f>
        <v>0</v>
      </c>
    </row>
    <row r="1091" spans="1:31" x14ac:dyDescent="0.35">
      <c r="A1091" s="13" t="s">
        <v>4383</v>
      </c>
      <c r="B1091" s="13" t="s">
        <v>4445</v>
      </c>
      <c r="C1091" s="14" t="s">
        <v>4385</v>
      </c>
      <c r="D1091" s="14" t="s">
        <v>4446</v>
      </c>
      <c r="E1091" s="14" t="s">
        <v>34</v>
      </c>
      <c r="F1091" s="14" t="s">
        <v>35</v>
      </c>
      <c r="G1091" s="14" t="s">
        <v>4446</v>
      </c>
      <c r="H1091" s="61" t="s">
        <v>4447</v>
      </c>
      <c r="I1091" s="38">
        <v>277</v>
      </c>
      <c r="J1091" s="39" t="s">
        <v>8122</v>
      </c>
      <c r="K1091" s="40" t="s">
        <v>8122</v>
      </c>
      <c r="L1091" s="14" t="s">
        <v>8122</v>
      </c>
      <c r="M1091" s="41">
        <v>27243</v>
      </c>
      <c r="N1091" s="4" t="s">
        <v>8122</v>
      </c>
      <c r="O1091" s="41">
        <v>0</v>
      </c>
      <c r="P1091" s="41">
        <v>0</v>
      </c>
      <c r="Q1091" s="41">
        <v>2885</v>
      </c>
      <c r="R1091" s="41">
        <v>5260</v>
      </c>
      <c r="S1091" s="41">
        <v>5003</v>
      </c>
      <c r="T1091" s="41">
        <v>587</v>
      </c>
      <c r="U1091" s="41">
        <v>587</v>
      </c>
      <c r="V1091" s="41">
        <v>12921</v>
      </c>
      <c r="W1091" s="41">
        <v>0</v>
      </c>
      <c r="X1091" s="41">
        <v>0</v>
      </c>
      <c r="Y1091" s="41">
        <v>0</v>
      </c>
      <c r="Z1091" s="41">
        <v>0</v>
      </c>
      <c r="AA1091" s="41">
        <v>0</v>
      </c>
      <c r="AB1091" s="41">
        <v>0</v>
      </c>
      <c r="AC1091" s="41">
        <v>0</v>
      </c>
      <c r="AD1091" s="58">
        <f>SUM(Table446233[[#This Row],[1st
Apportionment]:[Invoices]])</f>
        <v>27243</v>
      </c>
      <c r="AE1091" s="58">
        <f>Table446233[[#This Row],[2018–19
Final Allocation
$98.35 
Per Pupil]]-AD1091</f>
        <v>0</v>
      </c>
    </row>
    <row r="1092" spans="1:31" x14ac:dyDescent="0.35">
      <c r="A1092" s="13" t="s">
        <v>4383</v>
      </c>
      <c r="B1092" s="13" t="s">
        <v>4448</v>
      </c>
      <c r="C1092" s="14" t="s">
        <v>4385</v>
      </c>
      <c r="D1092" s="14" t="s">
        <v>4449</v>
      </c>
      <c r="E1092" s="14" t="s">
        <v>34</v>
      </c>
      <c r="F1092" s="14" t="s">
        <v>35</v>
      </c>
      <c r="G1092" s="14" t="s">
        <v>4449</v>
      </c>
      <c r="H1092" s="61" t="s">
        <v>4450</v>
      </c>
      <c r="I1092" s="38">
        <v>0</v>
      </c>
      <c r="J1092" s="39" t="s">
        <v>8122</v>
      </c>
      <c r="K1092" s="40" t="s">
        <v>8123</v>
      </c>
      <c r="L1092" s="14" t="s">
        <v>8123</v>
      </c>
      <c r="M1092" s="41">
        <v>0</v>
      </c>
      <c r="N1092" s="4" t="s">
        <v>8123</v>
      </c>
      <c r="O1092" s="41">
        <v>0</v>
      </c>
      <c r="P1092" s="41">
        <v>0</v>
      </c>
      <c r="Q1092" s="41">
        <v>0</v>
      </c>
      <c r="R1092" s="41">
        <v>0</v>
      </c>
      <c r="S1092" s="41">
        <v>0</v>
      </c>
      <c r="T1092" s="41">
        <v>0</v>
      </c>
      <c r="U1092" s="41">
        <v>0</v>
      </c>
      <c r="V1092" s="41">
        <v>0</v>
      </c>
      <c r="W1092" s="41">
        <v>0</v>
      </c>
      <c r="X1092" s="41">
        <v>0</v>
      </c>
      <c r="Y1092" s="41">
        <v>0</v>
      </c>
      <c r="Z1092" s="41">
        <v>0</v>
      </c>
      <c r="AA1092" s="41">
        <v>0</v>
      </c>
      <c r="AB1092" s="41">
        <v>0</v>
      </c>
      <c r="AC1092" s="41">
        <v>0</v>
      </c>
      <c r="AD1092" s="58">
        <f>SUM(Table446233[[#This Row],[1st
Apportionment]:[Invoices]])</f>
        <v>0</v>
      </c>
      <c r="AE1092" s="58">
        <f>Table446233[[#This Row],[2018–19
Final Allocation
$98.35 
Per Pupil]]-AD1092</f>
        <v>0</v>
      </c>
    </row>
    <row r="1093" spans="1:31" x14ac:dyDescent="0.35">
      <c r="A1093" s="13" t="s">
        <v>4383</v>
      </c>
      <c r="B1093" s="13" t="s">
        <v>4451</v>
      </c>
      <c r="C1093" s="14" t="s">
        <v>4385</v>
      </c>
      <c r="D1093" s="14" t="s">
        <v>4452</v>
      </c>
      <c r="E1093" s="14" t="s">
        <v>34</v>
      </c>
      <c r="F1093" s="14" t="s">
        <v>35</v>
      </c>
      <c r="G1093" s="14" t="s">
        <v>4452</v>
      </c>
      <c r="H1093" s="61" t="s">
        <v>4453</v>
      </c>
      <c r="I1093" s="38">
        <v>0</v>
      </c>
      <c r="J1093" s="39" t="s">
        <v>8123</v>
      </c>
      <c r="K1093" s="40" t="s">
        <v>8123</v>
      </c>
      <c r="L1093" s="14" t="s">
        <v>8123</v>
      </c>
      <c r="M1093" s="41">
        <v>0</v>
      </c>
      <c r="N1093" s="4" t="s">
        <v>8122</v>
      </c>
      <c r="O1093" s="41">
        <v>0</v>
      </c>
      <c r="P1093" s="41">
        <v>0</v>
      </c>
      <c r="Q1093" s="41">
        <v>0</v>
      </c>
      <c r="R1093" s="41">
        <v>0</v>
      </c>
      <c r="S1093" s="41">
        <v>0</v>
      </c>
      <c r="T1093" s="41">
        <v>0</v>
      </c>
      <c r="U1093" s="41">
        <v>0</v>
      </c>
      <c r="V1093" s="41">
        <v>0</v>
      </c>
      <c r="W1093" s="41">
        <v>0</v>
      </c>
      <c r="X1093" s="41">
        <v>0</v>
      </c>
      <c r="Y1093" s="41">
        <v>0</v>
      </c>
      <c r="Z1093" s="41">
        <v>0</v>
      </c>
      <c r="AA1093" s="41">
        <v>0</v>
      </c>
      <c r="AB1093" s="41">
        <v>0</v>
      </c>
      <c r="AC1093" s="41">
        <v>0</v>
      </c>
      <c r="AD1093" s="58">
        <f>SUM(Table446233[[#This Row],[1st
Apportionment]:[Invoices]])</f>
        <v>0</v>
      </c>
      <c r="AE1093" s="58">
        <f>Table446233[[#This Row],[2018–19
Final Allocation
$98.35 
Per Pupil]]-AD1093</f>
        <v>0</v>
      </c>
    </row>
    <row r="1094" spans="1:31" x14ac:dyDescent="0.35">
      <c r="A1094" s="13" t="s">
        <v>4383</v>
      </c>
      <c r="B1094" s="13" t="s">
        <v>4454</v>
      </c>
      <c r="C1094" s="14" t="s">
        <v>4385</v>
      </c>
      <c r="D1094" s="14" t="s">
        <v>4455</v>
      </c>
      <c r="E1094" s="14" t="s">
        <v>34</v>
      </c>
      <c r="F1094" s="14" t="s">
        <v>35</v>
      </c>
      <c r="G1094" s="14" t="s">
        <v>4455</v>
      </c>
      <c r="H1094" s="61" t="s">
        <v>4456</v>
      </c>
      <c r="I1094" s="38">
        <v>0</v>
      </c>
      <c r="J1094" s="39" t="s">
        <v>8122</v>
      </c>
      <c r="K1094" s="40" t="s">
        <v>8123</v>
      </c>
      <c r="L1094" s="14" t="s">
        <v>8123</v>
      </c>
      <c r="M1094" s="41">
        <v>0</v>
      </c>
      <c r="N1094" s="4" t="s">
        <v>8123</v>
      </c>
      <c r="O1094" s="41">
        <v>0</v>
      </c>
      <c r="P1094" s="41">
        <v>0</v>
      </c>
      <c r="Q1094" s="41">
        <v>0</v>
      </c>
      <c r="R1094" s="41">
        <v>0</v>
      </c>
      <c r="S1094" s="41">
        <v>0</v>
      </c>
      <c r="T1094" s="41">
        <v>0</v>
      </c>
      <c r="U1094" s="41">
        <v>0</v>
      </c>
      <c r="V1094" s="41">
        <v>0</v>
      </c>
      <c r="W1094" s="41">
        <v>0</v>
      </c>
      <c r="X1094" s="41">
        <v>0</v>
      </c>
      <c r="Y1094" s="41">
        <v>0</v>
      </c>
      <c r="Z1094" s="41">
        <v>0</v>
      </c>
      <c r="AA1094" s="41">
        <v>0</v>
      </c>
      <c r="AB1094" s="41">
        <v>0</v>
      </c>
      <c r="AC1094" s="41">
        <v>0</v>
      </c>
      <c r="AD1094" s="58">
        <f>SUM(Table446233[[#This Row],[1st
Apportionment]:[Invoices]])</f>
        <v>0</v>
      </c>
      <c r="AE1094" s="58">
        <f>Table446233[[#This Row],[2018–19
Final Allocation
$98.35 
Per Pupil]]-AD1094</f>
        <v>0</v>
      </c>
    </row>
    <row r="1095" spans="1:31" x14ac:dyDescent="0.35">
      <c r="A1095" s="13" t="s">
        <v>4383</v>
      </c>
      <c r="B1095" s="13" t="s">
        <v>4457</v>
      </c>
      <c r="C1095" s="14" t="s">
        <v>4385</v>
      </c>
      <c r="D1095" s="14" t="s">
        <v>4386</v>
      </c>
      <c r="E1095" s="14" t="s">
        <v>4458</v>
      </c>
      <c r="F1095" s="14">
        <v>2018</v>
      </c>
      <c r="G1095" s="14" t="s">
        <v>4459</v>
      </c>
      <c r="H1095" s="61" t="s">
        <v>4460</v>
      </c>
      <c r="I1095" s="38">
        <v>0</v>
      </c>
      <c r="J1095" s="39" t="s">
        <v>8122</v>
      </c>
      <c r="K1095" s="40" t="s">
        <v>8123</v>
      </c>
      <c r="L1095" s="14" t="s">
        <v>8123</v>
      </c>
      <c r="M1095" s="41">
        <v>0</v>
      </c>
      <c r="N1095" s="4" t="s">
        <v>8123</v>
      </c>
      <c r="O1095" s="41">
        <v>0</v>
      </c>
      <c r="P1095" s="41">
        <v>0</v>
      </c>
      <c r="Q1095" s="41">
        <v>0</v>
      </c>
      <c r="R1095" s="41">
        <v>0</v>
      </c>
      <c r="S1095" s="41">
        <v>0</v>
      </c>
      <c r="T1095" s="41">
        <v>0</v>
      </c>
      <c r="U1095" s="41">
        <v>0</v>
      </c>
      <c r="V1095" s="41">
        <v>0</v>
      </c>
      <c r="W1095" s="41">
        <v>0</v>
      </c>
      <c r="X1095" s="41">
        <v>0</v>
      </c>
      <c r="Y1095" s="41">
        <v>0</v>
      </c>
      <c r="Z1095" s="41">
        <v>0</v>
      </c>
      <c r="AA1095" s="41">
        <v>0</v>
      </c>
      <c r="AB1095" s="41">
        <v>0</v>
      </c>
      <c r="AC1095" s="41">
        <v>0</v>
      </c>
      <c r="AD1095" s="58">
        <f>SUM(Table446233[[#This Row],[1st
Apportionment]:[Invoices]])</f>
        <v>0</v>
      </c>
      <c r="AE1095" s="58">
        <f>Table446233[[#This Row],[2018–19
Final Allocation
$98.35 
Per Pupil]]-AD1095</f>
        <v>0</v>
      </c>
    </row>
    <row r="1096" spans="1:31" x14ac:dyDescent="0.35">
      <c r="A1096" s="13" t="s">
        <v>4383</v>
      </c>
      <c r="B1096" s="13" t="s">
        <v>4461</v>
      </c>
      <c r="C1096" s="14" t="s">
        <v>4385</v>
      </c>
      <c r="D1096" s="14" t="s">
        <v>4425</v>
      </c>
      <c r="E1096" s="14" t="s">
        <v>4462</v>
      </c>
      <c r="F1096" s="14">
        <v>2019</v>
      </c>
      <c r="G1096" s="14" t="s">
        <v>4463</v>
      </c>
      <c r="H1096" s="61" t="s">
        <v>4464</v>
      </c>
      <c r="I1096" s="38">
        <v>0</v>
      </c>
      <c r="J1096" s="39" t="s">
        <v>8122</v>
      </c>
      <c r="K1096" s="40" t="s">
        <v>8123</v>
      </c>
      <c r="L1096" s="14" t="s">
        <v>8123</v>
      </c>
      <c r="M1096" s="41">
        <v>0</v>
      </c>
      <c r="N1096" s="4" t="s">
        <v>8123</v>
      </c>
      <c r="O1096" s="41">
        <v>0</v>
      </c>
      <c r="P1096" s="41">
        <v>0</v>
      </c>
      <c r="Q1096" s="41">
        <v>0</v>
      </c>
      <c r="R1096" s="41">
        <v>0</v>
      </c>
      <c r="S1096" s="41">
        <v>0</v>
      </c>
      <c r="T1096" s="41">
        <v>0</v>
      </c>
      <c r="U1096" s="41">
        <v>0</v>
      </c>
      <c r="V1096" s="41">
        <v>0</v>
      </c>
      <c r="W1096" s="41">
        <v>0</v>
      </c>
      <c r="X1096" s="41">
        <v>0</v>
      </c>
      <c r="Y1096" s="41">
        <v>0</v>
      </c>
      <c r="Z1096" s="41">
        <v>0</v>
      </c>
      <c r="AA1096" s="41">
        <v>0</v>
      </c>
      <c r="AB1096" s="41">
        <v>0</v>
      </c>
      <c r="AC1096" s="41">
        <v>0</v>
      </c>
      <c r="AD1096" s="58">
        <f>SUM(Table446233[[#This Row],[1st
Apportionment]:[Invoices]])</f>
        <v>0</v>
      </c>
      <c r="AE1096" s="58">
        <f>Table446233[[#This Row],[2018–19
Final Allocation
$98.35 
Per Pupil]]-AD1096</f>
        <v>0</v>
      </c>
    </row>
    <row r="1097" spans="1:31" x14ac:dyDescent="0.35">
      <c r="A1097" s="13" t="s">
        <v>4383</v>
      </c>
      <c r="B1097" s="13" t="s">
        <v>4465</v>
      </c>
      <c r="C1097" s="14" t="s">
        <v>4385</v>
      </c>
      <c r="D1097" s="14" t="s">
        <v>4449</v>
      </c>
      <c r="E1097" s="14" t="s">
        <v>4466</v>
      </c>
      <c r="F1097" s="14" t="s">
        <v>4467</v>
      </c>
      <c r="G1097" s="14" t="s">
        <v>4468</v>
      </c>
      <c r="H1097" s="61" t="s">
        <v>4469</v>
      </c>
      <c r="I1097" s="38">
        <v>0</v>
      </c>
      <c r="J1097" s="39" t="s">
        <v>8122</v>
      </c>
      <c r="K1097" s="40" t="s">
        <v>8123</v>
      </c>
      <c r="L1097" s="14" t="s">
        <v>8123</v>
      </c>
      <c r="M1097" s="41">
        <v>0</v>
      </c>
      <c r="N1097" s="4" t="s">
        <v>8123</v>
      </c>
      <c r="O1097" s="41">
        <v>0</v>
      </c>
      <c r="P1097" s="41">
        <v>0</v>
      </c>
      <c r="Q1097" s="41">
        <v>0</v>
      </c>
      <c r="R1097" s="41">
        <v>0</v>
      </c>
      <c r="S1097" s="41">
        <v>0</v>
      </c>
      <c r="T1097" s="41">
        <v>0</v>
      </c>
      <c r="U1097" s="41">
        <v>0</v>
      </c>
      <c r="V1097" s="41">
        <v>0</v>
      </c>
      <c r="W1097" s="41">
        <v>0</v>
      </c>
      <c r="X1097" s="41">
        <v>0</v>
      </c>
      <c r="Y1097" s="41">
        <v>0</v>
      </c>
      <c r="Z1097" s="41">
        <v>0</v>
      </c>
      <c r="AA1097" s="41">
        <v>0</v>
      </c>
      <c r="AB1097" s="41">
        <v>0</v>
      </c>
      <c r="AC1097" s="41">
        <v>0</v>
      </c>
      <c r="AD1097" s="58">
        <f>SUM(Table446233[[#This Row],[1st
Apportionment]:[Invoices]])</f>
        <v>0</v>
      </c>
      <c r="AE1097" s="58">
        <f>Table446233[[#This Row],[2018–19
Final Allocation
$98.35 
Per Pupil]]-AD1097</f>
        <v>0</v>
      </c>
    </row>
    <row r="1098" spans="1:31" x14ac:dyDescent="0.35">
      <c r="A1098" s="13" t="s">
        <v>4383</v>
      </c>
      <c r="B1098" s="13" t="s">
        <v>4470</v>
      </c>
      <c r="C1098" s="14" t="s">
        <v>4385</v>
      </c>
      <c r="D1098" s="14" t="s">
        <v>4440</v>
      </c>
      <c r="E1098" s="14" t="s">
        <v>4471</v>
      </c>
      <c r="F1098" s="14" t="s">
        <v>4472</v>
      </c>
      <c r="G1098" s="14" t="s">
        <v>4473</v>
      </c>
      <c r="H1098" s="61" t="s">
        <v>4474</v>
      </c>
      <c r="I1098" s="38">
        <v>0</v>
      </c>
      <c r="J1098" s="39" t="s">
        <v>8123</v>
      </c>
      <c r="K1098" s="40" t="s">
        <v>8123</v>
      </c>
      <c r="L1098" s="14" t="s">
        <v>8123</v>
      </c>
      <c r="M1098" s="41">
        <v>0</v>
      </c>
      <c r="N1098" s="4" t="s">
        <v>8123</v>
      </c>
      <c r="O1098" s="41">
        <v>0</v>
      </c>
      <c r="P1098" s="41">
        <v>0</v>
      </c>
      <c r="Q1098" s="41">
        <v>0</v>
      </c>
      <c r="R1098" s="41">
        <v>0</v>
      </c>
      <c r="S1098" s="41">
        <v>0</v>
      </c>
      <c r="T1098" s="41">
        <v>0</v>
      </c>
      <c r="U1098" s="41">
        <v>0</v>
      </c>
      <c r="V1098" s="41">
        <v>0</v>
      </c>
      <c r="W1098" s="41">
        <v>0</v>
      </c>
      <c r="X1098" s="41">
        <v>0</v>
      </c>
      <c r="Y1098" s="41">
        <v>0</v>
      </c>
      <c r="Z1098" s="41">
        <v>0</v>
      </c>
      <c r="AA1098" s="41">
        <v>0</v>
      </c>
      <c r="AB1098" s="41">
        <v>0</v>
      </c>
      <c r="AC1098" s="41">
        <v>0</v>
      </c>
      <c r="AD1098" s="58">
        <f>SUM(Table446233[[#This Row],[1st
Apportionment]:[Invoices]])</f>
        <v>0</v>
      </c>
      <c r="AE1098" s="58">
        <f>Table446233[[#This Row],[2018–19
Final Allocation
$98.35 
Per Pupil]]-AD1098</f>
        <v>0</v>
      </c>
    </row>
    <row r="1099" spans="1:31" x14ac:dyDescent="0.35">
      <c r="A1099" s="13" t="s">
        <v>4383</v>
      </c>
      <c r="B1099" s="13" t="s">
        <v>4475</v>
      </c>
      <c r="C1099" s="14" t="s">
        <v>4385</v>
      </c>
      <c r="D1099" s="14" t="s">
        <v>4449</v>
      </c>
      <c r="E1099" s="14" t="s">
        <v>4476</v>
      </c>
      <c r="F1099" s="14" t="s">
        <v>4477</v>
      </c>
      <c r="G1099" s="14" t="s">
        <v>4478</v>
      </c>
      <c r="H1099" s="61" t="s">
        <v>4479</v>
      </c>
      <c r="I1099" s="38">
        <v>0</v>
      </c>
      <c r="J1099" s="39" t="s">
        <v>8123</v>
      </c>
      <c r="K1099" s="40" t="s">
        <v>8123</v>
      </c>
      <c r="L1099" s="14" t="s">
        <v>8123</v>
      </c>
      <c r="M1099" s="41">
        <v>0</v>
      </c>
      <c r="N1099" s="4" t="s">
        <v>8123</v>
      </c>
      <c r="O1099" s="41">
        <v>0</v>
      </c>
      <c r="P1099" s="41">
        <v>0</v>
      </c>
      <c r="Q1099" s="41">
        <v>0</v>
      </c>
      <c r="R1099" s="41">
        <v>0</v>
      </c>
      <c r="S1099" s="41">
        <v>0</v>
      </c>
      <c r="T1099" s="41">
        <v>0</v>
      </c>
      <c r="U1099" s="41">
        <v>0</v>
      </c>
      <c r="V1099" s="41">
        <v>0</v>
      </c>
      <c r="W1099" s="41">
        <v>0</v>
      </c>
      <c r="X1099" s="41">
        <v>0</v>
      </c>
      <c r="Y1099" s="41">
        <v>0</v>
      </c>
      <c r="Z1099" s="41">
        <v>0</v>
      </c>
      <c r="AA1099" s="41">
        <v>0</v>
      </c>
      <c r="AB1099" s="41">
        <v>0</v>
      </c>
      <c r="AC1099" s="41">
        <v>0</v>
      </c>
      <c r="AD1099" s="58">
        <f>SUM(Table446233[[#This Row],[1st
Apportionment]:[Invoices]])</f>
        <v>0</v>
      </c>
      <c r="AE1099" s="58">
        <f>Table446233[[#This Row],[2018–19
Final Allocation
$98.35 
Per Pupil]]-AD1099</f>
        <v>0</v>
      </c>
    </row>
    <row r="1100" spans="1:31" x14ac:dyDescent="0.35">
      <c r="A1100" s="13" t="s">
        <v>4383</v>
      </c>
      <c r="B1100" s="13" t="s">
        <v>4480</v>
      </c>
      <c r="C1100" s="14" t="s">
        <v>4385</v>
      </c>
      <c r="D1100" s="14" t="s">
        <v>4413</v>
      </c>
      <c r="E1100" s="14" t="s">
        <v>4481</v>
      </c>
      <c r="F1100" s="14" t="s">
        <v>4482</v>
      </c>
      <c r="G1100" s="14" t="s">
        <v>4483</v>
      </c>
      <c r="H1100" s="61" t="s">
        <v>4484</v>
      </c>
      <c r="I1100" s="38">
        <v>0</v>
      </c>
      <c r="J1100" s="39" t="s">
        <v>8122</v>
      </c>
      <c r="K1100" s="40" t="s">
        <v>8123</v>
      </c>
      <c r="L1100" s="14" t="s">
        <v>8123</v>
      </c>
      <c r="M1100" s="41">
        <v>0</v>
      </c>
      <c r="N1100" s="4" t="s">
        <v>8123</v>
      </c>
      <c r="O1100" s="41">
        <v>0</v>
      </c>
      <c r="P1100" s="41">
        <v>0</v>
      </c>
      <c r="Q1100" s="41">
        <v>0</v>
      </c>
      <c r="R1100" s="41">
        <v>0</v>
      </c>
      <c r="S1100" s="41">
        <v>0</v>
      </c>
      <c r="T1100" s="41">
        <v>0</v>
      </c>
      <c r="U1100" s="41">
        <v>0</v>
      </c>
      <c r="V1100" s="41">
        <v>0</v>
      </c>
      <c r="W1100" s="41">
        <v>0</v>
      </c>
      <c r="X1100" s="41">
        <v>0</v>
      </c>
      <c r="Y1100" s="41">
        <v>0</v>
      </c>
      <c r="Z1100" s="41">
        <v>0</v>
      </c>
      <c r="AA1100" s="41">
        <v>0</v>
      </c>
      <c r="AB1100" s="41">
        <v>0</v>
      </c>
      <c r="AC1100" s="41">
        <v>0</v>
      </c>
      <c r="AD1100" s="58">
        <f>SUM(Table446233[[#This Row],[1st
Apportionment]:[Invoices]])</f>
        <v>0</v>
      </c>
      <c r="AE1100" s="58">
        <f>Table446233[[#This Row],[2018–19
Final Allocation
$98.35 
Per Pupil]]-AD1100</f>
        <v>0</v>
      </c>
    </row>
    <row r="1101" spans="1:31" x14ac:dyDescent="0.35">
      <c r="A1101" s="13" t="s">
        <v>4383</v>
      </c>
      <c r="B1101" s="13" t="s">
        <v>4485</v>
      </c>
      <c r="C1101" s="14" t="s">
        <v>4385</v>
      </c>
      <c r="D1101" s="14" t="s">
        <v>4386</v>
      </c>
      <c r="E1101" s="14" t="s">
        <v>4486</v>
      </c>
      <c r="F1101" s="14" t="s">
        <v>4487</v>
      </c>
      <c r="G1101" s="14" t="s">
        <v>4488</v>
      </c>
      <c r="H1101" s="61" t="s">
        <v>4489</v>
      </c>
      <c r="I1101" s="38">
        <v>0</v>
      </c>
      <c r="J1101" s="39" t="s">
        <v>8123</v>
      </c>
      <c r="K1101" s="40" t="s">
        <v>8122</v>
      </c>
      <c r="L1101" s="14" t="s">
        <v>8122</v>
      </c>
      <c r="M1101" s="41">
        <v>0</v>
      </c>
      <c r="N1101" s="4" t="s">
        <v>8123</v>
      </c>
      <c r="O1101" s="41">
        <v>0</v>
      </c>
      <c r="P1101" s="41">
        <v>0</v>
      </c>
      <c r="Q1101" s="41">
        <v>0</v>
      </c>
      <c r="R1101" s="41">
        <v>0</v>
      </c>
      <c r="S1101" s="41">
        <v>0</v>
      </c>
      <c r="T1101" s="41">
        <v>0</v>
      </c>
      <c r="U1101" s="41">
        <v>0</v>
      </c>
      <c r="V1101" s="41">
        <v>0</v>
      </c>
      <c r="W1101" s="41">
        <v>0</v>
      </c>
      <c r="X1101" s="41">
        <v>0</v>
      </c>
      <c r="Y1101" s="41">
        <v>0</v>
      </c>
      <c r="Z1101" s="41">
        <v>0</v>
      </c>
      <c r="AA1101" s="41">
        <v>0</v>
      </c>
      <c r="AB1101" s="41">
        <v>0</v>
      </c>
      <c r="AC1101" s="41">
        <v>0</v>
      </c>
      <c r="AD1101" s="58">
        <f>SUM(Table446233[[#This Row],[1st
Apportionment]:[Invoices]])</f>
        <v>0</v>
      </c>
      <c r="AE1101" s="58">
        <f>Table446233[[#This Row],[2018–19
Final Allocation
$98.35 
Per Pupil]]-AD1101</f>
        <v>0</v>
      </c>
    </row>
    <row r="1102" spans="1:31" ht="31" x14ac:dyDescent="0.35">
      <c r="A1102" s="13" t="s">
        <v>4383</v>
      </c>
      <c r="B1102" s="13" t="s">
        <v>4490</v>
      </c>
      <c r="C1102" s="14" t="s">
        <v>4385</v>
      </c>
      <c r="D1102" s="14" t="s">
        <v>4446</v>
      </c>
      <c r="E1102" s="14" t="s">
        <v>4491</v>
      </c>
      <c r="F1102" s="14" t="s">
        <v>4492</v>
      </c>
      <c r="G1102" s="14" t="s">
        <v>4493</v>
      </c>
      <c r="H1102" s="61" t="s">
        <v>4494</v>
      </c>
      <c r="I1102" s="38">
        <v>0</v>
      </c>
      <c r="J1102" s="39" t="s">
        <v>8122</v>
      </c>
      <c r="K1102" s="40" t="s">
        <v>8123</v>
      </c>
      <c r="L1102" s="14" t="s">
        <v>8123</v>
      </c>
      <c r="M1102" s="41">
        <v>0</v>
      </c>
      <c r="N1102" s="4" t="s">
        <v>8123</v>
      </c>
      <c r="O1102" s="41">
        <v>0</v>
      </c>
      <c r="P1102" s="41">
        <v>0</v>
      </c>
      <c r="Q1102" s="41">
        <v>0</v>
      </c>
      <c r="R1102" s="41">
        <v>0</v>
      </c>
      <c r="S1102" s="41">
        <v>0</v>
      </c>
      <c r="T1102" s="41">
        <v>0</v>
      </c>
      <c r="U1102" s="41">
        <v>0</v>
      </c>
      <c r="V1102" s="41">
        <v>0</v>
      </c>
      <c r="W1102" s="41">
        <v>0</v>
      </c>
      <c r="X1102" s="41">
        <v>0</v>
      </c>
      <c r="Y1102" s="41">
        <v>0</v>
      </c>
      <c r="Z1102" s="41">
        <v>0</v>
      </c>
      <c r="AA1102" s="41">
        <v>0</v>
      </c>
      <c r="AB1102" s="41">
        <v>0</v>
      </c>
      <c r="AC1102" s="41">
        <v>0</v>
      </c>
      <c r="AD1102" s="58">
        <f>SUM(Table446233[[#This Row],[1st
Apportionment]:[Invoices]])</f>
        <v>0</v>
      </c>
      <c r="AE1102" s="58">
        <f>Table446233[[#This Row],[2018–19
Final Allocation
$98.35 
Per Pupil]]-AD1102</f>
        <v>0</v>
      </c>
    </row>
    <row r="1103" spans="1:31" x14ac:dyDescent="0.35">
      <c r="A1103" s="13" t="s">
        <v>4383</v>
      </c>
      <c r="B1103" s="13" t="s">
        <v>4495</v>
      </c>
      <c r="C1103" s="14" t="s">
        <v>4385</v>
      </c>
      <c r="D1103" s="14" t="s">
        <v>4443</v>
      </c>
      <c r="E1103" s="14" t="s">
        <v>4496</v>
      </c>
      <c r="F1103" s="14" t="s">
        <v>4497</v>
      </c>
      <c r="G1103" s="14" t="s">
        <v>4498</v>
      </c>
      <c r="H1103" s="61" t="s">
        <v>4499</v>
      </c>
      <c r="I1103" s="38">
        <v>0</v>
      </c>
      <c r="J1103" s="39" t="s">
        <v>8123</v>
      </c>
      <c r="K1103" s="40" t="s">
        <v>8123</v>
      </c>
      <c r="L1103" s="14" t="s">
        <v>8123</v>
      </c>
      <c r="M1103" s="41">
        <v>0</v>
      </c>
      <c r="N1103" s="4" t="s">
        <v>8123</v>
      </c>
      <c r="O1103" s="41">
        <v>0</v>
      </c>
      <c r="P1103" s="41">
        <v>0</v>
      </c>
      <c r="Q1103" s="41">
        <v>0</v>
      </c>
      <c r="R1103" s="41">
        <v>0</v>
      </c>
      <c r="S1103" s="41">
        <v>0</v>
      </c>
      <c r="T1103" s="41">
        <v>0</v>
      </c>
      <c r="U1103" s="41">
        <v>0</v>
      </c>
      <c r="V1103" s="41">
        <v>0</v>
      </c>
      <c r="W1103" s="41">
        <v>0</v>
      </c>
      <c r="X1103" s="41">
        <v>0</v>
      </c>
      <c r="Y1103" s="41">
        <v>0</v>
      </c>
      <c r="Z1103" s="41">
        <v>0</v>
      </c>
      <c r="AA1103" s="41">
        <v>0</v>
      </c>
      <c r="AB1103" s="41">
        <v>0</v>
      </c>
      <c r="AC1103" s="41">
        <v>0</v>
      </c>
      <c r="AD1103" s="58">
        <f>SUM(Table446233[[#This Row],[1st
Apportionment]:[Invoices]])</f>
        <v>0</v>
      </c>
      <c r="AE1103" s="58">
        <f>Table446233[[#This Row],[2018–19
Final Allocation
$98.35 
Per Pupil]]-AD1103</f>
        <v>0</v>
      </c>
    </row>
    <row r="1104" spans="1:31" x14ac:dyDescent="0.35">
      <c r="A1104" s="13" t="s">
        <v>4383</v>
      </c>
      <c r="B1104" s="13" t="s">
        <v>4500</v>
      </c>
      <c r="C1104" s="14" t="s">
        <v>4385</v>
      </c>
      <c r="D1104" s="14" t="s">
        <v>4386</v>
      </c>
      <c r="E1104" s="14" t="s">
        <v>4501</v>
      </c>
      <c r="F1104" s="14" t="s">
        <v>4502</v>
      </c>
      <c r="G1104" s="14" t="s">
        <v>4503</v>
      </c>
      <c r="H1104" s="61" t="s">
        <v>4504</v>
      </c>
      <c r="I1104" s="38">
        <v>0</v>
      </c>
      <c r="J1104" s="39" t="s">
        <v>8122</v>
      </c>
      <c r="K1104" s="40" t="s">
        <v>8123</v>
      </c>
      <c r="L1104" s="14" t="s">
        <v>8123</v>
      </c>
      <c r="M1104" s="41">
        <v>0</v>
      </c>
      <c r="N1104" s="4" t="s">
        <v>8123</v>
      </c>
      <c r="O1104" s="41">
        <v>0</v>
      </c>
      <c r="P1104" s="41">
        <v>0</v>
      </c>
      <c r="Q1104" s="41">
        <v>0</v>
      </c>
      <c r="R1104" s="41">
        <v>0</v>
      </c>
      <c r="S1104" s="41">
        <v>0</v>
      </c>
      <c r="T1104" s="41">
        <v>0</v>
      </c>
      <c r="U1104" s="41">
        <v>0</v>
      </c>
      <c r="V1104" s="41">
        <v>0</v>
      </c>
      <c r="W1104" s="41">
        <v>0</v>
      </c>
      <c r="X1104" s="41">
        <v>0</v>
      </c>
      <c r="Y1104" s="41">
        <v>0</v>
      </c>
      <c r="Z1104" s="41">
        <v>0</v>
      </c>
      <c r="AA1104" s="41">
        <v>0</v>
      </c>
      <c r="AB1104" s="41">
        <v>0</v>
      </c>
      <c r="AC1104" s="41">
        <v>0</v>
      </c>
      <c r="AD1104" s="58">
        <f>SUM(Table446233[[#This Row],[1st
Apportionment]:[Invoices]])</f>
        <v>0</v>
      </c>
      <c r="AE1104" s="58">
        <f>Table446233[[#This Row],[2018–19
Final Allocation
$98.35 
Per Pupil]]-AD1104</f>
        <v>0</v>
      </c>
    </row>
    <row r="1105" spans="1:31" x14ac:dyDescent="0.35">
      <c r="A1105" s="13" t="s">
        <v>4383</v>
      </c>
      <c r="B1105" s="13" t="s">
        <v>4505</v>
      </c>
      <c r="C1105" s="14" t="s">
        <v>4385</v>
      </c>
      <c r="D1105" s="14" t="s">
        <v>4386</v>
      </c>
      <c r="E1105" s="14" t="s">
        <v>4506</v>
      </c>
      <c r="F1105" s="14" t="s">
        <v>4507</v>
      </c>
      <c r="G1105" s="14" t="s">
        <v>4508</v>
      </c>
      <c r="H1105" s="61" t="s">
        <v>4509</v>
      </c>
      <c r="I1105" s="38">
        <v>0</v>
      </c>
      <c r="J1105" s="39" t="s">
        <v>8122</v>
      </c>
      <c r="K1105" s="40" t="s">
        <v>8123</v>
      </c>
      <c r="L1105" s="14" t="s">
        <v>8122</v>
      </c>
      <c r="M1105" s="41">
        <v>0</v>
      </c>
      <c r="N1105" s="4" t="s">
        <v>8123</v>
      </c>
      <c r="O1105" s="41">
        <v>0</v>
      </c>
      <c r="P1105" s="41">
        <v>0</v>
      </c>
      <c r="Q1105" s="41">
        <v>0</v>
      </c>
      <c r="R1105" s="41">
        <v>0</v>
      </c>
      <c r="S1105" s="41">
        <v>0</v>
      </c>
      <c r="T1105" s="41">
        <v>0</v>
      </c>
      <c r="U1105" s="41">
        <v>0</v>
      </c>
      <c r="V1105" s="41">
        <v>0</v>
      </c>
      <c r="W1105" s="41">
        <v>0</v>
      </c>
      <c r="X1105" s="41">
        <v>0</v>
      </c>
      <c r="Y1105" s="41">
        <v>0</v>
      </c>
      <c r="Z1105" s="41">
        <v>0</v>
      </c>
      <c r="AA1105" s="41">
        <v>0</v>
      </c>
      <c r="AB1105" s="41">
        <v>0</v>
      </c>
      <c r="AC1105" s="41">
        <v>0</v>
      </c>
      <c r="AD1105" s="58">
        <f>SUM(Table446233[[#This Row],[1st
Apportionment]:[Invoices]])</f>
        <v>0</v>
      </c>
      <c r="AE1105" s="58">
        <f>Table446233[[#This Row],[2018–19
Final Allocation
$98.35 
Per Pupil]]-AD1105</f>
        <v>0</v>
      </c>
    </row>
    <row r="1106" spans="1:31" x14ac:dyDescent="0.35">
      <c r="A1106" s="13" t="s">
        <v>4383</v>
      </c>
      <c r="B1106" s="13" t="s">
        <v>4510</v>
      </c>
      <c r="C1106" s="14" t="s">
        <v>4385</v>
      </c>
      <c r="D1106" s="14" t="s">
        <v>4434</v>
      </c>
      <c r="E1106" s="14" t="s">
        <v>4511</v>
      </c>
      <c r="F1106" s="14" t="s">
        <v>4512</v>
      </c>
      <c r="G1106" s="14" t="s">
        <v>4513</v>
      </c>
      <c r="H1106" s="61" t="s">
        <v>4514</v>
      </c>
      <c r="I1106" s="38">
        <v>0</v>
      </c>
      <c r="J1106" s="39" t="s">
        <v>8122</v>
      </c>
      <c r="K1106" s="40" t="s">
        <v>8123</v>
      </c>
      <c r="L1106" s="14" t="s">
        <v>8123</v>
      </c>
      <c r="M1106" s="41">
        <v>0</v>
      </c>
      <c r="N1106" s="4" t="s">
        <v>8123</v>
      </c>
      <c r="O1106" s="41">
        <v>0</v>
      </c>
      <c r="P1106" s="41">
        <v>0</v>
      </c>
      <c r="Q1106" s="41">
        <v>0</v>
      </c>
      <c r="R1106" s="41">
        <v>0</v>
      </c>
      <c r="S1106" s="41">
        <v>0</v>
      </c>
      <c r="T1106" s="41">
        <v>0</v>
      </c>
      <c r="U1106" s="41">
        <v>0</v>
      </c>
      <c r="V1106" s="41">
        <v>0</v>
      </c>
      <c r="W1106" s="41">
        <v>0</v>
      </c>
      <c r="X1106" s="41">
        <v>0</v>
      </c>
      <c r="Y1106" s="41">
        <v>0</v>
      </c>
      <c r="Z1106" s="41">
        <v>0</v>
      </c>
      <c r="AA1106" s="41">
        <v>0</v>
      </c>
      <c r="AB1106" s="41">
        <v>0</v>
      </c>
      <c r="AC1106" s="41">
        <v>0</v>
      </c>
      <c r="AD1106" s="58">
        <f>SUM(Table446233[[#This Row],[1st
Apportionment]:[Invoices]])</f>
        <v>0</v>
      </c>
      <c r="AE1106" s="58">
        <f>Table446233[[#This Row],[2018–19
Final Allocation
$98.35 
Per Pupil]]-AD1106</f>
        <v>0</v>
      </c>
    </row>
    <row r="1107" spans="1:31" x14ac:dyDescent="0.35">
      <c r="A1107" s="13" t="s">
        <v>4383</v>
      </c>
      <c r="B1107" s="13" t="s">
        <v>4515</v>
      </c>
      <c r="C1107" s="14" t="s">
        <v>4385</v>
      </c>
      <c r="D1107" s="14" t="s">
        <v>4395</v>
      </c>
      <c r="E1107" s="14" t="s">
        <v>4516</v>
      </c>
      <c r="F1107" s="14" t="s">
        <v>4517</v>
      </c>
      <c r="G1107" s="14" t="s">
        <v>4518</v>
      </c>
      <c r="H1107" s="61" t="s">
        <v>4519</v>
      </c>
      <c r="I1107" s="38">
        <v>0</v>
      </c>
      <c r="J1107" s="39" t="s">
        <v>8122</v>
      </c>
      <c r="K1107" s="40" t="s">
        <v>8123</v>
      </c>
      <c r="L1107" s="14" t="s">
        <v>8123</v>
      </c>
      <c r="M1107" s="41">
        <v>0</v>
      </c>
      <c r="N1107" s="4" t="s">
        <v>8123</v>
      </c>
      <c r="O1107" s="41">
        <v>0</v>
      </c>
      <c r="P1107" s="41">
        <v>0</v>
      </c>
      <c r="Q1107" s="41">
        <v>0</v>
      </c>
      <c r="R1107" s="41">
        <v>0</v>
      </c>
      <c r="S1107" s="41">
        <v>0</v>
      </c>
      <c r="T1107" s="41">
        <v>0</v>
      </c>
      <c r="U1107" s="41">
        <v>0</v>
      </c>
      <c r="V1107" s="41">
        <v>0</v>
      </c>
      <c r="W1107" s="41">
        <v>0</v>
      </c>
      <c r="X1107" s="41">
        <v>0</v>
      </c>
      <c r="Y1107" s="41">
        <v>0</v>
      </c>
      <c r="Z1107" s="41">
        <v>0</v>
      </c>
      <c r="AA1107" s="41">
        <v>0</v>
      </c>
      <c r="AB1107" s="41">
        <v>0</v>
      </c>
      <c r="AC1107" s="41">
        <v>0</v>
      </c>
      <c r="AD1107" s="58">
        <f>SUM(Table446233[[#This Row],[1st
Apportionment]:[Invoices]])</f>
        <v>0</v>
      </c>
      <c r="AE1107" s="58">
        <f>Table446233[[#This Row],[2018–19
Final Allocation
$98.35 
Per Pupil]]-AD1107</f>
        <v>0</v>
      </c>
    </row>
    <row r="1108" spans="1:31" x14ac:dyDescent="0.35">
      <c r="A1108" s="13" t="s">
        <v>4383</v>
      </c>
      <c r="B1108" s="13" t="s">
        <v>4520</v>
      </c>
      <c r="C1108" s="14" t="s">
        <v>4385</v>
      </c>
      <c r="D1108" s="14" t="s">
        <v>4386</v>
      </c>
      <c r="E1108" s="14" t="s">
        <v>4521</v>
      </c>
      <c r="F1108" s="14" t="s">
        <v>4522</v>
      </c>
      <c r="G1108" s="14" t="s">
        <v>4523</v>
      </c>
      <c r="H1108" s="61" t="s">
        <v>4524</v>
      </c>
      <c r="I1108" s="38">
        <v>0</v>
      </c>
      <c r="J1108" s="39" t="s">
        <v>8122</v>
      </c>
      <c r="K1108" s="40" t="s">
        <v>8123</v>
      </c>
      <c r="L1108" s="14" t="s">
        <v>8123</v>
      </c>
      <c r="M1108" s="41">
        <v>0</v>
      </c>
      <c r="N1108" s="4" t="s">
        <v>8123</v>
      </c>
      <c r="O1108" s="41">
        <v>0</v>
      </c>
      <c r="P1108" s="41">
        <v>0</v>
      </c>
      <c r="Q1108" s="41">
        <v>0</v>
      </c>
      <c r="R1108" s="41">
        <v>0</v>
      </c>
      <c r="S1108" s="41">
        <v>0</v>
      </c>
      <c r="T1108" s="41">
        <v>0</v>
      </c>
      <c r="U1108" s="41">
        <v>0</v>
      </c>
      <c r="V1108" s="41">
        <v>0</v>
      </c>
      <c r="W1108" s="41">
        <v>0</v>
      </c>
      <c r="X1108" s="41">
        <v>0</v>
      </c>
      <c r="Y1108" s="41">
        <v>0</v>
      </c>
      <c r="Z1108" s="41">
        <v>0</v>
      </c>
      <c r="AA1108" s="41">
        <v>0</v>
      </c>
      <c r="AB1108" s="41">
        <v>0</v>
      </c>
      <c r="AC1108" s="41">
        <v>0</v>
      </c>
      <c r="AD1108" s="58">
        <f>SUM(Table446233[[#This Row],[1st
Apportionment]:[Invoices]])</f>
        <v>0</v>
      </c>
      <c r="AE1108" s="58">
        <f>Table446233[[#This Row],[2018–19
Final Allocation
$98.35 
Per Pupil]]-AD1108</f>
        <v>0</v>
      </c>
    </row>
    <row r="1109" spans="1:31" x14ac:dyDescent="0.35">
      <c r="A1109" s="13" t="s">
        <v>4383</v>
      </c>
      <c r="B1109" s="13" t="s">
        <v>4525</v>
      </c>
      <c r="C1109" s="14" t="s">
        <v>4385</v>
      </c>
      <c r="D1109" s="14" t="s">
        <v>4434</v>
      </c>
      <c r="E1109" s="14" t="s">
        <v>4526</v>
      </c>
      <c r="F1109" s="14" t="s">
        <v>4527</v>
      </c>
      <c r="G1109" s="14" t="s">
        <v>4528</v>
      </c>
      <c r="H1109" s="61" t="s">
        <v>4529</v>
      </c>
      <c r="I1109" s="38">
        <v>0</v>
      </c>
      <c r="J1109" s="39" t="s">
        <v>8122</v>
      </c>
      <c r="K1109" s="40" t="s">
        <v>8123</v>
      </c>
      <c r="L1109" s="14" t="s">
        <v>8123</v>
      </c>
      <c r="M1109" s="41">
        <v>0</v>
      </c>
      <c r="N1109" s="4" t="s">
        <v>8123</v>
      </c>
      <c r="O1109" s="41">
        <v>0</v>
      </c>
      <c r="P1109" s="41">
        <v>0</v>
      </c>
      <c r="Q1109" s="41">
        <v>0</v>
      </c>
      <c r="R1109" s="41">
        <v>0</v>
      </c>
      <c r="S1109" s="41">
        <v>0</v>
      </c>
      <c r="T1109" s="41">
        <v>0</v>
      </c>
      <c r="U1109" s="41">
        <v>0</v>
      </c>
      <c r="V1109" s="41">
        <v>0</v>
      </c>
      <c r="W1109" s="41">
        <v>0</v>
      </c>
      <c r="X1109" s="41">
        <v>0</v>
      </c>
      <c r="Y1109" s="41">
        <v>0</v>
      </c>
      <c r="Z1109" s="41">
        <v>0</v>
      </c>
      <c r="AA1109" s="41">
        <v>0</v>
      </c>
      <c r="AB1109" s="41">
        <v>0</v>
      </c>
      <c r="AC1109" s="41">
        <v>0</v>
      </c>
      <c r="AD1109" s="58">
        <f>SUM(Table446233[[#This Row],[1st
Apportionment]:[Invoices]])</f>
        <v>0</v>
      </c>
      <c r="AE1109" s="58">
        <f>Table446233[[#This Row],[2018–19
Final Allocation
$98.35 
Per Pupil]]-AD1109</f>
        <v>0</v>
      </c>
    </row>
    <row r="1110" spans="1:31" x14ac:dyDescent="0.35">
      <c r="A1110" s="13" t="s">
        <v>4383</v>
      </c>
      <c r="B1110" s="13" t="s">
        <v>4530</v>
      </c>
      <c r="C1110" s="14" t="s">
        <v>4385</v>
      </c>
      <c r="D1110" s="14" t="s">
        <v>4531</v>
      </c>
      <c r="E1110" s="14" t="s">
        <v>4532</v>
      </c>
      <c r="F1110" s="14" t="s">
        <v>4533</v>
      </c>
      <c r="G1110" s="14" t="s">
        <v>4534</v>
      </c>
      <c r="H1110" s="61" t="s">
        <v>4535</v>
      </c>
      <c r="I1110" s="38">
        <v>0</v>
      </c>
      <c r="J1110" s="39" t="s">
        <v>8122</v>
      </c>
      <c r="K1110" s="40" t="s">
        <v>8123</v>
      </c>
      <c r="L1110" s="14" t="s">
        <v>8123</v>
      </c>
      <c r="M1110" s="41">
        <v>0</v>
      </c>
      <c r="N1110" s="4" t="s">
        <v>8123</v>
      </c>
      <c r="O1110" s="41">
        <v>0</v>
      </c>
      <c r="P1110" s="41">
        <v>0</v>
      </c>
      <c r="Q1110" s="41">
        <v>0</v>
      </c>
      <c r="R1110" s="41">
        <v>0</v>
      </c>
      <c r="S1110" s="41">
        <v>0</v>
      </c>
      <c r="T1110" s="41">
        <v>0</v>
      </c>
      <c r="U1110" s="41">
        <v>0</v>
      </c>
      <c r="V1110" s="41">
        <v>0</v>
      </c>
      <c r="W1110" s="41">
        <v>0</v>
      </c>
      <c r="X1110" s="41">
        <v>0</v>
      </c>
      <c r="Y1110" s="41">
        <v>0</v>
      </c>
      <c r="Z1110" s="41">
        <v>0</v>
      </c>
      <c r="AA1110" s="41">
        <v>0</v>
      </c>
      <c r="AB1110" s="41">
        <v>0</v>
      </c>
      <c r="AC1110" s="41">
        <v>0</v>
      </c>
      <c r="AD1110" s="58">
        <f>SUM(Table446233[[#This Row],[1st
Apportionment]:[Invoices]])</f>
        <v>0</v>
      </c>
      <c r="AE1110" s="58">
        <f>Table446233[[#This Row],[2018–19
Final Allocation
$98.35 
Per Pupil]]-AD1110</f>
        <v>0</v>
      </c>
    </row>
    <row r="1111" spans="1:31" x14ac:dyDescent="0.35">
      <c r="A1111" s="13" t="s">
        <v>4383</v>
      </c>
      <c r="B1111" s="13" t="s">
        <v>4536</v>
      </c>
      <c r="C1111" s="14" t="s">
        <v>4385</v>
      </c>
      <c r="D1111" s="14" t="s">
        <v>4386</v>
      </c>
      <c r="E1111" s="14" t="s">
        <v>4537</v>
      </c>
      <c r="F1111" s="14" t="s">
        <v>4538</v>
      </c>
      <c r="G1111" s="14" t="s">
        <v>4539</v>
      </c>
      <c r="H1111" s="61" t="s">
        <v>4540</v>
      </c>
      <c r="I1111" s="38">
        <v>0</v>
      </c>
      <c r="J1111" s="39" t="s">
        <v>8122</v>
      </c>
      <c r="K1111" s="40" t="s">
        <v>8123</v>
      </c>
      <c r="L1111" s="14" t="s">
        <v>8123</v>
      </c>
      <c r="M1111" s="41">
        <v>0</v>
      </c>
      <c r="N1111" s="4" t="s">
        <v>8123</v>
      </c>
      <c r="O1111" s="41">
        <v>0</v>
      </c>
      <c r="P1111" s="41">
        <v>0</v>
      </c>
      <c r="Q1111" s="41">
        <v>0</v>
      </c>
      <c r="R1111" s="41">
        <v>0</v>
      </c>
      <c r="S1111" s="41">
        <v>0</v>
      </c>
      <c r="T1111" s="41">
        <v>0</v>
      </c>
      <c r="U1111" s="41">
        <v>0</v>
      </c>
      <c r="V1111" s="41">
        <v>0</v>
      </c>
      <c r="W1111" s="41">
        <v>0</v>
      </c>
      <c r="X1111" s="41">
        <v>0</v>
      </c>
      <c r="Y1111" s="41">
        <v>0</v>
      </c>
      <c r="Z1111" s="41">
        <v>0</v>
      </c>
      <c r="AA1111" s="41">
        <v>0</v>
      </c>
      <c r="AB1111" s="41">
        <v>0</v>
      </c>
      <c r="AC1111" s="41">
        <v>0</v>
      </c>
      <c r="AD1111" s="58">
        <f>SUM(Table446233[[#This Row],[1st
Apportionment]:[Invoices]])</f>
        <v>0</v>
      </c>
      <c r="AE1111" s="58">
        <f>Table446233[[#This Row],[2018–19
Final Allocation
$98.35 
Per Pupil]]-AD1111</f>
        <v>0</v>
      </c>
    </row>
    <row r="1112" spans="1:31" x14ac:dyDescent="0.35">
      <c r="A1112" s="13" t="s">
        <v>4383</v>
      </c>
      <c r="B1112" s="13" t="s">
        <v>4541</v>
      </c>
      <c r="C1112" s="14" t="s">
        <v>4385</v>
      </c>
      <c r="D1112" s="14" t="s">
        <v>4386</v>
      </c>
      <c r="E1112" s="14" t="s">
        <v>4542</v>
      </c>
      <c r="F1112" s="14" t="s">
        <v>4543</v>
      </c>
      <c r="G1112" s="14" t="s">
        <v>4544</v>
      </c>
      <c r="H1112" s="61" t="s">
        <v>4545</v>
      </c>
      <c r="I1112" s="38">
        <v>0</v>
      </c>
      <c r="J1112" s="39" t="s">
        <v>8122</v>
      </c>
      <c r="K1112" s="40" t="s">
        <v>8123</v>
      </c>
      <c r="L1112" s="14" t="s">
        <v>8123</v>
      </c>
      <c r="M1112" s="41">
        <v>0</v>
      </c>
      <c r="N1112" s="4" t="s">
        <v>8123</v>
      </c>
      <c r="O1112" s="41">
        <v>0</v>
      </c>
      <c r="P1112" s="41">
        <v>0</v>
      </c>
      <c r="Q1112" s="41">
        <v>0</v>
      </c>
      <c r="R1112" s="41">
        <v>0</v>
      </c>
      <c r="S1112" s="41">
        <v>0</v>
      </c>
      <c r="T1112" s="41">
        <v>0</v>
      </c>
      <c r="U1112" s="41">
        <v>0</v>
      </c>
      <c r="V1112" s="41">
        <v>0</v>
      </c>
      <c r="W1112" s="41">
        <v>0</v>
      </c>
      <c r="X1112" s="41">
        <v>0</v>
      </c>
      <c r="Y1112" s="41">
        <v>0</v>
      </c>
      <c r="Z1112" s="41">
        <v>0</v>
      </c>
      <c r="AA1112" s="41">
        <v>0</v>
      </c>
      <c r="AB1112" s="41">
        <v>0</v>
      </c>
      <c r="AC1112" s="41">
        <v>0</v>
      </c>
      <c r="AD1112" s="58">
        <f>SUM(Table446233[[#This Row],[1st
Apportionment]:[Invoices]])</f>
        <v>0</v>
      </c>
      <c r="AE1112" s="58">
        <f>Table446233[[#This Row],[2018–19
Final Allocation
$98.35 
Per Pupil]]-AD1112</f>
        <v>0</v>
      </c>
    </row>
    <row r="1113" spans="1:31" x14ac:dyDescent="0.35">
      <c r="A1113" s="13" t="s">
        <v>4383</v>
      </c>
      <c r="B1113" s="13" t="s">
        <v>4546</v>
      </c>
      <c r="C1113" s="14" t="s">
        <v>4385</v>
      </c>
      <c r="D1113" s="14" t="s">
        <v>4386</v>
      </c>
      <c r="E1113" s="14" t="s">
        <v>4547</v>
      </c>
      <c r="F1113" s="14" t="s">
        <v>4548</v>
      </c>
      <c r="G1113" s="14" t="s">
        <v>4549</v>
      </c>
      <c r="H1113" s="61" t="s">
        <v>4125</v>
      </c>
      <c r="I1113" s="38">
        <v>0</v>
      </c>
      <c r="J1113" s="39" t="s">
        <v>8122</v>
      </c>
      <c r="K1113" s="40" t="s">
        <v>8123</v>
      </c>
      <c r="L1113" s="14" t="s">
        <v>8122</v>
      </c>
      <c r="M1113" s="41">
        <v>0</v>
      </c>
      <c r="N1113" s="4" t="s">
        <v>8123</v>
      </c>
      <c r="O1113" s="41">
        <v>0</v>
      </c>
      <c r="P1113" s="41">
        <v>0</v>
      </c>
      <c r="Q1113" s="41">
        <v>0</v>
      </c>
      <c r="R1113" s="41">
        <v>0</v>
      </c>
      <c r="S1113" s="41">
        <v>0</v>
      </c>
      <c r="T1113" s="41">
        <v>0</v>
      </c>
      <c r="U1113" s="41">
        <v>0</v>
      </c>
      <c r="V1113" s="41">
        <v>0</v>
      </c>
      <c r="W1113" s="41">
        <v>0</v>
      </c>
      <c r="X1113" s="41">
        <v>0</v>
      </c>
      <c r="Y1113" s="41">
        <v>0</v>
      </c>
      <c r="Z1113" s="41">
        <v>0</v>
      </c>
      <c r="AA1113" s="41">
        <v>0</v>
      </c>
      <c r="AB1113" s="41">
        <v>0</v>
      </c>
      <c r="AC1113" s="41">
        <v>0</v>
      </c>
      <c r="AD1113" s="58">
        <f>SUM(Table446233[[#This Row],[1st
Apportionment]:[Invoices]])</f>
        <v>0</v>
      </c>
      <c r="AE1113" s="58">
        <f>Table446233[[#This Row],[2018–19
Final Allocation
$98.35 
Per Pupil]]-AD1113</f>
        <v>0</v>
      </c>
    </row>
    <row r="1114" spans="1:31" x14ac:dyDescent="0.35">
      <c r="A1114" s="13" t="s">
        <v>4383</v>
      </c>
      <c r="B1114" s="13" t="s">
        <v>4550</v>
      </c>
      <c r="C1114" s="14" t="s">
        <v>4385</v>
      </c>
      <c r="D1114" s="14" t="s">
        <v>4386</v>
      </c>
      <c r="E1114" s="14" t="s">
        <v>4551</v>
      </c>
      <c r="F1114" s="14" t="s">
        <v>4552</v>
      </c>
      <c r="G1114" s="14" t="s">
        <v>4553</v>
      </c>
      <c r="H1114" s="61" t="s">
        <v>4554</v>
      </c>
      <c r="I1114" s="38">
        <v>0</v>
      </c>
      <c r="J1114" s="39" t="s">
        <v>8122</v>
      </c>
      <c r="K1114" s="40" t="s">
        <v>8123</v>
      </c>
      <c r="L1114" s="14" t="s">
        <v>8123</v>
      </c>
      <c r="M1114" s="41">
        <v>0</v>
      </c>
      <c r="N1114" s="4" t="s">
        <v>8123</v>
      </c>
      <c r="O1114" s="41">
        <v>0</v>
      </c>
      <c r="P1114" s="41">
        <v>0</v>
      </c>
      <c r="Q1114" s="41">
        <v>0</v>
      </c>
      <c r="R1114" s="41">
        <v>0</v>
      </c>
      <c r="S1114" s="41">
        <v>0</v>
      </c>
      <c r="T1114" s="41">
        <v>0</v>
      </c>
      <c r="U1114" s="41">
        <v>0</v>
      </c>
      <c r="V1114" s="41">
        <v>0</v>
      </c>
      <c r="W1114" s="41">
        <v>0</v>
      </c>
      <c r="X1114" s="41">
        <v>0</v>
      </c>
      <c r="Y1114" s="41">
        <v>0</v>
      </c>
      <c r="Z1114" s="41">
        <v>0</v>
      </c>
      <c r="AA1114" s="41">
        <v>0</v>
      </c>
      <c r="AB1114" s="41">
        <v>0</v>
      </c>
      <c r="AC1114" s="41">
        <v>0</v>
      </c>
      <c r="AD1114" s="58">
        <f>SUM(Table446233[[#This Row],[1st
Apportionment]:[Invoices]])</f>
        <v>0</v>
      </c>
      <c r="AE1114" s="58">
        <f>Table446233[[#This Row],[2018–19
Final Allocation
$98.35 
Per Pupil]]-AD1114</f>
        <v>0</v>
      </c>
    </row>
    <row r="1115" spans="1:31" x14ac:dyDescent="0.35">
      <c r="A1115" s="13" t="s">
        <v>4383</v>
      </c>
      <c r="B1115" s="13" t="s">
        <v>4555</v>
      </c>
      <c r="C1115" s="14" t="s">
        <v>4385</v>
      </c>
      <c r="D1115" s="14" t="s">
        <v>4386</v>
      </c>
      <c r="E1115" s="14" t="s">
        <v>4556</v>
      </c>
      <c r="F1115" s="14" t="s">
        <v>4557</v>
      </c>
      <c r="G1115" s="14" t="s">
        <v>4558</v>
      </c>
      <c r="H1115" s="61" t="s">
        <v>4559</v>
      </c>
      <c r="I1115" s="38">
        <v>0</v>
      </c>
      <c r="J1115" s="39" t="s">
        <v>8122</v>
      </c>
      <c r="K1115" s="40" t="s">
        <v>8123</v>
      </c>
      <c r="L1115" s="14" t="s">
        <v>8123</v>
      </c>
      <c r="M1115" s="41">
        <v>0</v>
      </c>
      <c r="N1115" s="4" t="s">
        <v>8123</v>
      </c>
      <c r="O1115" s="41">
        <v>0</v>
      </c>
      <c r="P1115" s="41">
        <v>0</v>
      </c>
      <c r="Q1115" s="41">
        <v>0</v>
      </c>
      <c r="R1115" s="41">
        <v>0</v>
      </c>
      <c r="S1115" s="41">
        <v>0</v>
      </c>
      <c r="T1115" s="41">
        <v>0</v>
      </c>
      <c r="U1115" s="41">
        <v>0</v>
      </c>
      <c r="V1115" s="41">
        <v>0</v>
      </c>
      <c r="W1115" s="41">
        <v>0</v>
      </c>
      <c r="X1115" s="41">
        <v>0</v>
      </c>
      <c r="Y1115" s="41">
        <v>0</v>
      </c>
      <c r="Z1115" s="41">
        <v>0</v>
      </c>
      <c r="AA1115" s="41">
        <v>0</v>
      </c>
      <c r="AB1115" s="41">
        <v>0</v>
      </c>
      <c r="AC1115" s="41">
        <v>0</v>
      </c>
      <c r="AD1115" s="58">
        <f>SUM(Table446233[[#This Row],[1st
Apportionment]:[Invoices]])</f>
        <v>0</v>
      </c>
      <c r="AE1115" s="58">
        <f>Table446233[[#This Row],[2018–19
Final Allocation
$98.35 
Per Pupil]]-AD1115</f>
        <v>0</v>
      </c>
    </row>
    <row r="1116" spans="1:31" x14ac:dyDescent="0.35">
      <c r="A1116" s="13" t="s">
        <v>4383</v>
      </c>
      <c r="B1116" s="13" t="s">
        <v>4560</v>
      </c>
      <c r="C1116" s="14" t="s">
        <v>4385</v>
      </c>
      <c r="D1116" s="14" t="s">
        <v>4386</v>
      </c>
      <c r="E1116" s="14" t="s">
        <v>4561</v>
      </c>
      <c r="F1116" s="14" t="s">
        <v>4562</v>
      </c>
      <c r="G1116" s="14" t="s">
        <v>4563</v>
      </c>
      <c r="H1116" s="61" t="s">
        <v>4564</v>
      </c>
      <c r="I1116" s="38">
        <v>0</v>
      </c>
      <c r="J1116" s="39" t="s">
        <v>8122</v>
      </c>
      <c r="K1116" s="40" t="s">
        <v>8123</v>
      </c>
      <c r="L1116" s="14" t="s">
        <v>8123</v>
      </c>
      <c r="M1116" s="41">
        <v>0</v>
      </c>
      <c r="N1116" s="4" t="s">
        <v>8123</v>
      </c>
      <c r="O1116" s="41">
        <v>0</v>
      </c>
      <c r="P1116" s="41">
        <v>0</v>
      </c>
      <c r="Q1116" s="41">
        <v>0</v>
      </c>
      <c r="R1116" s="41">
        <v>0</v>
      </c>
      <c r="S1116" s="41">
        <v>0</v>
      </c>
      <c r="T1116" s="41">
        <v>0</v>
      </c>
      <c r="U1116" s="41">
        <v>0</v>
      </c>
      <c r="V1116" s="41">
        <v>0</v>
      </c>
      <c r="W1116" s="41">
        <v>0</v>
      </c>
      <c r="X1116" s="41">
        <v>0</v>
      </c>
      <c r="Y1116" s="41">
        <v>0</v>
      </c>
      <c r="Z1116" s="41">
        <v>0</v>
      </c>
      <c r="AA1116" s="41">
        <v>0</v>
      </c>
      <c r="AB1116" s="41">
        <v>0</v>
      </c>
      <c r="AC1116" s="41">
        <v>0</v>
      </c>
      <c r="AD1116" s="58">
        <f>SUM(Table446233[[#This Row],[1st
Apportionment]:[Invoices]])</f>
        <v>0</v>
      </c>
      <c r="AE1116" s="58">
        <f>Table446233[[#This Row],[2018–19
Final Allocation
$98.35 
Per Pupil]]-AD1116</f>
        <v>0</v>
      </c>
    </row>
    <row r="1117" spans="1:31" x14ac:dyDescent="0.35">
      <c r="A1117" s="13" t="s">
        <v>4565</v>
      </c>
      <c r="B1117" s="13" t="s">
        <v>4566</v>
      </c>
      <c r="C1117" s="14" t="s">
        <v>4567</v>
      </c>
      <c r="D1117" s="14" t="s">
        <v>4568</v>
      </c>
      <c r="E1117" s="14" t="s">
        <v>34</v>
      </c>
      <c r="F1117" s="14" t="s">
        <v>35</v>
      </c>
      <c r="G1117" s="14" t="s">
        <v>4568</v>
      </c>
      <c r="H1117" s="61" t="s">
        <v>4569</v>
      </c>
      <c r="I1117" s="38">
        <v>0</v>
      </c>
      <c r="J1117" s="39" t="s">
        <v>8123</v>
      </c>
      <c r="K1117" s="40" t="s">
        <v>8123</v>
      </c>
      <c r="L1117" s="14" t="s">
        <v>8123</v>
      </c>
      <c r="M1117" s="41">
        <v>0</v>
      </c>
      <c r="N1117" s="4" t="s">
        <v>8123</v>
      </c>
      <c r="O1117" s="41">
        <v>0</v>
      </c>
      <c r="P1117" s="41">
        <v>0</v>
      </c>
      <c r="Q1117" s="41">
        <v>0</v>
      </c>
      <c r="R1117" s="41">
        <v>0</v>
      </c>
      <c r="S1117" s="41">
        <v>0</v>
      </c>
      <c r="T1117" s="41">
        <v>0</v>
      </c>
      <c r="U1117" s="41">
        <v>0</v>
      </c>
      <c r="V1117" s="41">
        <v>0</v>
      </c>
      <c r="W1117" s="41">
        <v>0</v>
      </c>
      <c r="X1117" s="41">
        <v>0</v>
      </c>
      <c r="Y1117" s="41">
        <v>0</v>
      </c>
      <c r="Z1117" s="41">
        <v>0</v>
      </c>
      <c r="AA1117" s="41">
        <v>0</v>
      </c>
      <c r="AB1117" s="41">
        <v>0</v>
      </c>
      <c r="AC1117" s="41">
        <v>0</v>
      </c>
      <c r="AD1117" s="58">
        <f>SUM(Table446233[[#This Row],[1st
Apportionment]:[Invoices]])</f>
        <v>0</v>
      </c>
      <c r="AE1117" s="58">
        <f>Table446233[[#This Row],[2018–19
Final Allocation
$98.35 
Per Pupil]]-AD1117</f>
        <v>0</v>
      </c>
    </row>
    <row r="1118" spans="1:31" x14ac:dyDescent="0.35">
      <c r="A1118" s="13" t="s">
        <v>4565</v>
      </c>
      <c r="B1118" s="13" t="s">
        <v>4570</v>
      </c>
      <c r="C1118" s="14" t="s">
        <v>4567</v>
      </c>
      <c r="D1118" s="14" t="s">
        <v>4571</v>
      </c>
      <c r="E1118" s="14" t="s">
        <v>34</v>
      </c>
      <c r="F1118" s="14" t="s">
        <v>35</v>
      </c>
      <c r="G1118" s="14" t="s">
        <v>4571</v>
      </c>
      <c r="H1118" s="61" t="s">
        <v>4572</v>
      </c>
      <c r="I1118" s="38">
        <v>0</v>
      </c>
      <c r="J1118" s="39" t="s">
        <v>8123</v>
      </c>
      <c r="K1118" s="40" t="s">
        <v>8123</v>
      </c>
      <c r="L1118" s="14" t="s">
        <v>8123</v>
      </c>
      <c r="M1118" s="41">
        <v>0</v>
      </c>
      <c r="N1118" s="4" t="s">
        <v>8123</v>
      </c>
      <c r="O1118" s="41">
        <v>0</v>
      </c>
      <c r="P1118" s="41">
        <v>0</v>
      </c>
      <c r="Q1118" s="41">
        <v>0</v>
      </c>
      <c r="R1118" s="41">
        <v>0</v>
      </c>
      <c r="S1118" s="41">
        <v>0</v>
      </c>
      <c r="T1118" s="41">
        <v>0</v>
      </c>
      <c r="U1118" s="41">
        <v>0</v>
      </c>
      <c r="V1118" s="41">
        <v>0</v>
      </c>
      <c r="W1118" s="41">
        <v>0</v>
      </c>
      <c r="X1118" s="41">
        <v>0</v>
      </c>
      <c r="Y1118" s="41">
        <v>0</v>
      </c>
      <c r="Z1118" s="41">
        <v>0</v>
      </c>
      <c r="AA1118" s="41">
        <v>0</v>
      </c>
      <c r="AB1118" s="41">
        <v>0</v>
      </c>
      <c r="AC1118" s="41">
        <v>0</v>
      </c>
      <c r="AD1118" s="58">
        <f>SUM(Table446233[[#This Row],[1st
Apportionment]:[Invoices]])</f>
        <v>0</v>
      </c>
      <c r="AE1118" s="58">
        <f>Table446233[[#This Row],[2018–19
Final Allocation
$98.35 
Per Pupil]]-AD1118</f>
        <v>0</v>
      </c>
    </row>
    <row r="1119" spans="1:31" x14ac:dyDescent="0.35">
      <c r="A1119" s="13" t="s">
        <v>4565</v>
      </c>
      <c r="B1119" s="13" t="s">
        <v>4573</v>
      </c>
      <c r="C1119" s="14" t="s">
        <v>4567</v>
      </c>
      <c r="D1119" s="14" t="s">
        <v>4574</v>
      </c>
      <c r="E1119" s="14" t="s">
        <v>34</v>
      </c>
      <c r="F1119" s="14" t="s">
        <v>35</v>
      </c>
      <c r="G1119" s="14" t="s">
        <v>4574</v>
      </c>
      <c r="H1119" s="61" t="s">
        <v>4575</v>
      </c>
      <c r="I1119" s="38">
        <v>1204</v>
      </c>
      <c r="J1119" s="39" t="s">
        <v>8122</v>
      </c>
      <c r="K1119" s="40" t="s">
        <v>8122</v>
      </c>
      <c r="L1119" s="14" t="s">
        <v>8122</v>
      </c>
      <c r="M1119" s="41">
        <v>118413</v>
      </c>
      <c r="N1119" s="4" t="s">
        <v>8122</v>
      </c>
      <c r="O1119" s="41">
        <v>0</v>
      </c>
      <c r="P1119" s="41">
        <v>0</v>
      </c>
      <c r="Q1119" s="41">
        <v>0</v>
      </c>
      <c r="R1119" s="41">
        <v>0</v>
      </c>
      <c r="S1119" s="41">
        <v>0</v>
      </c>
      <c r="T1119" s="41">
        <v>84413</v>
      </c>
      <c r="U1119" s="41">
        <v>34000</v>
      </c>
      <c r="V1119" s="41">
        <v>0</v>
      </c>
      <c r="W1119" s="41">
        <v>0</v>
      </c>
      <c r="X1119" s="41">
        <v>0</v>
      </c>
      <c r="Y1119" s="41">
        <v>0</v>
      </c>
      <c r="Z1119" s="41">
        <v>0</v>
      </c>
      <c r="AA1119" s="41">
        <v>0</v>
      </c>
      <c r="AB1119" s="41">
        <v>0</v>
      </c>
      <c r="AC1119" s="41">
        <v>0</v>
      </c>
      <c r="AD1119" s="58">
        <f>SUM(Table446233[[#This Row],[1st
Apportionment]:[Invoices]])</f>
        <v>118413</v>
      </c>
      <c r="AE1119" s="58">
        <f>Table446233[[#This Row],[2018–19
Final Allocation
$98.35 
Per Pupil]]-AD1119</f>
        <v>0</v>
      </c>
    </row>
    <row r="1120" spans="1:31" x14ac:dyDescent="0.35">
      <c r="A1120" s="13" t="s">
        <v>4565</v>
      </c>
      <c r="B1120" s="13" t="s">
        <v>4576</v>
      </c>
      <c r="C1120" s="14" t="s">
        <v>4567</v>
      </c>
      <c r="D1120" s="14" t="s">
        <v>4577</v>
      </c>
      <c r="E1120" s="14" t="s">
        <v>34</v>
      </c>
      <c r="F1120" s="14" t="s">
        <v>35</v>
      </c>
      <c r="G1120" s="14" t="s">
        <v>4577</v>
      </c>
      <c r="H1120" s="61" t="s">
        <v>4578</v>
      </c>
      <c r="I1120" s="38">
        <v>0</v>
      </c>
      <c r="J1120" s="39" t="s">
        <v>8122</v>
      </c>
      <c r="K1120" s="40" t="s">
        <v>8123</v>
      </c>
      <c r="L1120" s="14" t="s">
        <v>8123</v>
      </c>
      <c r="M1120" s="41">
        <v>0</v>
      </c>
      <c r="N1120" s="4" t="s">
        <v>8123</v>
      </c>
      <c r="O1120" s="41">
        <v>0</v>
      </c>
      <c r="P1120" s="41">
        <v>0</v>
      </c>
      <c r="Q1120" s="41">
        <v>0</v>
      </c>
      <c r="R1120" s="41">
        <v>0</v>
      </c>
      <c r="S1120" s="41">
        <v>0</v>
      </c>
      <c r="T1120" s="41">
        <v>0</v>
      </c>
      <c r="U1120" s="41">
        <v>0</v>
      </c>
      <c r="V1120" s="41">
        <v>0</v>
      </c>
      <c r="W1120" s="41">
        <v>0</v>
      </c>
      <c r="X1120" s="41">
        <v>0</v>
      </c>
      <c r="Y1120" s="41">
        <v>0</v>
      </c>
      <c r="Z1120" s="41">
        <v>0</v>
      </c>
      <c r="AA1120" s="41">
        <v>0</v>
      </c>
      <c r="AB1120" s="41">
        <v>0</v>
      </c>
      <c r="AC1120" s="41">
        <v>0</v>
      </c>
      <c r="AD1120" s="58">
        <f>SUM(Table446233[[#This Row],[1st
Apportionment]:[Invoices]])</f>
        <v>0</v>
      </c>
      <c r="AE1120" s="58">
        <f>Table446233[[#This Row],[2018–19
Final Allocation
$98.35 
Per Pupil]]-AD1120</f>
        <v>0</v>
      </c>
    </row>
    <row r="1121" spans="1:31" x14ac:dyDescent="0.35">
      <c r="A1121" s="13" t="s">
        <v>4565</v>
      </c>
      <c r="B1121" s="13" t="s">
        <v>4579</v>
      </c>
      <c r="C1121" s="14" t="s">
        <v>4567</v>
      </c>
      <c r="D1121" s="14" t="s">
        <v>4580</v>
      </c>
      <c r="E1121" s="14" t="s">
        <v>34</v>
      </c>
      <c r="F1121" s="14" t="s">
        <v>35</v>
      </c>
      <c r="G1121" s="14" t="s">
        <v>4580</v>
      </c>
      <c r="H1121" s="61" t="s">
        <v>4581</v>
      </c>
      <c r="I1121" s="38">
        <v>648</v>
      </c>
      <c r="J1121" s="39" t="s">
        <v>8122</v>
      </c>
      <c r="K1121" s="40" t="s">
        <v>8122</v>
      </c>
      <c r="L1121" s="14" t="s">
        <v>8122</v>
      </c>
      <c r="M1121" s="41">
        <v>63731</v>
      </c>
      <c r="N1121" s="4" t="s">
        <v>8122</v>
      </c>
      <c r="O1121" s="41">
        <v>7703</v>
      </c>
      <c r="P1121" s="41">
        <v>14961</v>
      </c>
      <c r="Q1121" s="41">
        <v>14961</v>
      </c>
      <c r="R1121" s="41">
        <v>0</v>
      </c>
      <c r="S1121" s="41">
        <v>0</v>
      </c>
      <c r="T1121" s="41">
        <v>5128</v>
      </c>
      <c r="U1121" s="41">
        <v>14594</v>
      </c>
      <c r="V1121" s="41">
        <v>6384</v>
      </c>
      <c r="W1121" s="41">
        <v>0</v>
      </c>
      <c r="X1121" s="41">
        <v>0</v>
      </c>
      <c r="Y1121" s="41">
        <v>0</v>
      </c>
      <c r="Z1121" s="41">
        <v>0</v>
      </c>
      <c r="AA1121" s="41">
        <v>0</v>
      </c>
      <c r="AB1121" s="41">
        <v>0</v>
      </c>
      <c r="AC1121" s="41">
        <v>0</v>
      </c>
      <c r="AD1121" s="58">
        <f>SUM(Table446233[[#This Row],[1st
Apportionment]:[Invoices]])</f>
        <v>63731</v>
      </c>
      <c r="AE1121" s="58">
        <f>Table446233[[#This Row],[2018–19
Final Allocation
$98.35 
Per Pupil]]-AD1121</f>
        <v>0</v>
      </c>
    </row>
    <row r="1122" spans="1:31" x14ac:dyDescent="0.35">
      <c r="A1122" s="13" t="s">
        <v>4565</v>
      </c>
      <c r="B1122" s="13" t="s">
        <v>4582</v>
      </c>
      <c r="C1122" s="14" t="s">
        <v>4567</v>
      </c>
      <c r="D1122" s="14" t="s">
        <v>4583</v>
      </c>
      <c r="E1122" s="14" t="s">
        <v>34</v>
      </c>
      <c r="F1122" s="14" t="s">
        <v>35</v>
      </c>
      <c r="G1122" s="14" t="s">
        <v>4583</v>
      </c>
      <c r="H1122" s="61" t="s">
        <v>4584</v>
      </c>
      <c r="I1122" s="38">
        <v>34</v>
      </c>
      <c r="J1122" s="39" t="s">
        <v>8122</v>
      </c>
      <c r="K1122" s="40" t="s">
        <v>8122</v>
      </c>
      <c r="L1122" s="14" t="s">
        <v>8122</v>
      </c>
      <c r="M1122" s="41">
        <v>3344</v>
      </c>
      <c r="N1122" s="4" t="s">
        <v>8123</v>
      </c>
      <c r="O1122" s="41">
        <v>0</v>
      </c>
      <c r="P1122" s="41">
        <v>0</v>
      </c>
      <c r="Q1122" s="41">
        <v>0</v>
      </c>
      <c r="R1122" s="41">
        <v>318</v>
      </c>
      <c r="S1122" s="41">
        <v>3026</v>
      </c>
      <c r="T1122" s="41">
        <v>0</v>
      </c>
      <c r="U1122" s="41">
        <v>0</v>
      </c>
      <c r="V1122" s="41">
        <v>0</v>
      </c>
      <c r="W1122" s="41">
        <v>0</v>
      </c>
      <c r="X1122" s="41">
        <v>0</v>
      </c>
      <c r="Y1122" s="41">
        <v>0</v>
      </c>
      <c r="Z1122" s="41">
        <v>0</v>
      </c>
      <c r="AA1122" s="41">
        <v>0</v>
      </c>
      <c r="AB1122" s="41">
        <v>0</v>
      </c>
      <c r="AC1122" s="41">
        <v>0</v>
      </c>
      <c r="AD1122" s="58">
        <f>SUM(Table446233[[#This Row],[1st
Apportionment]:[Invoices]])</f>
        <v>3344</v>
      </c>
      <c r="AE1122" s="58">
        <f>Table446233[[#This Row],[2018–19
Final Allocation
$98.35 
Per Pupil]]-AD1122</f>
        <v>0</v>
      </c>
    </row>
    <row r="1123" spans="1:31" x14ac:dyDescent="0.35">
      <c r="A1123" s="13" t="s">
        <v>4565</v>
      </c>
      <c r="B1123" s="13" t="s">
        <v>4585</v>
      </c>
      <c r="C1123" s="14" t="s">
        <v>4567</v>
      </c>
      <c r="D1123" s="14" t="s">
        <v>4586</v>
      </c>
      <c r="E1123" s="14" t="s">
        <v>34</v>
      </c>
      <c r="F1123" s="14" t="s">
        <v>35</v>
      </c>
      <c r="G1123" s="14" t="s">
        <v>4586</v>
      </c>
      <c r="H1123" s="61" t="s">
        <v>4587</v>
      </c>
      <c r="I1123" s="38">
        <v>25</v>
      </c>
      <c r="J1123" s="39" t="s">
        <v>8122</v>
      </c>
      <c r="K1123" s="40" t="s">
        <v>8122</v>
      </c>
      <c r="L1123" s="14" t="s">
        <v>8122</v>
      </c>
      <c r="M1123" s="41">
        <v>2459</v>
      </c>
      <c r="N1123" s="4" t="s">
        <v>8122</v>
      </c>
      <c r="O1123" s="41">
        <v>0</v>
      </c>
      <c r="P1123" s="41">
        <v>0</v>
      </c>
      <c r="Q1123" s="41">
        <v>0</v>
      </c>
      <c r="R1123" s="41">
        <v>615</v>
      </c>
      <c r="S1123" s="41">
        <v>0</v>
      </c>
      <c r="T1123" s="41">
        <v>118</v>
      </c>
      <c r="U1123" s="41">
        <v>0</v>
      </c>
      <c r="V1123" s="41">
        <v>0</v>
      </c>
      <c r="W1123" s="41">
        <v>0</v>
      </c>
      <c r="X1123" s="41">
        <v>0</v>
      </c>
      <c r="Y1123" s="41">
        <v>0</v>
      </c>
      <c r="Z1123" s="41">
        <v>0</v>
      </c>
      <c r="AA1123" s="41">
        <v>0</v>
      </c>
      <c r="AB1123" s="41">
        <v>0</v>
      </c>
      <c r="AC1123" s="41">
        <v>0</v>
      </c>
      <c r="AD1123" s="58">
        <f>SUM(Table446233[[#This Row],[1st
Apportionment]:[Invoices]])</f>
        <v>733</v>
      </c>
      <c r="AE1123" s="58">
        <f>Table446233[[#This Row],[2018–19
Final Allocation
$98.35 
Per Pupil]]-AD1123</f>
        <v>1726</v>
      </c>
    </row>
    <row r="1124" spans="1:31" x14ac:dyDescent="0.35">
      <c r="A1124" s="13" t="s">
        <v>4565</v>
      </c>
      <c r="B1124" s="13" t="s">
        <v>4588</v>
      </c>
      <c r="C1124" s="14" t="s">
        <v>4567</v>
      </c>
      <c r="D1124" s="14" t="s">
        <v>4589</v>
      </c>
      <c r="E1124" s="14" t="s">
        <v>34</v>
      </c>
      <c r="F1124" s="14" t="s">
        <v>35</v>
      </c>
      <c r="G1124" s="14" t="s">
        <v>4589</v>
      </c>
      <c r="H1124" s="61" t="s">
        <v>4590</v>
      </c>
      <c r="I1124" s="38">
        <v>0</v>
      </c>
      <c r="J1124" s="39" t="s">
        <v>8122</v>
      </c>
      <c r="K1124" s="40" t="s">
        <v>8123</v>
      </c>
      <c r="L1124" s="14" t="s">
        <v>8123</v>
      </c>
      <c r="M1124" s="41">
        <v>0</v>
      </c>
      <c r="N1124" s="4" t="s">
        <v>8123</v>
      </c>
      <c r="O1124" s="41">
        <v>0</v>
      </c>
      <c r="P1124" s="41">
        <v>0</v>
      </c>
      <c r="Q1124" s="41">
        <v>0</v>
      </c>
      <c r="R1124" s="41">
        <v>0</v>
      </c>
      <c r="S1124" s="41">
        <v>0</v>
      </c>
      <c r="T1124" s="41">
        <v>0</v>
      </c>
      <c r="U1124" s="41">
        <v>0</v>
      </c>
      <c r="V1124" s="41">
        <v>0</v>
      </c>
      <c r="W1124" s="41">
        <v>0</v>
      </c>
      <c r="X1124" s="41">
        <v>0</v>
      </c>
      <c r="Y1124" s="41">
        <v>0</v>
      </c>
      <c r="Z1124" s="41">
        <v>0</v>
      </c>
      <c r="AA1124" s="41">
        <v>0</v>
      </c>
      <c r="AB1124" s="41">
        <v>0</v>
      </c>
      <c r="AC1124" s="41">
        <v>0</v>
      </c>
      <c r="AD1124" s="58">
        <f>SUM(Table446233[[#This Row],[1st
Apportionment]:[Invoices]])</f>
        <v>0</v>
      </c>
      <c r="AE1124" s="58">
        <f>Table446233[[#This Row],[2018–19
Final Allocation
$98.35 
Per Pupil]]-AD1124</f>
        <v>0</v>
      </c>
    </row>
    <row r="1125" spans="1:31" x14ac:dyDescent="0.35">
      <c r="A1125" s="13" t="s">
        <v>4565</v>
      </c>
      <c r="B1125" s="13" t="s">
        <v>4591</v>
      </c>
      <c r="C1125" s="14" t="s">
        <v>4567</v>
      </c>
      <c r="D1125" s="14" t="s">
        <v>4592</v>
      </c>
      <c r="E1125" s="14" t="s">
        <v>34</v>
      </c>
      <c r="F1125" s="14" t="s">
        <v>35</v>
      </c>
      <c r="G1125" s="14" t="s">
        <v>4592</v>
      </c>
      <c r="H1125" s="61" t="s">
        <v>4593</v>
      </c>
      <c r="I1125" s="38">
        <v>42</v>
      </c>
      <c r="J1125" s="39" t="s">
        <v>8122</v>
      </c>
      <c r="K1125" s="40" t="s">
        <v>8122</v>
      </c>
      <c r="L1125" s="14" t="s">
        <v>8122</v>
      </c>
      <c r="M1125" s="41">
        <v>4131</v>
      </c>
      <c r="N1125" s="4" t="s">
        <v>8122</v>
      </c>
      <c r="O1125" s="41">
        <v>0</v>
      </c>
      <c r="P1125" s="41">
        <v>0</v>
      </c>
      <c r="Q1125" s="41">
        <v>0</v>
      </c>
      <c r="R1125" s="41">
        <v>1033</v>
      </c>
      <c r="S1125" s="41">
        <v>0</v>
      </c>
      <c r="T1125" s="41">
        <v>3098</v>
      </c>
      <c r="U1125" s="41">
        <v>0</v>
      </c>
      <c r="V1125" s="41">
        <v>0</v>
      </c>
      <c r="W1125" s="41">
        <v>0</v>
      </c>
      <c r="X1125" s="41">
        <v>0</v>
      </c>
      <c r="Y1125" s="41">
        <v>0</v>
      </c>
      <c r="Z1125" s="41">
        <v>0</v>
      </c>
      <c r="AA1125" s="41">
        <v>0</v>
      </c>
      <c r="AB1125" s="41">
        <v>0</v>
      </c>
      <c r="AC1125" s="41">
        <v>0</v>
      </c>
      <c r="AD1125" s="58">
        <f>SUM(Table446233[[#This Row],[1st
Apportionment]:[Invoices]])</f>
        <v>4131</v>
      </c>
      <c r="AE1125" s="58">
        <f>Table446233[[#This Row],[2018–19
Final Allocation
$98.35 
Per Pupil]]-AD1125</f>
        <v>0</v>
      </c>
    </row>
    <row r="1126" spans="1:31" x14ac:dyDescent="0.35">
      <c r="A1126" s="13" t="s">
        <v>4565</v>
      </c>
      <c r="B1126" s="13" t="s">
        <v>4594</v>
      </c>
      <c r="C1126" s="14" t="s">
        <v>4567</v>
      </c>
      <c r="D1126" s="14" t="s">
        <v>4595</v>
      </c>
      <c r="E1126" s="14" t="s">
        <v>34</v>
      </c>
      <c r="F1126" s="14" t="s">
        <v>35</v>
      </c>
      <c r="G1126" s="14" t="s">
        <v>4595</v>
      </c>
      <c r="H1126" s="61" t="s">
        <v>4596</v>
      </c>
      <c r="I1126" s="38">
        <v>1118</v>
      </c>
      <c r="J1126" s="39" t="s">
        <v>8122</v>
      </c>
      <c r="K1126" s="40" t="s">
        <v>8122</v>
      </c>
      <c r="L1126" s="14" t="s">
        <v>8122</v>
      </c>
      <c r="M1126" s="41">
        <v>109955</v>
      </c>
      <c r="N1126" s="4" t="s">
        <v>8122</v>
      </c>
      <c r="O1126" s="41">
        <v>0</v>
      </c>
      <c r="P1126" s="41">
        <v>0</v>
      </c>
      <c r="Q1126" s="41">
        <v>0</v>
      </c>
      <c r="R1126" s="41">
        <v>0</v>
      </c>
      <c r="S1126" s="41">
        <v>0</v>
      </c>
      <c r="T1126" s="41">
        <v>102995</v>
      </c>
      <c r="U1126" s="41">
        <v>6960</v>
      </c>
      <c r="V1126" s="41">
        <v>0</v>
      </c>
      <c r="W1126" s="41">
        <v>0</v>
      </c>
      <c r="X1126" s="41">
        <v>0</v>
      </c>
      <c r="Y1126" s="41">
        <v>0</v>
      </c>
      <c r="Z1126" s="41">
        <v>0</v>
      </c>
      <c r="AA1126" s="41">
        <v>0</v>
      </c>
      <c r="AB1126" s="41">
        <v>0</v>
      </c>
      <c r="AC1126" s="41">
        <v>0</v>
      </c>
      <c r="AD1126" s="58">
        <f>SUM(Table446233[[#This Row],[1st
Apportionment]:[Invoices]])</f>
        <v>109955</v>
      </c>
      <c r="AE1126" s="58">
        <f>Table446233[[#This Row],[2018–19
Final Allocation
$98.35 
Per Pupil]]-AD1126</f>
        <v>0</v>
      </c>
    </row>
    <row r="1127" spans="1:31" x14ac:dyDescent="0.35">
      <c r="A1127" s="42" t="s">
        <v>4565</v>
      </c>
      <c r="B1127" s="1" t="s">
        <v>4597</v>
      </c>
      <c r="C1127" s="43" t="s">
        <v>4567</v>
      </c>
      <c r="D1127" s="43" t="s">
        <v>4598</v>
      </c>
      <c r="E1127" s="43" t="s">
        <v>34</v>
      </c>
      <c r="F1127" s="2" t="s">
        <v>35</v>
      </c>
      <c r="G1127" s="43" t="s">
        <v>4598</v>
      </c>
      <c r="H1127" s="59" t="s">
        <v>4599</v>
      </c>
      <c r="I1127" s="38">
        <v>2775</v>
      </c>
      <c r="J1127" s="39" t="s">
        <v>8122</v>
      </c>
      <c r="K1127" s="40" t="s">
        <v>8122</v>
      </c>
      <c r="L1127" s="2" t="s">
        <v>8122</v>
      </c>
      <c r="M1127" s="41">
        <v>272921</v>
      </c>
      <c r="N1127" s="4" t="s">
        <v>8122</v>
      </c>
      <c r="O1127" s="41">
        <v>0</v>
      </c>
      <c r="P1127" s="41">
        <v>0</v>
      </c>
      <c r="Q1127" s="41">
        <v>47954</v>
      </c>
      <c r="R1127" s="41">
        <v>68230</v>
      </c>
      <c r="S1127" s="41">
        <v>126191</v>
      </c>
      <c r="T1127" s="41">
        <v>30546</v>
      </c>
      <c r="U1127" s="41">
        <v>0</v>
      </c>
      <c r="V1127" s="41">
        <v>0</v>
      </c>
      <c r="W1127" s="41">
        <v>0</v>
      </c>
      <c r="X1127" s="41">
        <v>0</v>
      </c>
      <c r="Y1127" s="41">
        <v>0</v>
      </c>
      <c r="Z1127" s="41">
        <v>0</v>
      </c>
      <c r="AA1127" s="41">
        <v>0</v>
      </c>
      <c r="AB1127" s="41">
        <v>0</v>
      </c>
      <c r="AC1127" s="41">
        <v>0</v>
      </c>
      <c r="AD1127" s="58">
        <f>SUM(Table446233[[#This Row],[1st
Apportionment]:[Invoices]])</f>
        <v>272921</v>
      </c>
      <c r="AE1127" s="58">
        <f>Table446233[[#This Row],[2018–19
Final Allocation
$98.35 
Per Pupil]]-AD1127</f>
        <v>0</v>
      </c>
    </row>
    <row r="1128" spans="1:31" x14ac:dyDescent="0.35">
      <c r="A1128" s="42" t="s">
        <v>4565</v>
      </c>
      <c r="B1128" s="1" t="s">
        <v>4600</v>
      </c>
      <c r="C1128" s="43" t="s">
        <v>4567</v>
      </c>
      <c r="D1128" s="43" t="s">
        <v>4601</v>
      </c>
      <c r="E1128" s="43" t="s">
        <v>34</v>
      </c>
      <c r="F1128" s="2" t="s">
        <v>35</v>
      </c>
      <c r="G1128" s="43" t="s">
        <v>4601</v>
      </c>
      <c r="H1128" s="59" t="s">
        <v>4602</v>
      </c>
      <c r="I1128" s="38">
        <v>0</v>
      </c>
      <c r="J1128" s="39" t="s">
        <v>8123</v>
      </c>
      <c r="K1128" s="40" t="s">
        <v>8122</v>
      </c>
      <c r="L1128" s="2" t="s">
        <v>8122</v>
      </c>
      <c r="M1128" s="41">
        <v>0</v>
      </c>
      <c r="N1128" s="4" t="s">
        <v>8123</v>
      </c>
      <c r="O1128" s="41">
        <v>0</v>
      </c>
      <c r="P1128" s="41">
        <v>0</v>
      </c>
      <c r="Q1128" s="41">
        <v>0</v>
      </c>
      <c r="R1128" s="41">
        <v>0</v>
      </c>
      <c r="S1128" s="41">
        <v>0</v>
      </c>
      <c r="T1128" s="41">
        <v>0</v>
      </c>
      <c r="U1128" s="41">
        <v>0</v>
      </c>
      <c r="V1128" s="41">
        <v>0</v>
      </c>
      <c r="W1128" s="41">
        <v>0</v>
      </c>
      <c r="X1128" s="41">
        <v>0</v>
      </c>
      <c r="Y1128" s="41">
        <v>0</v>
      </c>
      <c r="Z1128" s="41">
        <v>0</v>
      </c>
      <c r="AA1128" s="41">
        <v>0</v>
      </c>
      <c r="AB1128" s="41">
        <v>0</v>
      </c>
      <c r="AC1128" s="41">
        <v>0</v>
      </c>
      <c r="AD1128" s="58">
        <f>SUM(Table446233[[#This Row],[1st
Apportionment]:[Invoices]])</f>
        <v>0</v>
      </c>
      <c r="AE1128" s="58">
        <f>Table446233[[#This Row],[2018–19
Final Allocation
$98.35 
Per Pupil]]-AD1128</f>
        <v>0</v>
      </c>
    </row>
    <row r="1129" spans="1:31" x14ac:dyDescent="0.35">
      <c r="A1129" s="42" t="s">
        <v>4565</v>
      </c>
      <c r="B1129" s="1" t="s">
        <v>4603</v>
      </c>
      <c r="C1129" s="43" t="s">
        <v>4567</v>
      </c>
      <c r="D1129" s="43" t="s">
        <v>4604</v>
      </c>
      <c r="E1129" s="43" t="s">
        <v>34</v>
      </c>
      <c r="F1129" s="2" t="s">
        <v>35</v>
      </c>
      <c r="G1129" s="43" t="s">
        <v>4604</v>
      </c>
      <c r="H1129" s="59" t="s">
        <v>4605</v>
      </c>
      <c r="I1129" s="38">
        <v>393</v>
      </c>
      <c r="J1129" s="39" t="s">
        <v>8122</v>
      </c>
      <c r="K1129" s="40" t="s">
        <v>8122</v>
      </c>
      <c r="L1129" s="2" t="s">
        <v>8122</v>
      </c>
      <c r="M1129" s="41">
        <v>38652</v>
      </c>
      <c r="N1129" s="4" t="s">
        <v>8122</v>
      </c>
      <c r="O1129" s="41">
        <v>0</v>
      </c>
      <c r="P1129" s="41">
        <v>0</v>
      </c>
      <c r="Q1129" s="41">
        <v>0</v>
      </c>
      <c r="R1129" s="41">
        <v>0</v>
      </c>
      <c r="S1129" s="41">
        <v>0</v>
      </c>
      <c r="T1129" s="41">
        <v>0</v>
      </c>
      <c r="U1129" s="41">
        <v>0</v>
      </c>
      <c r="V1129" s="41">
        <v>0</v>
      </c>
      <c r="W1129" s="41">
        <v>0</v>
      </c>
      <c r="X1129" s="41">
        <v>0</v>
      </c>
      <c r="Y1129" s="41">
        <v>9659</v>
      </c>
      <c r="Z1129" s="41">
        <v>9659</v>
      </c>
      <c r="AA1129" s="41">
        <v>0</v>
      </c>
      <c r="AB1129" s="41">
        <v>0</v>
      </c>
      <c r="AC1129" s="41">
        <v>0</v>
      </c>
      <c r="AD1129" s="58">
        <f>SUM(Table446233[[#This Row],[1st
Apportionment]:[Invoices]])</f>
        <v>19318</v>
      </c>
      <c r="AE1129" s="58">
        <f>Table446233[[#This Row],[2018–19
Final Allocation
$98.35 
Per Pupil]]-AD1129</f>
        <v>19334</v>
      </c>
    </row>
    <row r="1130" spans="1:31" x14ac:dyDescent="0.35">
      <c r="A1130" s="42" t="s">
        <v>4565</v>
      </c>
      <c r="B1130" s="1" t="s">
        <v>4606</v>
      </c>
      <c r="C1130" s="43" t="s">
        <v>4567</v>
      </c>
      <c r="D1130" s="43" t="s">
        <v>4607</v>
      </c>
      <c r="E1130" s="43" t="s">
        <v>34</v>
      </c>
      <c r="F1130" s="2" t="s">
        <v>35</v>
      </c>
      <c r="G1130" s="43" t="s">
        <v>4607</v>
      </c>
      <c r="H1130" s="59" t="s">
        <v>4608</v>
      </c>
      <c r="I1130" s="38">
        <v>1108</v>
      </c>
      <c r="J1130" s="39" t="s">
        <v>8122</v>
      </c>
      <c r="K1130" s="40" t="s">
        <v>8122</v>
      </c>
      <c r="L1130" s="2" t="s">
        <v>8122</v>
      </c>
      <c r="M1130" s="41">
        <v>108972</v>
      </c>
      <c r="N1130" s="4" t="s">
        <v>8122</v>
      </c>
      <c r="O1130" s="41">
        <v>0</v>
      </c>
      <c r="P1130" s="41">
        <v>0</v>
      </c>
      <c r="Q1130" s="41">
        <v>0</v>
      </c>
      <c r="R1130" s="41">
        <v>0</v>
      </c>
      <c r="S1130" s="41">
        <v>0</v>
      </c>
      <c r="T1130" s="41">
        <v>39184</v>
      </c>
      <c r="U1130" s="41">
        <v>0</v>
      </c>
      <c r="V1130" s="41">
        <v>0</v>
      </c>
      <c r="W1130" s="41">
        <v>38301</v>
      </c>
      <c r="X1130" s="41">
        <v>7</v>
      </c>
      <c r="Y1130" s="41">
        <v>0</v>
      </c>
      <c r="Z1130" s="41">
        <v>0</v>
      </c>
      <c r="AA1130" s="41">
        <v>25065</v>
      </c>
      <c r="AB1130" s="41">
        <v>6415</v>
      </c>
      <c r="AC1130" s="41">
        <v>0</v>
      </c>
      <c r="AD1130" s="58">
        <f>SUM(Table446233[[#This Row],[1st
Apportionment]:[Invoices]])</f>
        <v>108972</v>
      </c>
      <c r="AE1130" s="58">
        <f>Table446233[[#This Row],[2018–19
Final Allocation
$98.35 
Per Pupil]]-AD1130</f>
        <v>0</v>
      </c>
    </row>
    <row r="1131" spans="1:31" x14ac:dyDescent="0.35">
      <c r="A1131" s="42" t="s">
        <v>4565</v>
      </c>
      <c r="B1131" s="1" t="s">
        <v>4609</v>
      </c>
      <c r="C1131" s="43" t="s">
        <v>4567</v>
      </c>
      <c r="D1131" s="43" t="s">
        <v>4604</v>
      </c>
      <c r="E1131" s="43" t="s">
        <v>4610</v>
      </c>
      <c r="F1131" s="2" t="s">
        <v>4611</v>
      </c>
      <c r="G1131" s="43" t="s">
        <v>4612</v>
      </c>
      <c r="H1131" s="59" t="s">
        <v>4613</v>
      </c>
      <c r="I1131" s="38">
        <v>0</v>
      </c>
      <c r="J1131" s="39" t="s">
        <v>8122</v>
      </c>
      <c r="K1131" s="40" t="s">
        <v>8123</v>
      </c>
      <c r="L1131" s="2" t="s">
        <v>8123</v>
      </c>
      <c r="M1131" s="41">
        <v>0</v>
      </c>
      <c r="N1131" s="4" t="s">
        <v>8123</v>
      </c>
      <c r="O1131" s="41">
        <v>0</v>
      </c>
      <c r="P1131" s="41">
        <v>0</v>
      </c>
      <c r="Q1131" s="41">
        <v>0</v>
      </c>
      <c r="R1131" s="41">
        <v>0</v>
      </c>
      <c r="S1131" s="41">
        <v>0</v>
      </c>
      <c r="T1131" s="41">
        <v>0</v>
      </c>
      <c r="U1131" s="41">
        <v>0</v>
      </c>
      <c r="V1131" s="41">
        <v>0</v>
      </c>
      <c r="W1131" s="41">
        <v>0</v>
      </c>
      <c r="X1131" s="41">
        <v>0</v>
      </c>
      <c r="Y1131" s="41">
        <v>0</v>
      </c>
      <c r="Z1131" s="41">
        <v>0</v>
      </c>
      <c r="AA1131" s="41">
        <v>0</v>
      </c>
      <c r="AB1131" s="41">
        <v>0</v>
      </c>
      <c r="AC1131" s="41">
        <v>0</v>
      </c>
      <c r="AD1131" s="58">
        <f>SUM(Table446233[[#This Row],[1st
Apportionment]:[Invoices]])</f>
        <v>0</v>
      </c>
      <c r="AE1131" s="58">
        <f>Table446233[[#This Row],[2018–19
Final Allocation
$98.35 
Per Pupil]]-AD1131</f>
        <v>0</v>
      </c>
    </row>
    <row r="1132" spans="1:31" x14ac:dyDescent="0.35">
      <c r="A1132" s="42" t="s">
        <v>4565</v>
      </c>
      <c r="B1132" s="1" t="s">
        <v>4614</v>
      </c>
      <c r="C1132" s="43" t="s">
        <v>4567</v>
      </c>
      <c r="D1132" s="43" t="s">
        <v>4598</v>
      </c>
      <c r="E1132" s="43" t="s">
        <v>4615</v>
      </c>
      <c r="F1132" s="2" t="s">
        <v>4616</v>
      </c>
      <c r="G1132" s="43" t="s">
        <v>4617</v>
      </c>
      <c r="H1132" s="59" t="s">
        <v>4618</v>
      </c>
      <c r="I1132" s="38">
        <v>0</v>
      </c>
      <c r="J1132" s="39" t="s">
        <v>8122</v>
      </c>
      <c r="K1132" s="40" t="s">
        <v>8123</v>
      </c>
      <c r="L1132" s="2" t="s">
        <v>8123</v>
      </c>
      <c r="M1132" s="41">
        <v>0</v>
      </c>
      <c r="N1132" s="4" t="s">
        <v>8123</v>
      </c>
      <c r="O1132" s="41">
        <v>0</v>
      </c>
      <c r="P1132" s="41">
        <v>0</v>
      </c>
      <c r="Q1132" s="41">
        <v>0</v>
      </c>
      <c r="R1132" s="41">
        <v>0</v>
      </c>
      <c r="S1132" s="41">
        <v>0</v>
      </c>
      <c r="T1132" s="41">
        <v>0</v>
      </c>
      <c r="U1132" s="41">
        <v>0</v>
      </c>
      <c r="V1132" s="41">
        <v>0</v>
      </c>
      <c r="W1132" s="41">
        <v>0</v>
      </c>
      <c r="X1132" s="41">
        <v>0</v>
      </c>
      <c r="Y1132" s="41">
        <v>0</v>
      </c>
      <c r="Z1132" s="41">
        <v>0</v>
      </c>
      <c r="AA1132" s="41">
        <v>0</v>
      </c>
      <c r="AB1132" s="41">
        <v>0</v>
      </c>
      <c r="AC1132" s="41">
        <v>0</v>
      </c>
      <c r="AD1132" s="58">
        <f>SUM(Table446233[[#This Row],[1st
Apportionment]:[Invoices]])</f>
        <v>0</v>
      </c>
      <c r="AE1132" s="58">
        <f>Table446233[[#This Row],[2018–19
Final Allocation
$98.35 
Per Pupil]]-AD1132</f>
        <v>0</v>
      </c>
    </row>
    <row r="1133" spans="1:31" x14ac:dyDescent="0.35">
      <c r="A1133" s="13" t="s">
        <v>4565</v>
      </c>
      <c r="B1133" s="13" t="s">
        <v>4619</v>
      </c>
      <c r="C1133" s="14" t="s">
        <v>4567</v>
      </c>
      <c r="D1133" s="14" t="s">
        <v>4598</v>
      </c>
      <c r="E1133" s="14" t="s">
        <v>4620</v>
      </c>
      <c r="F1133" s="14" t="s">
        <v>4621</v>
      </c>
      <c r="G1133" s="14" t="s">
        <v>4622</v>
      </c>
      <c r="H1133" s="61" t="s">
        <v>4623</v>
      </c>
      <c r="I1133" s="38">
        <v>0</v>
      </c>
      <c r="J1133" s="39" t="s">
        <v>8122</v>
      </c>
      <c r="K1133" s="40" t="s">
        <v>8123</v>
      </c>
      <c r="L1133" s="14" t="s">
        <v>8123</v>
      </c>
      <c r="M1133" s="41">
        <v>0</v>
      </c>
      <c r="N1133" s="4" t="s">
        <v>8123</v>
      </c>
      <c r="O1133" s="41">
        <v>0</v>
      </c>
      <c r="P1133" s="41">
        <v>0</v>
      </c>
      <c r="Q1133" s="41">
        <v>0</v>
      </c>
      <c r="R1133" s="41">
        <v>0</v>
      </c>
      <c r="S1133" s="41">
        <v>0</v>
      </c>
      <c r="T1133" s="41">
        <v>0</v>
      </c>
      <c r="U1133" s="41">
        <v>0</v>
      </c>
      <c r="V1133" s="41">
        <v>0</v>
      </c>
      <c r="W1133" s="41">
        <v>0</v>
      </c>
      <c r="X1133" s="41">
        <v>0</v>
      </c>
      <c r="Y1133" s="41">
        <v>0</v>
      </c>
      <c r="Z1133" s="41">
        <v>0</v>
      </c>
      <c r="AA1133" s="41">
        <v>0</v>
      </c>
      <c r="AB1133" s="41">
        <v>0</v>
      </c>
      <c r="AC1133" s="41">
        <v>0</v>
      </c>
      <c r="AD1133" s="58">
        <f>SUM(Table446233[[#This Row],[1st
Apportionment]:[Invoices]])</f>
        <v>0</v>
      </c>
      <c r="AE1133" s="58">
        <f>Table446233[[#This Row],[2018–19
Final Allocation
$98.35 
Per Pupil]]-AD1133</f>
        <v>0</v>
      </c>
    </row>
    <row r="1134" spans="1:31" x14ac:dyDescent="0.35">
      <c r="A1134" s="13" t="s">
        <v>4565</v>
      </c>
      <c r="B1134" s="13" t="s">
        <v>4624</v>
      </c>
      <c r="C1134" s="14" t="s">
        <v>4567</v>
      </c>
      <c r="D1134" s="14" t="s">
        <v>4595</v>
      </c>
      <c r="E1134" s="14" t="s">
        <v>4625</v>
      </c>
      <c r="F1134" s="14" t="s">
        <v>4626</v>
      </c>
      <c r="G1134" s="14" t="s">
        <v>4627</v>
      </c>
      <c r="H1134" s="61" t="s">
        <v>4628</v>
      </c>
      <c r="I1134" s="38">
        <v>0</v>
      </c>
      <c r="J1134" s="39" t="s">
        <v>8122</v>
      </c>
      <c r="K1134" s="40" t="s">
        <v>8123</v>
      </c>
      <c r="L1134" s="14" t="s">
        <v>8123</v>
      </c>
      <c r="M1134" s="41">
        <v>0</v>
      </c>
      <c r="N1134" s="4" t="s">
        <v>8123</v>
      </c>
      <c r="O1134" s="41">
        <v>0</v>
      </c>
      <c r="P1134" s="41">
        <v>0</v>
      </c>
      <c r="Q1134" s="41">
        <v>0</v>
      </c>
      <c r="R1134" s="41">
        <v>0</v>
      </c>
      <c r="S1134" s="41">
        <v>0</v>
      </c>
      <c r="T1134" s="41">
        <v>0</v>
      </c>
      <c r="U1134" s="41">
        <v>0</v>
      </c>
      <c r="V1134" s="41">
        <v>0</v>
      </c>
      <c r="W1134" s="41">
        <v>0</v>
      </c>
      <c r="X1134" s="41">
        <v>0</v>
      </c>
      <c r="Y1134" s="41">
        <v>0</v>
      </c>
      <c r="Z1134" s="41">
        <v>0</v>
      </c>
      <c r="AA1134" s="41">
        <v>0</v>
      </c>
      <c r="AB1134" s="41">
        <v>0</v>
      </c>
      <c r="AC1134" s="41">
        <v>0</v>
      </c>
      <c r="AD1134" s="58">
        <f>SUM(Table446233[[#This Row],[1st
Apportionment]:[Invoices]])</f>
        <v>0</v>
      </c>
      <c r="AE1134" s="58">
        <f>Table446233[[#This Row],[2018–19
Final Allocation
$98.35 
Per Pupil]]-AD1134</f>
        <v>0</v>
      </c>
    </row>
    <row r="1135" spans="1:31" x14ac:dyDescent="0.35">
      <c r="A1135" s="13" t="s">
        <v>4565</v>
      </c>
      <c r="B1135" s="13" t="s">
        <v>4629</v>
      </c>
      <c r="C1135" s="14" t="s">
        <v>4567</v>
      </c>
      <c r="D1135" s="14" t="s">
        <v>4595</v>
      </c>
      <c r="E1135" s="14" t="s">
        <v>4630</v>
      </c>
      <c r="F1135" s="14" t="s">
        <v>4631</v>
      </c>
      <c r="G1135" s="14" t="s">
        <v>4632</v>
      </c>
      <c r="H1135" s="61" t="s">
        <v>4633</v>
      </c>
      <c r="I1135" s="38">
        <v>0</v>
      </c>
      <c r="J1135" s="39" t="s">
        <v>8123</v>
      </c>
      <c r="K1135" s="40" t="s">
        <v>8123</v>
      </c>
      <c r="L1135" s="14" t="s">
        <v>8123</v>
      </c>
      <c r="M1135" s="41">
        <v>0</v>
      </c>
      <c r="N1135" s="4" t="s">
        <v>8123</v>
      </c>
      <c r="O1135" s="41">
        <v>0</v>
      </c>
      <c r="P1135" s="41">
        <v>0</v>
      </c>
      <c r="Q1135" s="41">
        <v>0</v>
      </c>
      <c r="R1135" s="41">
        <v>0</v>
      </c>
      <c r="S1135" s="41">
        <v>0</v>
      </c>
      <c r="T1135" s="41">
        <v>0</v>
      </c>
      <c r="U1135" s="41">
        <v>0</v>
      </c>
      <c r="V1135" s="41">
        <v>0</v>
      </c>
      <c r="W1135" s="41">
        <v>0</v>
      </c>
      <c r="X1135" s="41">
        <v>0</v>
      </c>
      <c r="Y1135" s="41">
        <v>0</v>
      </c>
      <c r="Z1135" s="41">
        <v>0</v>
      </c>
      <c r="AA1135" s="41">
        <v>0</v>
      </c>
      <c r="AB1135" s="41">
        <v>0</v>
      </c>
      <c r="AC1135" s="41">
        <v>0</v>
      </c>
      <c r="AD1135" s="58">
        <f>SUM(Table446233[[#This Row],[1st
Apportionment]:[Invoices]])</f>
        <v>0</v>
      </c>
      <c r="AE1135" s="58">
        <f>Table446233[[#This Row],[2018–19
Final Allocation
$98.35 
Per Pupil]]-AD1135</f>
        <v>0</v>
      </c>
    </row>
    <row r="1136" spans="1:31" x14ac:dyDescent="0.35">
      <c r="A1136" s="13" t="s">
        <v>4565</v>
      </c>
      <c r="B1136" s="13" t="s">
        <v>4634</v>
      </c>
      <c r="C1136" s="14" t="s">
        <v>4567</v>
      </c>
      <c r="D1136" s="14" t="s">
        <v>4607</v>
      </c>
      <c r="E1136" s="14" t="s">
        <v>4635</v>
      </c>
      <c r="F1136" s="14" t="s">
        <v>4636</v>
      </c>
      <c r="G1136" s="14" t="s">
        <v>4637</v>
      </c>
      <c r="H1136" s="61" t="s">
        <v>4638</v>
      </c>
      <c r="I1136" s="38">
        <v>53</v>
      </c>
      <c r="J1136" s="39" t="s">
        <v>8122</v>
      </c>
      <c r="K1136" s="40" t="s">
        <v>8122</v>
      </c>
      <c r="L1136" s="14" t="s">
        <v>8122</v>
      </c>
      <c r="M1136" s="41">
        <v>5213</v>
      </c>
      <c r="N1136" s="4" t="s">
        <v>8122</v>
      </c>
      <c r="O1136" s="41">
        <v>0</v>
      </c>
      <c r="P1136" s="41">
        <v>1093</v>
      </c>
      <c r="Q1136" s="41">
        <v>1093</v>
      </c>
      <c r="R1136" s="41">
        <v>1303</v>
      </c>
      <c r="S1136" s="41">
        <v>733</v>
      </c>
      <c r="T1136" s="41">
        <v>991</v>
      </c>
      <c r="U1136" s="41">
        <v>0</v>
      </c>
      <c r="V1136" s="41">
        <v>0</v>
      </c>
      <c r="W1136" s="41">
        <v>0</v>
      </c>
      <c r="X1136" s="41">
        <v>0</v>
      </c>
      <c r="Y1136" s="41">
        <v>0</v>
      </c>
      <c r="Z1136" s="41">
        <v>0</v>
      </c>
      <c r="AA1136" s="41">
        <v>0</v>
      </c>
      <c r="AB1136" s="41">
        <v>0</v>
      </c>
      <c r="AC1136" s="41">
        <v>0</v>
      </c>
      <c r="AD1136" s="58">
        <f>SUM(Table446233[[#This Row],[1st
Apportionment]:[Invoices]])</f>
        <v>5213</v>
      </c>
      <c r="AE1136" s="58">
        <f>Table446233[[#This Row],[2018–19
Final Allocation
$98.35 
Per Pupil]]-AD1136</f>
        <v>0</v>
      </c>
    </row>
    <row r="1137" spans="1:31" x14ac:dyDescent="0.35">
      <c r="A1137" s="13" t="s">
        <v>4565</v>
      </c>
      <c r="B1137" s="13" t="s">
        <v>4639</v>
      </c>
      <c r="C1137" s="14" t="s">
        <v>4567</v>
      </c>
      <c r="D1137" s="14" t="s">
        <v>4607</v>
      </c>
      <c r="E1137" s="14" t="s">
        <v>4640</v>
      </c>
      <c r="F1137" s="14" t="s">
        <v>4641</v>
      </c>
      <c r="G1137" s="14" t="s">
        <v>4642</v>
      </c>
      <c r="H1137" s="61" t="s">
        <v>4643</v>
      </c>
      <c r="I1137" s="38">
        <v>153</v>
      </c>
      <c r="J1137" s="39" t="s">
        <v>8122</v>
      </c>
      <c r="K1137" s="40" t="s">
        <v>8122</v>
      </c>
      <c r="L1137" s="14" t="s">
        <v>8122</v>
      </c>
      <c r="M1137" s="41">
        <v>15048</v>
      </c>
      <c r="N1137" s="4" t="s">
        <v>8122</v>
      </c>
      <c r="O1137" s="41">
        <v>3182</v>
      </c>
      <c r="P1137" s="41">
        <v>3533</v>
      </c>
      <c r="Q1137" s="41">
        <v>3533</v>
      </c>
      <c r="R1137" s="41">
        <v>3097</v>
      </c>
      <c r="S1137" s="41">
        <v>1703</v>
      </c>
      <c r="T1137" s="41">
        <v>0</v>
      </c>
      <c r="U1137" s="41">
        <v>0</v>
      </c>
      <c r="V1137" s="41">
        <v>0</v>
      </c>
      <c r="W1137" s="41">
        <v>0</v>
      </c>
      <c r="X1137" s="41">
        <v>0</v>
      </c>
      <c r="Y1137" s="41">
        <v>0</v>
      </c>
      <c r="Z1137" s="41">
        <v>0</v>
      </c>
      <c r="AA1137" s="41">
        <v>0</v>
      </c>
      <c r="AB1137" s="41">
        <v>0</v>
      </c>
      <c r="AC1137" s="41">
        <v>0</v>
      </c>
      <c r="AD1137" s="58">
        <f>SUM(Table446233[[#This Row],[1st
Apportionment]:[Invoices]])</f>
        <v>15048</v>
      </c>
      <c r="AE1137" s="58">
        <f>Table446233[[#This Row],[2018–19
Final Allocation
$98.35 
Per Pupil]]-AD1137</f>
        <v>0</v>
      </c>
    </row>
    <row r="1138" spans="1:31" x14ac:dyDescent="0.35">
      <c r="A1138" s="13" t="s">
        <v>4565</v>
      </c>
      <c r="B1138" s="13" t="s">
        <v>4644</v>
      </c>
      <c r="C1138" s="14" t="s">
        <v>4567</v>
      </c>
      <c r="D1138" s="14" t="s">
        <v>4595</v>
      </c>
      <c r="E1138" s="14" t="s">
        <v>4645</v>
      </c>
      <c r="F1138" s="14" t="s">
        <v>4646</v>
      </c>
      <c r="G1138" s="14" t="s">
        <v>4647</v>
      </c>
      <c r="H1138" s="61" t="s">
        <v>4648</v>
      </c>
      <c r="I1138" s="38">
        <v>0</v>
      </c>
      <c r="J1138" s="39" t="s">
        <v>8122</v>
      </c>
      <c r="K1138" s="40" t="s">
        <v>8123</v>
      </c>
      <c r="L1138" s="14" t="s">
        <v>8123</v>
      </c>
      <c r="M1138" s="41">
        <v>0</v>
      </c>
      <c r="N1138" s="4" t="s">
        <v>8123</v>
      </c>
      <c r="O1138" s="41">
        <v>0</v>
      </c>
      <c r="P1138" s="41">
        <v>0</v>
      </c>
      <c r="Q1138" s="41">
        <v>0</v>
      </c>
      <c r="R1138" s="41">
        <v>0</v>
      </c>
      <c r="S1138" s="41">
        <v>0</v>
      </c>
      <c r="T1138" s="41">
        <v>0</v>
      </c>
      <c r="U1138" s="41">
        <v>0</v>
      </c>
      <c r="V1138" s="41">
        <v>0</v>
      </c>
      <c r="W1138" s="41">
        <v>0</v>
      </c>
      <c r="X1138" s="41">
        <v>0</v>
      </c>
      <c r="Y1138" s="41">
        <v>0</v>
      </c>
      <c r="Z1138" s="41">
        <v>0</v>
      </c>
      <c r="AA1138" s="41">
        <v>0</v>
      </c>
      <c r="AB1138" s="41">
        <v>0</v>
      </c>
      <c r="AC1138" s="41">
        <v>0</v>
      </c>
      <c r="AD1138" s="58">
        <f>SUM(Table446233[[#This Row],[1st
Apportionment]:[Invoices]])</f>
        <v>0</v>
      </c>
      <c r="AE1138" s="58">
        <f>Table446233[[#This Row],[2018–19
Final Allocation
$98.35 
Per Pupil]]-AD1138</f>
        <v>0</v>
      </c>
    </row>
    <row r="1139" spans="1:31" x14ac:dyDescent="0.35">
      <c r="A1139" s="13" t="s">
        <v>4565</v>
      </c>
      <c r="B1139" s="13" t="s">
        <v>4649</v>
      </c>
      <c r="C1139" s="14" t="s">
        <v>4567</v>
      </c>
      <c r="D1139" s="14" t="s">
        <v>4595</v>
      </c>
      <c r="E1139" s="14" t="s">
        <v>4650</v>
      </c>
      <c r="F1139" s="14" t="s">
        <v>4651</v>
      </c>
      <c r="G1139" s="14" t="s">
        <v>4652</v>
      </c>
      <c r="H1139" s="61" t="s">
        <v>4653</v>
      </c>
      <c r="I1139" s="38">
        <v>0</v>
      </c>
      <c r="J1139" s="39" t="s">
        <v>8122</v>
      </c>
      <c r="K1139" s="40" t="s">
        <v>8123</v>
      </c>
      <c r="L1139" s="14" t="s">
        <v>8123</v>
      </c>
      <c r="M1139" s="41">
        <v>0</v>
      </c>
      <c r="N1139" s="4" t="s">
        <v>8123</v>
      </c>
      <c r="O1139" s="41">
        <v>0</v>
      </c>
      <c r="P1139" s="41">
        <v>0</v>
      </c>
      <c r="Q1139" s="41">
        <v>0</v>
      </c>
      <c r="R1139" s="41">
        <v>0</v>
      </c>
      <c r="S1139" s="41">
        <v>0</v>
      </c>
      <c r="T1139" s="41">
        <v>0</v>
      </c>
      <c r="U1139" s="41">
        <v>0</v>
      </c>
      <c r="V1139" s="41">
        <v>0</v>
      </c>
      <c r="W1139" s="41">
        <v>0</v>
      </c>
      <c r="X1139" s="41">
        <v>0</v>
      </c>
      <c r="Y1139" s="41">
        <v>0</v>
      </c>
      <c r="Z1139" s="41">
        <v>0</v>
      </c>
      <c r="AA1139" s="41">
        <v>0</v>
      </c>
      <c r="AB1139" s="41">
        <v>0</v>
      </c>
      <c r="AC1139" s="41">
        <v>0</v>
      </c>
      <c r="AD1139" s="58">
        <f>SUM(Table446233[[#This Row],[1st
Apportionment]:[Invoices]])</f>
        <v>0</v>
      </c>
      <c r="AE1139" s="58">
        <f>Table446233[[#This Row],[2018–19
Final Allocation
$98.35 
Per Pupil]]-AD1139</f>
        <v>0</v>
      </c>
    </row>
    <row r="1140" spans="1:31" x14ac:dyDescent="0.35">
      <c r="A1140" s="13" t="s">
        <v>4565</v>
      </c>
      <c r="B1140" s="13" t="s">
        <v>4654</v>
      </c>
      <c r="C1140" s="14" t="s">
        <v>4567</v>
      </c>
      <c r="D1140" s="14" t="s">
        <v>4595</v>
      </c>
      <c r="E1140" s="14" t="s">
        <v>4655</v>
      </c>
      <c r="F1140" s="14" t="s">
        <v>4656</v>
      </c>
      <c r="G1140" s="14" t="s">
        <v>4657</v>
      </c>
      <c r="H1140" s="61" t="s">
        <v>4658</v>
      </c>
      <c r="I1140" s="38">
        <v>0</v>
      </c>
      <c r="J1140" s="39" t="s">
        <v>8122</v>
      </c>
      <c r="K1140" s="40" t="s">
        <v>8123</v>
      </c>
      <c r="L1140" s="14" t="s">
        <v>8123</v>
      </c>
      <c r="M1140" s="41">
        <v>0</v>
      </c>
      <c r="N1140" s="4" t="s">
        <v>8123</v>
      </c>
      <c r="O1140" s="41">
        <v>0</v>
      </c>
      <c r="P1140" s="41">
        <v>0</v>
      </c>
      <c r="Q1140" s="41">
        <v>0</v>
      </c>
      <c r="R1140" s="41">
        <v>0</v>
      </c>
      <c r="S1140" s="41">
        <v>0</v>
      </c>
      <c r="T1140" s="41">
        <v>0</v>
      </c>
      <c r="U1140" s="41">
        <v>0</v>
      </c>
      <c r="V1140" s="41">
        <v>0</v>
      </c>
      <c r="W1140" s="41">
        <v>0</v>
      </c>
      <c r="X1140" s="41">
        <v>0</v>
      </c>
      <c r="Y1140" s="41">
        <v>0</v>
      </c>
      <c r="Z1140" s="41">
        <v>0</v>
      </c>
      <c r="AA1140" s="41">
        <v>0</v>
      </c>
      <c r="AB1140" s="41">
        <v>0</v>
      </c>
      <c r="AC1140" s="41">
        <v>0</v>
      </c>
      <c r="AD1140" s="58">
        <f>SUM(Table446233[[#This Row],[1st
Apportionment]:[Invoices]])</f>
        <v>0</v>
      </c>
      <c r="AE1140" s="58">
        <f>Table446233[[#This Row],[2018–19
Final Allocation
$98.35 
Per Pupil]]-AD1140</f>
        <v>0</v>
      </c>
    </row>
    <row r="1141" spans="1:31" x14ac:dyDescent="0.35">
      <c r="A1141" s="13" t="s">
        <v>4565</v>
      </c>
      <c r="B1141" s="13" t="s">
        <v>4659</v>
      </c>
      <c r="C1141" s="14" t="s">
        <v>4567</v>
      </c>
      <c r="D1141" s="14" t="s">
        <v>4607</v>
      </c>
      <c r="E1141" s="14" t="s">
        <v>4660</v>
      </c>
      <c r="F1141" s="44" t="s">
        <v>4661</v>
      </c>
      <c r="G1141" s="14" t="s">
        <v>4662</v>
      </c>
      <c r="H1141" s="61" t="s">
        <v>4663</v>
      </c>
      <c r="I1141" s="38">
        <v>0</v>
      </c>
      <c r="J1141" s="39" t="s">
        <v>8122</v>
      </c>
      <c r="K1141" s="40" t="s">
        <v>8123</v>
      </c>
      <c r="L1141" s="14" t="s">
        <v>8123</v>
      </c>
      <c r="M1141" s="41">
        <v>0</v>
      </c>
      <c r="N1141" s="4" t="s">
        <v>8123</v>
      </c>
      <c r="O1141" s="41">
        <v>0</v>
      </c>
      <c r="P1141" s="41">
        <v>0</v>
      </c>
      <c r="Q1141" s="41">
        <v>0</v>
      </c>
      <c r="R1141" s="41">
        <v>0</v>
      </c>
      <c r="S1141" s="41">
        <v>0</v>
      </c>
      <c r="T1141" s="41">
        <v>0</v>
      </c>
      <c r="U1141" s="41">
        <v>0</v>
      </c>
      <c r="V1141" s="41">
        <v>0</v>
      </c>
      <c r="W1141" s="41">
        <v>0</v>
      </c>
      <c r="X1141" s="41">
        <v>0</v>
      </c>
      <c r="Y1141" s="41">
        <v>0</v>
      </c>
      <c r="Z1141" s="41">
        <v>0</v>
      </c>
      <c r="AA1141" s="41">
        <v>0</v>
      </c>
      <c r="AB1141" s="41">
        <v>0</v>
      </c>
      <c r="AC1141" s="41">
        <v>0</v>
      </c>
      <c r="AD1141" s="58">
        <f>SUM(Table446233[[#This Row],[1st
Apportionment]:[Invoices]])</f>
        <v>0</v>
      </c>
      <c r="AE1141" s="58">
        <f>Table446233[[#This Row],[2018–19
Final Allocation
$98.35 
Per Pupil]]-AD1141</f>
        <v>0</v>
      </c>
    </row>
    <row r="1142" spans="1:31" x14ac:dyDescent="0.35">
      <c r="A1142" s="13" t="s">
        <v>4565</v>
      </c>
      <c r="B1142" s="13" t="s">
        <v>4664</v>
      </c>
      <c r="C1142" s="14" t="s">
        <v>4567</v>
      </c>
      <c r="D1142" s="14" t="s">
        <v>4607</v>
      </c>
      <c r="E1142" s="14" t="s">
        <v>4665</v>
      </c>
      <c r="F1142" s="14" t="s">
        <v>4666</v>
      </c>
      <c r="G1142" s="14" t="s">
        <v>4667</v>
      </c>
      <c r="H1142" s="61" t="s">
        <v>3248</v>
      </c>
      <c r="I1142" s="38">
        <v>0</v>
      </c>
      <c r="J1142" s="39" t="s">
        <v>8122</v>
      </c>
      <c r="K1142" s="40" t="s">
        <v>8123</v>
      </c>
      <c r="L1142" s="14" t="s">
        <v>8123</v>
      </c>
      <c r="M1142" s="41">
        <v>0</v>
      </c>
      <c r="N1142" s="4" t="s">
        <v>8122</v>
      </c>
      <c r="O1142" s="41">
        <v>0</v>
      </c>
      <c r="P1142" s="41">
        <v>0</v>
      </c>
      <c r="Q1142" s="41">
        <v>0</v>
      </c>
      <c r="R1142" s="41">
        <v>0</v>
      </c>
      <c r="S1142" s="41">
        <v>0</v>
      </c>
      <c r="T1142" s="41">
        <v>0</v>
      </c>
      <c r="U1142" s="41">
        <v>0</v>
      </c>
      <c r="V1142" s="41">
        <v>0</v>
      </c>
      <c r="W1142" s="41">
        <v>0</v>
      </c>
      <c r="X1142" s="41">
        <v>0</v>
      </c>
      <c r="Y1142" s="41">
        <v>0</v>
      </c>
      <c r="Z1142" s="41">
        <v>0</v>
      </c>
      <c r="AA1142" s="41">
        <v>0</v>
      </c>
      <c r="AB1142" s="41">
        <v>0</v>
      </c>
      <c r="AC1142" s="41">
        <v>0</v>
      </c>
      <c r="AD1142" s="58">
        <f>SUM(Table446233[[#This Row],[1st
Apportionment]:[Invoices]])</f>
        <v>0</v>
      </c>
      <c r="AE1142" s="58">
        <f>Table446233[[#This Row],[2018–19
Final Allocation
$98.35 
Per Pupil]]-AD1142</f>
        <v>0</v>
      </c>
    </row>
    <row r="1143" spans="1:31" x14ac:dyDescent="0.35">
      <c r="A1143" s="13" t="s">
        <v>4565</v>
      </c>
      <c r="B1143" s="13" t="s">
        <v>4668</v>
      </c>
      <c r="C1143" s="14" t="s">
        <v>4567</v>
      </c>
      <c r="D1143" s="14" t="s">
        <v>4595</v>
      </c>
      <c r="E1143" s="14" t="s">
        <v>4669</v>
      </c>
      <c r="F1143" s="14" t="s">
        <v>4670</v>
      </c>
      <c r="G1143" s="14" t="s">
        <v>4671</v>
      </c>
      <c r="H1143" s="61" t="s">
        <v>4672</v>
      </c>
      <c r="I1143" s="38">
        <v>0</v>
      </c>
      <c r="J1143" s="39" t="s">
        <v>8123</v>
      </c>
      <c r="K1143" s="40" t="s">
        <v>8123</v>
      </c>
      <c r="L1143" s="14" t="s">
        <v>8123</v>
      </c>
      <c r="M1143" s="41">
        <v>0</v>
      </c>
      <c r="N1143" s="4" t="s">
        <v>8123</v>
      </c>
      <c r="O1143" s="41">
        <v>0</v>
      </c>
      <c r="P1143" s="41">
        <v>0</v>
      </c>
      <c r="Q1143" s="41">
        <v>0</v>
      </c>
      <c r="R1143" s="41">
        <v>0</v>
      </c>
      <c r="S1143" s="41">
        <v>0</v>
      </c>
      <c r="T1143" s="41">
        <v>0</v>
      </c>
      <c r="U1143" s="41">
        <v>0</v>
      </c>
      <c r="V1143" s="41">
        <v>0</v>
      </c>
      <c r="W1143" s="41">
        <v>0</v>
      </c>
      <c r="X1143" s="41">
        <v>0</v>
      </c>
      <c r="Y1143" s="41">
        <v>0</v>
      </c>
      <c r="Z1143" s="41">
        <v>0</v>
      </c>
      <c r="AA1143" s="41">
        <v>0</v>
      </c>
      <c r="AB1143" s="41">
        <v>0</v>
      </c>
      <c r="AC1143" s="41">
        <v>0</v>
      </c>
      <c r="AD1143" s="58">
        <f>SUM(Table446233[[#This Row],[1st
Apportionment]:[Invoices]])</f>
        <v>0</v>
      </c>
      <c r="AE1143" s="58">
        <f>Table446233[[#This Row],[2018–19
Final Allocation
$98.35 
Per Pupil]]-AD1143</f>
        <v>0</v>
      </c>
    </row>
    <row r="1144" spans="1:31" ht="31" x14ac:dyDescent="0.35">
      <c r="A1144" s="13" t="s">
        <v>4565</v>
      </c>
      <c r="B1144" s="13" t="s">
        <v>4673</v>
      </c>
      <c r="C1144" s="14" t="s">
        <v>4567</v>
      </c>
      <c r="D1144" s="14" t="s">
        <v>4598</v>
      </c>
      <c r="E1144" s="14" t="s">
        <v>4674</v>
      </c>
      <c r="F1144" s="14" t="s">
        <v>4675</v>
      </c>
      <c r="G1144" s="14" t="s">
        <v>4676</v>
      </c>
      <c r="H1144" s="61" t="s">
        <v>4677</v>
      </c>
      <c r="I1144" s="38">
        <v>0</v>
      </c>
      <c r="J1144" s="39" t="s">
        <v>8122</v>
      </c>
      <c r="K1144" s="40" t="s">
        <v>8123</v>
      </c>
      <c r="L1144" s="14" t="s">
        <v>8123</v>
      </c>
      <c r="M1144" s="41">
        <v>0</v>
      </c>
      <c r="N1144" s="4" t="s">
        <v>8123</v>
      </c>
      <c r="O1144" s="41">
        <v>0</v>
      </c>
      <c r="P1144" s="41">
        <v>0</v>
      </c>
      <c r="Q1144" s="41">
        <v>0</v>
      </c>
      <c r="R1144" s="41">
        <v>0</v>
      </c>
      <c r="S1144" s="41">
        <v>0</v>
      </c>
      <c r="T1144" s="41">
        <v>0</v>
      </c>
      <c r="U1144" s="41">
        <v>0</v>
      </c>
      <c r="V1144" s="41">
        <v>0</v>
      </c>
      <c r="W1144" s="41">
        <v>0</v>
      </c>
      <c r="X1144" s="41">
        <v>0</v>
      </c>
      <c r="Y1144" s="41">
        <v>0</v>
      </c>
      <c r="Z1144" s="41">
        <v>0</v>
      </c>
      <c r="AA1144" s="41">
        <v>0</v>
      </c>
      <c r="AB1144" s="41">
        <v>0</v>
      </c>
      <c r="AC1144" s="41">
        <v>0</v>
      </c>
      <c r="AD1144" s="58">
        <f>SUM(Table446233[[#This Row],[1st
Apportionment]:[Invoices]])</f>
        <v>0</v>
      </c>
      <c r="AE1144" s="58">
        <f>Table446233[[#This Row],[2018–19
Final Allocation
$98.35 
Per Pupil]]-AD1144</f>
        <v>0</v>
      </c>
    </row>
    <row r="1145" spans="1:31" ht="31" x14ac:dyDescent="0.35">
      <c r="A1145" s="13" t="s">
        <v>4565</v>
      </c>
      <c r="B1145" s="13" t="s">
        <v>4678</v>
      </c>
      <c r="C1145" s="14" t="s">
        <v>4567</v>
      </c>
      <c r="D1145" s="14" t="s">
        <v>4574</v>
      </c>
      <c r="E1145" s="14" t="s">
        <v>4679</v>
      </c>
      <c r="F1145" s="14" t="s">
        <v>4680</v>
      </c>
      <c r="G1145" s="14" t="s">
        <v>4681</v>
      </c>
      <c r="H1145" s="61" t="s">
        <v>4682</v>
      </c>
      <c r="I1145" s="38">
        <v>0</v>
      </c>
      <c r="J1145" s="39" t="s">
        <v>8122</v>
      </c>
      <c r="K1145" s="40" t="s">
        <v>8123</v>
      </c>
      <c r="L1145" s="14" t="s">
        <v>8123</v>
      </c>
      <c r="M1145" s="41">
        <v>0</v>
      </c>
      <c r="N1145" s="4" t="s">
        <v>8123</v>
      </c>
      <c r="O1145" s="41">
        <v>0</v>
      </c>
      <c r="P1145" s="41">
        <v>0</v>
      </c>
      <c r="Q1145" s="41">
        <v>0</v>
      </c>
      <c r="R1145" s="41">
        <v>0</v>
      </c>
      <c r="S1145" s="41">
        <v>0</v>
      </c>
      <c r="T1145" s="41">
        <v>0</v>
      </c>
      <c r="U1145" s="41">
        <v>0</v>
      </c>
      <c r="V1145" s="41">
        <v>0</v>
      </c>
      <c r="W1145" s="41">
        <v>0</v>
      </c>
      <c r="X1145" s="41">
        <v>0</v>
      </c>
      <c r="Y1145" s="41">
        <v>0</v>
      </c>
      <c r="Z1145" s="41">
        <v>0</v>
      </c>
      <c r="AA1145" s="41">
        <v>0</v>
      </c>
      <c r="AB1145" s="41">
        <v>0</v>
      </c>
      <c r="AC1145" s="41">
        <v>0</v>
      </c>
      <c r="AD1145" s="58">
        <f>SUM(Table446233[[#This Row],[1st
Apportionment]:[Invoices]])</f>
        <v>0</v>
      </c>
      <c r="AE1145" s="58">
        <f>Table446233[[#This Row],[2018–19
Final Allocation
$98.35 
Per Pupil]]-AD1145</f>
        <v>0</v>
      </c>
    </row>
    <row r="1146" spans="1:31" x14ac:dyDescent="0.35">
      <c r="A1146" s="13" t="s">
        <v>4565</v>
      </c>
      <c r="B1146" s="13" t="s">
        <v>4683</v>
      </c>
      <c r="C1146" s="14" t="s">
        <v>4567</v>
      </c>
      <c r="D1146" s="14" t="s">
        <v>4589</v>
      </c>
      <c r="E1146" s="14" t="s">
        <v>4684</v>
      </c>
      <c r="F1146" s="14" t="s">
        <v>4685</v>
      </c>
      <c r="G1146" s="14" t="s">
        <v>4686</v>
      </c>
      <c r="H1146" s="61" t="s">
        <v>4687</v>
      </c>
      <c r="I1146" s="38">
        <v>0</v>
      </c>
      <c r="J1146" s="39" t="s">
        <v>8123</v>
      </c>
      <c r="K1146" s="40" t="s">
        <v>8123</v>
      </c>
      <c r="L1146" s="14" t="s">
        <v>8123</v>
      </c>
      <c r="M1146" s="41">
        <v>0</v>
      </c>
      <c r="N1146" s="4" t="s">
        <v>8123</v>
      </c>
      <c r="O1146" s="41">
        <v>0</v>
      </c>
      <c r="P1146" s="41">
        <v>0</v>
      </c>
      <c r="Q1146" s="41">
        <v>0</v>
      </c>
      <c r="R1146" s="41">
        <v>0</v>
      </c>
      <c r="S1146" s="41">
        <v>0</v>
      </c>
      <c r="T1146" s="41">
        <v>0</v>
      </c>
      <c r="U1146" s="41">
        <v>0</v>
      </c>
      <c r="V1146" s="41">
        <v>0</v>
      </c>
      <c r="W1146" s="41">
        <v>0</v>
      </c>
      <c r="X1146" s="41">
        <v>0</v>
      </c>
      <c r="Y1146" s="41">
        <v>0</v>
      </c>
      <c r="Z1146" s="41">
        <v>0</v>
      </c>
      <c r="AA1146" s="41">
        <v>0</v>
      </c>
      <c r="AB1146" s="41">
        <v>0</v>
      </c>
      <c r="AC1146" s="41">
        <v>0</v>
      </c>
      <c r="AD1146" s="58">
        <f>SUM(Table446233[[#This Row],[1st
Apportionment]:[Invoices]])</f>
        <v>0</v>
      </c>
      <c r="AE1146" s="58">
        <f>Table446233[[#This Row],[2018–19
Final Allocation
$98.35 
Per Pupil]]-AD1146</f>
        <v>0</v>
      </c>
    </row>
    <row r="1147" spans="1:31" x14ac:dyDescent="0.35">
      <c r="A1147" s="13" t="s">
        <v>4565</v>
      </c>
      <c r="B1147" s="13" t="s">
        <v>4688</v>
      </c>
      <c r="C1147" s="14" t="s">
        <v>4567</v>
      </c>
      <c r="D1147" s="14" t="s">
        <v>4607</v>
      </c>
      <c r="E1147" s="14" t="s">
        <v>4689</v>
      </c>
      <c r="F1147" s="14" t="s">
        <v>4690</v>
      </c>
      <c r="G1147" s="14" t="s">
        <v>4691</v>
      </c>
      <c r="H1147" s="61" t="s">
        <v>4692</v>
      </c>
      <c r="I1147" s="38">
        <v>0</v>
      </c>
      <c r="J1147" s="39" t="s">
        <v>8122</v>
      </c>
      <c r="K1147" s="40" t="s">
        <v>8123</v>
      </c>
      <c r="L1147" s="14" t="s">
        <v>8123</v>
      </c>
      <c r="M1147" s="41">
        <v>0</v>
      </c>
      <c r="N1147" s="4" t="s">
        <v>8123</v>
      </c>
      <c r="O1147" s="41">
        <v>0</v>
      </c>
      <c r="P1147" s="41">
        <v>0</v>
      </c>
      <c r="Q1147" s="41">
        <v>0</v>
      </c>
      <c r="R1147" s="41">
        <v>0</v>
      </c>
      <c r="S1147" s="41">
        <v>0</v>
      </c>
      <c r="T1147" s="41">
        <v>0</v>
      </c>
      <c r="U1147" s="41">
        <v>0</v>
      </c>
      <c r="V1147" s="41">
        <v>0</v>
      </c>
      <c r="W1147" s="41">
        <v>0</v>
      </c>
      <c r="X1147" s="41">
        <v>0</v>
      </c>
      <c r="Y1147" s="41">
        <v>0</v>
      </c>
      <c r="Z1147" s="41">
        <v>0</v>
      </c>
      <c r="AA1147" s="41">
        <v>0</v>
      </c>
      <c r="AB1147" s="41">
        <v>0</v>
      </c>
      <c r="AC1147" s="41">
        <v>0</v>
      </c>
      <c r="AD1147" s="58">
        <f>SUM(Table446233[[#This Row],[1st
Apportionment]:[Invoices]])</f>
        <v>0</v>
      </c>
      <c r="AE1147" s="58">
        <f>Table446233[[#This Row],[2018–19
Final Allocation
$98.35 
Per Pupil]]-AD1147</f>
        <v>0</v>
      </c>
    </row>
    <row r="1148" spans="1:31" ht="31" x14ac:dyDescent="0.35">
      <c r="A1148" s="13" t="s">
        <v>4565</v>
      </c>
      <c r="B1148" s="13" t="s">
        <v>4693</v>
      </c>
      <c r="C1148" s="14" t="s">
        <v>4567</v>
      </c>
      <c r="D1148" s="14" t="s">
        <v>4607</v>
      </c>
      <c r="E1148" s="14" t="s">
        <v>4694</v>
      </c>
      <c r="F1148" s="14" t="s">
        <v>4695</v>
      </c>
      <c r="G1148" s="14" t="s">
        <v>4696</v>
      </c>
      <c r="H1148" s="61" t="s">
        <v>4697</v>
      </c>
      <c r="I1148" s="38">
        <v>0</v>
      </c>
      <c r="J1148" s="39" t="s">
        <v>8122</v>
      </c>
      <c r="K1148" s="40" t="s">
        <v>8123</v>
      </c>
      <c r="L1148" s="14" t="s">
        <v>8123</v>
      </c>
      <c r="M1148" s="41">
        <v>0</v>
      </c>
      <c r="N1148" s="4" t="s">
        <v>8123</v>
      </c>
      <c r="O1148" s="41">
        <v>0</v>
      </c>
      <c r="P1148" s="41">
        <v>0</v>
      </c>
      <c r="Q1148" s="41">
        <v>0</v>
      </c>
      <c r="R1148" s="41">
        <v>0</v>
      </c>
      <c r="S1148" s="41">
        <v>0</v>
      </c>
      <c r="T1148" s="41">
        <v>0</v>
      </c>
      <c r="U1148" s="41">
        <v>0</v>
      </c>
      <c r="V1148" s="41">
        <v>0</v>
      </c>
      <c r="W1148" s="41">
        <v>0</v>
      </c>
      <c r="X1148" s="41">
        <v>0</v>
      </c>
      <c r="Y1148" s="41">
        <v>0</v>
      </c>
      <c r="Z1148" s="41">
        <v>0</v>
      </c>
      <c r="AA1148" s="41">
        <v>0</v>
      </c>
      <c r="AB1148" s="41">
        <v>0</v>
      </c>
      <c r="AC1148" s="41">
        <v>0</v>
      </c>
      <c r="AD1148" s="58">
        <f>SUM(Table446233[[#This Row],[1st
Apportionment]:[Invoices]])</f>
        <v>0</v>
      </c>
      <c r="AE1148" s="58">
        <f>Table446233[[#This Row],[2018–19
Final Allocation
$98.35 
Per Pupil]]-AD1148</f>
        <v>0</v>
      </c>
    </row>
    <row r="1149" spans="1:31" x14ac:dyDescent="0.35">
      <c r="A1149" s="13" t="s">
        <v>4565</v>
      </c>
      <c r="B1149" s="13" t="s">
        <v>4698</v>
      </c>
      <c r="C1149" s="14" t="s">
        <v>4567</v>
      </c>
      <c r="D1149" s="14" t="s">
        <v>4598</v>
      </c>
      <c r="E1149" s="14" t="s">
        <v>4699</v>
      </c>
      <c r="F1149" s="14" t="s">
        <v>4700</v>
      </c>
      <c r="G1149" s="14" t="s">
        <v>4701</v>
      </c>
      <c r="H1149" s="61" t="s">
        <v>4702</v>
      </c>
      <c r="I1149" s="38">
        <v>0</v>
      </c>
      <c r="J1149" s="39" t="s">
        <v>8123</v>
      </c>
      <c r="K1149" s="40" t="s">
        <v>8123</v>
      </c>
      <c r="L1149" s="14" t="s">
        <v>8123</v>
      </c>
      <c r="M1149" s="41">
        <v>0</v>
      </c>
      <c r="N1149" s="4" t="s">
        <v>8123</v>
      </c>
      <c r="O1149" s="41">
        <v>0</v>
      </c>
      <c r="P1149" s="41">
        <v>0</v>
      </c>
      <c r="Q1149" s="41">
        <v>0</v>
      </c>
      <c r="R1149" s="41">
        <v>0</v>
      </c>
      <c r="S1149" s="41">
        <v>0</v>
      </c>
      <c r="T1149" s="41">
        <v>0</v>
      </c>
      <c r="U1149" s="41">
        <v>0</v>
      </c>
      <c r="V1149" s="41">
        <v>0</v>
      </c>
      <c r="W1149" s="41">
        <v>0</v>
      </c>
      <c r="X1149" s="41">
        <v>0</v>
      </c>
      <c r="Y1149" s="41">
        <v>0</v>
      </c>
      <c r="Z1149" s="41">
        <v>0</v>
      </c>
      <c r="AA1149" s="41">
        <v>0</v>
      </c>
      <c r="AB1149" s="41">
        <v>0</v>
      </c>
      <c r="AC1149" s="41">
        <v>0</v>
      </c>
      <c r="AD1149" s="58">
        <f>SUM(Table446233[[#This Row],[1st
Apportionment]:[Invoices]])</f>
        <v>0</v>
      </c>
      <c r="AE1149" s="58">
        <f>Table446233[[#This Row],[2018–19
Final Allocation
$98.35 
Per Pupil]]-AD1149</f>
        <v>0</v>
      </c>
    </row>
    <row r="1150" spans="1:31" ht="31" x14ac:dyDescent="0.35">
      <c r="A1150" s="13" t="s">
        <v>4565</v>
      </c>
      <c r="B1150" s="13" t="s">
        <v>4703</v>
      </c>
      <c r="C1150" s="14" t="s">
        <v>4567</v>
      </c>
      <c r="D1150" s="14" t="s">
        <v>4595</v>
      </c>
      <c r="E1150" s="14" t="s">
        <v>4704</v>
      </c>
      <c r="F1150" s="14" t="s">
        <v>4705</v>
      </c>
      <c r="G1150" s="14" t="s">
        <v>4706</v>
      </c>
      <c r="H1150" s="61" t="s">
        <v>4707</v>
      </c>
      <c r="I1150" s="38">
        <v>0</v>
      </c>
      <c r="J1150" s="39" t="s">
        <v>8122</v>
      </c>
      <c r="K1150" s="40" t="s">
        <v>8123</v>
      </c>
      <c r="L1150" s="14" t="s">
        <v>8122</v>
      </c>
      <c r="M1150" s="41">
        <v>0</v>
      </c>
      <c r="N1150" s="4" t="s">
        <v>8123</v>
      </c>
      <c r="O1150" s="41">
        <v>0</v>
      </c>
      <c r="P1150" s="41">
        <v>0</v>
      </c>
      <c r="Q1150" s="41">
        <v>0</v>
      </c>
      <c r="R1150" s="41">
        <v>0</v>
      </c>
      <c r="S1150" s="41">
        <v>0</v>
      </c>
      <c r="T1150" s="41">
        <v>0</v>
      </c>
      <c r="U1150" s="41">
        <v>0</v>
      </c>
      <c r="V1150" s="41">
        <v>0</v>
      </c>
      <c r="W1150" s="41">
        <v>0</v>
      </c>
      <c r="X1150" s="41">
        <v>0</v>
      </c>
      <c r="Y1150" s="41">
        <v>0</v>
      </c>
      <c r="Z1150" s="41">
        <v>0</v>
      </c>
      <c r="AA1150" s="41">
        <v>0</v>
      </c>
      <c r="AB1150" s="41">
        <v>0</v>
      </c>
      <c r="AC1150" s="41">
        <v>0</v>
      </c>
      <c r="AD1150" s="58">
        <f>SUM(Table446233[[#This Row],[1st
Apportionment]:[Invoices]])</f>
        <v>0</v>
      </c>
      <c r="AE1150" s="58">
        <f>Table446233[[#This Row],[2018–19
Final Allocation
$98.35 
Per Pupil]]-AD1150</f>
        <v>0</v>
      </c>
    </row>
    <row r="1151" spans="1:31" x14ac:dyDescent="0.35">
      <c r="A1151" s="13" t="s">
        <v>4565</v>
      </c>
      <c r="B1151" s="13" t="s">
        <v>4708</v>
      </c>
      <c r="C1151" s="14" t="s">
        <v>4567</v>
      </c>
      <c r="D1151" s="14" t="s">
        <v>4595</v>
      </c>
      <c r="E1151" s="14" t="s">
        <v>4709</v>
      </c>
      <c r="F1151" s="14" t="s">
        <v>4710</v>
      </c>
      <c r="G1151" s="14" t="s">
        <v>4711</v>
      </c>
      <c r="H1151" s="61" t="s">
        <v>4712</v>
      </c>
      <c r="I1151" s="38">
        <v>0</v>
      </c>
      <c r="J1151" s="39" t="s">
        <v>8122</v>
      </c>
      <c r="K1151" s="40" t="s">
        <v>8123</v>
      </c>
      <c r="L1151" s="14" t="s">
        <v>8123</v>
      </c>
      <c r="M1151" s="41">
        <v>0</v>
      </c>
      <c r="N1151" s="4" t="s">
        <v>8123</v>
      </c>
      <c r="O1151" s="41">
        <v>0</v>
      </c>
      <c r="P1151" s="41">
        <v>0</v>
      </c>
      <c r="Q1151" s="41">
        <v>0</v>
      </c>
      <c r="R1151" s="41">
        <v>0</v>
      </c>
      <c r="S1151" s="41">
        <v>0</v>
      </c>
      <c r="T1151" s="41">
        <v>0</v>
      </c>
      <c r="U1151" s="41">
        <v>0</v>
      </c>
      <c r="V1151" s="41">
        <v>0</v>
      </c>
      <c r="W1151" s="41">
        <v>0</v>
      </c>
      <c r="X1151" s="41">
        <v>0</v>
      </c>
      <c r="Y1151" s="41">
        <v>0</v>
      </c>
      <c r="Z1151" s="41">
        <v>0</v>
      </c>
      <c r="AA1151" s="41">
        <v>0</v>
      </c>
      <c r="AB1151" s="41">
        <v>0</v>
      </c>
      <c r="AC1151" s="41">
        <v>0</v>
      </c>
      <c r="AD1151" s="58">
        <f>SUM(Table446233[[#This Row],[1st
Apportionment]:[Invoices]])</f>
        <v>0</v>
      </c>
      <c r="AE1151" s="58">
        <f>Table446233[[#This Row],[2018–19
Final Allocation
$98.35 
Per Pupil]]-AD1151</f>
        <v>0</v>
      </c>
    </row>
    <row r="1152" spans="1:31" x14ac:dyDescent="0.35">
      <c r="A1152" s="13" t="s">
        <v>4565</v>
      </c>
      <c r="B1152" s="13" t="s">
        <v>4713</v>
      </c>
      <c r="C1152" s="14" t="s">
        <v>4567</v>
      </c>
      <c r="D1152" s="14" t="s">
        <v>4568</v>
      </c>
      <c r="E1152" s="14" t="s">
        <v>4714</v>
      </c>
      <c r="F1152" s="14" t="s">
        <v>4715</v>
      </c>
      <c r="G1152" s="14" t="s">
        <v>4716</v>
      </c>
      <c r="H1152" s="61" t="s">
        <v>4717</v>
      </c>
      <c r="I1152" s="38">
        <v>0</v>
      </c>
      <c r="J1152" s="39" t="s">
        <v>8123</v>
      </c>
      <c r="K1152" s="40" t="s">
        <v>8123</v>
      </c>
      <c r="L1152" s="14" t="s">
        <v>8123</v>
      </c>
      <c r="M1152" s="41">
        <v>0</v>
      </c>
      <c r="N1152" s="4" t="s">
        <v>8123</v>
      </c>
      <c r="O1152" s="41">
        <v>0</v>
      </c>
      <c r="P1152" s="41">
        <v>0</v>
      </c>
      <c r="Q1152" s="41">
        <v>0</v>
      </c>
      <c r="R1152" s="41">
        <v>0</v>
      </c>
      <c r="S1152" s="41">
        <v>0</v>
      </c>
      <c r="T1152" s="41">
        <v>0</v>
      </c>
      <c r="U1152" s="41">
        <v>0</v>
      </c>
      <c r="V1152" s="41">
        <v>0</v>
      </c>
      <c r="W1152" s="41">
        <v>0</v>
      </c>
      <c r="X1152" s="41">
        <v>0</v>
      </c>
      <c r="Y1152" s="41">
        <v>0</v>
      </c>
      <c r="Z1152" s="41">
        <v>0</v>
      </c>
      <c r="AA1152" s="41">
        <v>0</v>
      </c>
      <c r="AB1152" s="41">
        <v>0</v>
      </c>
      <c r="AC1152" s="41">
        <v>0</v>
      </c>
      <c r="AD1152" s="58">
        <f>SUM(Table446233[[#This Row],[1st
Apportionment]:[Invoices]])</f>
        <v>0</v>
      </c>
      <c r="AE1152" s="58">
        <f>Table446233[[#This Row],[2018–19
Final Allocation
$98.35 
Per Pupil]]-AD1152</f>
        <v>0</v>
      </c>
    </row>
    <row r="1153" spans="1:31" x14ac:dyDescent="0.35">
      <c r="A1153" s="13" t="s">
        <v>4565</v>
      </c>
      <c r="B1153" s="13" t="s">
        <v>4718</v>
      </c>
      <c r="C1153" s="14" t="s">
        <v>4567</v>
      </c>
      <c r="D1153" s="14" t="s">
        <v>4595</v>
      </c>
      <c r="E1153" s="14" t="s">
        <v>4719</v>
      </c>
      <c r="F1153" s="14" t="s">
        <v>4720</v>
      </c>
      <c r="G1153" s="14" t="s">
        <v>4721</v>
      </c>
      <c r="H1153" s="61" t="s">
        <v>4722</v>
      </c>
      <c r="I1153" s="38">
        <v>0</v>
      </c>
      <c r="J1153" s="39" t="s">
        <v>8122</v>
      </c>
      <c r="K1153" s="40" t="s">
        <v>8123</v>
      </c>
      <c r="L1153" s="14" t="s">
        <v>8123</v>
      </c>
      <c r="M1153" s="41">
        <v>0</v>
      </c>
      <c r="N1153" s="4" t="s">
        <v>8123</v>
      </c>
      <c r="O1153" s="41">
        <v>0</v>
      </c>
      <c r="P1153" s="41">
        <v>0</v>
      </c>
      <c r="Q1153" s="41">
        <v>0</v>
      </c>
      <c r="R1153" s="41">
        <v>0</v>
      </c>
      <c r="S1153" s="41">
        <v>0</v>
      </c>
      <c r="T1153" s="41">
        <v>0</v>
      </c>
      <c r="U1153" s="41">
        <v>0</v>
      </c>
      <c r="V1153" s="41">
        <v>0</v>
      </c>
      <c r="W1153" s="41">
        <v>0</v>
      </c>
      <c r="X1153" s="41">
        <v>0</v>
      </c>
      <c r="Y1153" s="41">
        <v>0</v>
      </c>
      <c r="Z1153" s="41">
        <v>0</v>
      </c>
      <c r="AA1153" s="41">
        <v>0</v>
      </c>
      <c r="AB1153" s="41">
        <v>0</v>
      </c>
      <c r="AC1153" s="41">
        <v>0</v>
      </c>
      <c r="AD1153" s="58">
        <f>SUM(Table446233[[#This Row],[1st
Apportionment]:[Invoices]])</f>
        <v>0</v>
      </c>
      <c r="AE1153" s="58">
        <f>Table446233[[#This Row],[2018–19
Final Allocation
$98.35 
Per Pupil]]-AD1153</f>
        <v>0</v>
      </c>
    </row>
    <row r="1154" spans="1:31" ht="31" x14ac:dyDescent="0.35">
      <c r="A1154" s="13" t="s">
        <v>4565</v>
      </c>
      <c r="B1154" s="13" t="s">
        <v>4723</v>
      </c>
      <c r="C1154" s="14" t="s">
        <v>4567</v>
      </c>
      <c r="D1154" s="14" t="s">
        <v>4598</v>
      </c>
      <c r="E1154" s="14" t="s">
        <v>4724</v>
      </c>
      <c r="F1154" s="14" t="s">
        <v>4725</v>
      </c>
      <c r="G1154" s="14" t="s">
        <v>4726</v>
      </c>
      <c r="H1154" s="61" t="s">
        <v>4727</v>
      </c>
      <c r="I1154" s="38">
        <v>0</v>
      </c>
      <c r="J1154" s="39" t="s">
        <v>8122</v>
      </c>
      <c r="K1154" s="40" t="s">
        <v>8123</v>
      </c>
      <c r="L1154" s="14" t="s">
        <v>8123</v>
      </c>
      <c r="M1154" s="41">
        <v>0</v>
      </c>
      <c r="N1154" s="4" t="s">
        <v>8123</v>
      </c>
      <c r="O1154" s="41">
        <v>0</v>
      </c>
      <c r="P1154" s="41">
        <v>0</v>
      </c>
      <c r="Q1154" s="41">
        <v>0</v>
      </c>
      <c r="R1154" s="41">
        <v>0</v>
      </c>
      <c r="S1154" s="41">
        <v>0</v>
      </c>
      <c r="T1154" s="41">
        <v>0</v>
      </c>
      <c r="U1154" s="41">
        <v>0</v>
      </c>
      <c r="V1154" s="41">
        <v>0</v>
      </c>
      <c r="W1154" s="41">
        <v>0</v>
      </c>
      <c r="X1154" s="41">
        <v>0</v>
      </c>
      <c r="Y1154" s="41">
        <v>0</v>
      </c>
      <c r="Z1154" s="41">
        <v>0</v>
      </c>
      <c r="AA1154" s="41">
        <v>0</v>
      </c>
      <c r="AB1154" s="41">
        <v>0</v>
      </c>
      <c r="AC1154" s="41">
        <v>0</v>
      </c>
      <c r="AD1154" s="58">
        <f>SUM(Table446233[[#This Row],[1st
Apportionment]:[Invoices]])</f>
        <v>0</v>
      </c>
      <c r="AE1154" s="58">
        <f>Table446233[[#This Row],[2018–19
Final Allocation
$98.35 
Per Pupil]]-AD1154</f>
        <v>0</v>
      </c>
    </row>
    <row r="1155" spans="1:31" x14ac:dyDescent="0.35">
      <c r="A1155" s="13" t="s">
        <v>4565</v>
      </c>
      <c r="B1155" s="13" t="s">
        <v>4728</v>
      </c>
      <c r="C1155" s="14" t="s">
        <v>4567</v>
      </c>
      <c r="D1155" s="14" t="s">
        <v>4598</v>
      </c>
      <c r="E1155" s="14" t="s">
        <v>4729</v>
      </c>
      <c r="F1155" s="14" t="s">
        <v>4730</v>
      </c>
      <c r="G1155" s="14" t="s">
        <v>4731</v>
      </c>
      <c r="H1155" s="61" t="s">
        <v>4732</v>
      </c>
      <c r="I1155" s="38">
        <v>0</v>
      </c>
      <c r="J1155" s="39" t="s">
        <v>8122</v>
      </c>
      <c r="K1155" s="40" t="s">
        <v>8123</v>
      </c>
      <c r="L1155" s="14" t="s">
        <v>8123</v>
      </c>
      <c r="M1155" s="41">
        <v>0</v>
      </c>
      <c r="N1155" s="4" t="s">
        <v>8123</v>
      </c>
      <c r="O1155" s="41">
        <v>0</v>
      </c>
      <c r="P1155" s="41">
        <v>0</v>
      </c>
      <c r="Q1155" s="41">
        <v>0</v>
      </c>
      <c r="R1155" s="41">
        <v>0</v>
      </c>
      <c r="S1155" s="41">
        <v>0</v>
      </c>
      <c r="T1155" s="41">
        <v>0</v>
      </c>
      <c r="U1155" s="41">
        <v>0</v>
      </c>
      <c r="V1155" s="41">
        <v>0</v>
      </c>
      <c r="W1155" s="41">
        <v>0</v>
      </c>
      <c r="X1155" s="41">
        <v>0</v>
      </c>
      <c r="Y1155" s="41">
        <v>0</v>
      </c>
      <c r="Z1155" s="41">
        <v>0</v>
      </c>
      <c r="AA1155" s="41">
        <v>0</v>
      </c>
      <c r="AB1155" s="41">
        <v>0</v>
      </c>
      <c r="AC1155" s="41">
        <v>0</v>
      </c>
      <c r="AD1155" s="58">
        <f>SUM(Table446233[[#This Row],[1st
Apportionment]:[Invoices]])</f>
        <v>0</v>
      </c>
      <c r="AE1155" s="58">
        <f>Table446233[[#This Row],[2018–19
Final Allocation
$98.35 
Per Pupil]]-AD1155</f>
        <v>0</v>
      </c>
    </row>
    <row r="1156" spans="1:31" x14ac:dyDescent="0.35">
      <c r="A1156" s="13" t="s">
        <v>4565</v>
      </c>
      <c r="B1156" s="13" t="s">
        <v>4733</v>
      </c>
      <c r="C1156" s="14" t="s">
        <v>4567</v>
      </c>
      <c r="D1156" s="14" t="s">
        <v>4598</v>
      </c>
      <c r="E1156" s="14" t="s">
        <v>4734</v>
      </c>
      <c r="F1156" s="14" t="s">
        <v>4735</v>
      </c>
      <c r="G1156" s="14" t="s">
        <v>4736</v>
      </c>
      <c r="H1156" s="61" t="s">
        <v>4737</v>
      </c>
      <c r="I1156" s="38">
        <v>57</v>
      </c>
      <c r="J1156" s="39" t="s">
        <v>8122</v>
      </c>
      <c r="K1156" s="40" t="s">
        <v>8122</v>
      </c>
      <c r="L1156" s="14" t="s">
        <v>8122</v>
      </c>
      <c r="M1156" s="41">
        <v>5606</v>
      </c>
      <c r="N1156" s="4" t="s">
        <v>8122</v>
      </c>
      <c r="O1156" s="41">
        <v>712</v>
      </c>
      <c r="P1156" s="41">
        <v>1316</v>
      </c>
      <c r="Q1156" s="41">
        <v>897</v>
      </c>
      <c r="R1156" s="41">
        <v>0</v>
      </c>
      <c r="S1156" s="41">
        <v>0</v>
      </c>
      <c r="T1156" s="41">
        <v>0</v>
      </c>
      <c r="U1156" s="41">
        <v>0</v>
      </c>
      <c r="V1156" s="41">
        <v>0</v>
      </c>
      <c r="W1156" s="41">
        <v>1667</v>
      </c>
      <c r="X1156" s="41">
        <v>1014</v>
      </c>
      <c r="Y1156" s="41">
        <v>0</v>
      </c>
      <c r="Z1156" s="41">
        <v>0</v>
      </c>
      <c r="AA1156" s="41">
        <v>0</v>
      </c>
      <c r="AB1156" s="41">
        <v>0</v>
      </c>
      <c r="AC1156" s="41">
        <v>0</v>
      </c>
      <c r="AD1156" s="58">
        <f>SUM(Table446233[[#This Row],[1st
Apportionment]:[Invoices]])</f>
        <v>5606</v>
      </c>
      <c r="AE1156" s="58">
        <f>Table446233[[#This Row],[2018–19
Final Allocation
$98.35 
Per Pupil]]-AD1156</f>
        <v>0</v>
      </c>
    </row>
    <row r="1157" spans="1:31" x14ac:dyDescent="0.35">
      <c r="A1157" s="13" t="s">
        <v>4565</v>
      </c>
      <c r="B1157" s="13" t="s">
        <v>4738</v>
      </c>
      <c r="C1157" s="14" t="s">
        <v>4567</v>
      </c>
      <c r="D1157" s="14" t="s">
        <v>4607</v>
      </c>
      <c r="E1157" s="14" t="s">
        <v>4739</v>
      </c>
      <c r="F1157" s="14" t="s">
        <v>4740</v>
      </c>
      <c r="G1157" s="14" t="s">
        <v>4741</v>
      </c>
      <c r="H1157" s="61" t="s">
        <v>4742</v>
      </c>
      <c r="I1157" s="38">
        <v>0</v>
      </c>
      <c r="J1157" s="39" t="s">
        <v>8122</v>
      </c>
      <c r="K1157" s="40" t="s">
        <v>8123</v>
      </c>
      <c r="L1157" s="14" t="s">
        <v>8123</v>
      </c>
      <c r="M1157" s="41">
        <v>0</v>
      </c>
      <c r="N1157" s="4" t="s">
        <v>8123</v>
      </c>
      <c r="O1157" s="41">
        <v>0</v>
      </c>
      <c r="P1157" s="41">
        <v>0</v>
      </c>
      <c r="Q1157" s="41">
        <v>0</v>
      </c>
      <c r="R1157" s="41">
        <v>0</v>
      </c>
      <c r="S1157" s="41">
        <v>0</v>
      </c>
      <c r="T1157" s="41">
        <v>0</v>
      </c>
      <c r="U1157" s="41">
        <v>0</v>
      </c>
      <c r="V1157" s="41">
        <v>0</v>
      </c>
      <c r="W1157" s="41">
        <v>0</v>
      </c>
      <c r="X1157" s="41">
        <v>0</v>
      </c>
      <c r="Y1157" s="41">
        <v>0</v>
      </c>
      <c r="Z1157" s="41">
        <v>0</v>
      </c>
      <c r="AA1157" s="41">
        <v>0</v>
      </c>
      <c r="AB1157" s="41">
        <v>0</v>
      </c>
      <c r="AC1157" s="41">
        <v>0</v>
      </c>
      <c r="AD1157" s="58">
        <f>SUM(Table446233[[#This Row],[1st
Apportionment]:[Invoices]])</f>
        <v>0</v>
      </c>
      <c r="AE1157" s="58">
        <f>Table446233[[#This Row],[2018–19
Final Allocation
$98.35 
Per Pupil]]-AD1157</f>
        <v>0</v>
      </c>
    </row>
    <row r="1158" spans="1:31" x14ac:dyDescent="0.35">
      <c r="A1158" s="13" t="s">
        <v>4565</v>
      </c>
      <c r="B1158" s="13" t="s">
        <v>4743</v>
      </c>
      <c r="C1158" s="14" t="s">
        <v>4567</v>
      </c>
      <c r="D1158" s="14" t="s">
        <v>4592</v>
      </c>
      <c r="E1158" s="14" t="s">
        <v>4744</v>
      </c>
      <c r="F1158" s="14" t="s">
        <v>4745</v>
      </c>
      <c r="G1158" s="14" t="s">
        <v>4746</v>
      </c>
      <c r="H1158" s="61" t="s">
        <v>4747</v>
      </c>
      <c r="I1158" s="38">
        <v>0</v>
      </c>
      <c r="J1158" s="39" t="s">
        <v>8123</v>
      </c>
      <c r="K1158" s="40" t="s">
        <v>8123</v>
      </c>
      <c r="L1158" s="14" t="s">
        <v>8123</v>
      </c>
      <c r="M1158" s="41">
        <v>0</v>
      </c>
      <c r="N1158" s="4" t="s">
        <v>8123</v>
      </c>
      <c r="O1158" s="41">
        <v>0</v>
      </c>
      <c r="P1158" s="41">
        <v>0</v>
      </c>
      <c r="Q1158" s="41">
        <v>0</v>
      </c>
      <c r="R1158" s="41">
        <v>0</v>
      </c>
      <c r="S1158" s="41">
        <v>0</v>
      </c>
      <c r="T1158" s="41">
        <v>0</v>
      </c>
      <c r="U1158" s="41">
        <v>0</v>
      </c>
      <c r="V1158" s="41">
        <v>0</v>
      </c>
      <c r="W1158" s="41">
        <v>0</v>
      </c>
      <c r="X1158" s="41">
        <v>0</v>
      </c>
      <c r="Y1158" s="41">
        <v>0</v>
      </c>
      <c r="Z1158" s="41">
        <v>0</v>
      </c>
      <c r="AA1158" s="41">
        <v>0</v>
      </c>
      <c r="AB1158" s="41">
        <v>0</v>
      </c>
      <c r="AC1158" s="41">
        <v>0</v>
      </c>
      <c r="AD1158" s="58">
        <f>SUM(Table446233[[#This Row],[1st
Apportionment]:[Invoices]])</f>
        <v>0</v>
      </c>
      <c r="AE1158" s="58">
        <f>Table446233[[#This Row],[2018–19
Final Allocation
$98.35 
Per Pupil]]-AD1158</f>
        <v>0</v>
      </c>
    </row>
    <row r="1159" spans="1:31" x14ac:dyDescent="0.35">
      <c r="A1159" s="13" t="s">
        <v>4565</v>
      </c>
      <c r="B1159" s="13" t="s">
        <v>4748</v>
      </c>
      <c r="C1159" s="14" t="s">
        <v>4567</v>
      </c>
      <c r="D1159" s="14" t="s">
        <v>4598</v>
      </c>
      <c r="E1159" s="14" t="s">
        <v>4749</v>
      </c>
      <c r="F1159" s="14" t="s">
        <v>4750</v>
      </c>
      <c r="G1159" s="14" t="s">
        <v>4751</v>
      </c>
      <c r="H1159" s="61" t="s">
        <v>4752</v>
      </c>
      <c r="I1159" s="38">
        <v>0</v>
      </c>
      <c r="J1159" s="39" t="s">
        <v>8122</v>
      </c>
      <c r="K1159" s="40" t="s">
        <v>8123</v>
      </c>
      <c r="L1159" s="14" t="s">
        <v>8123</v>
      </c>
      <c r="M1159" s="41">
        <v>0</v>
      </c>
      <c r="N1159" s="4" t="s">
        <v>8123</v>
      </c>
      <c r="O1159" s="41">
        <v>0</v>
      </c>
      <c r="P1159" s="41">
        <v>0</v>
      </c>
      <c r="Q1159" s="41">
        <v>0</v>
      </c>
      <c r="R1159" s="41">
        <v>0</v>
      </c>
      <c r="S1159" s="41">
        <v>0</v>
      </c>
      <c r="T1159" s="41">
        <v>0</v>
      </c>
      <c r="U1159" s="41">
        <v>0</v>
      </c>
      <c r="V1159" s="41">
        <v>0</v>
      </c>
      <c r="W1159" s="41">
        <v>0</v>
      </c>
      <c r="X1159" s="41">
        <v>0</v>
      </c>
      <c r="Y1159" s="41">
        <v>0</v>
      </c>
      <c r="Z1159" s="41">
        <v>0</v>
      </c>
      <c r="AA1159" s="41">
        <v>0</v>
      </c>
      <c r="AB1159" s="41">
        <v>0</v>
      </c>
      <c r="AC1159" s="41">
        <v>0</v>
      </c>
      <c r="AD1159" s="58">
        <f>SUM(Table446233[[#This Row],[1st
Apportionment]:[Invoices]])</f>
        <v>0</v>
      </c>
      <c r="AE1159" s="58">
        <f>Table446233[[#This Row],[2018–19
Final Allocation
$98.35 
Per Pupil]]-AD1159</f>
        <v>0</v>
      </c>
    </row>
    <row r="1160" spans="1:31" x14ac:dyDescent="0.35">
      <c r="A1160" s="13" t="s">
        <v>4565</v>
      </c>
      <c r="B1160" s="13" t="s">
        <v>4753</v>
      </c>
      <c r="C1160" s="14" t="s">
        <v>4567</v>
      </c>
      <c r="D1160" s="14" t="s">
        <v>4598</v>
      </c>
      <c r="E1160" s="14" t="s">
        <v>4754</v>
      </c>
      <c r="F1160" s="14" t="s">
        <v>4755</v>
      </c>
      <c r="G1160" s="14" t="s">
        <v>4756</v>
      </c>
      <c r="H1160" s="61" t="s">
        <v>4757</v>
      </c>
      <c r="I1160" s="38">
        <v>0</v>
      </c>
      <c r="J1160" s="39" t="s">
        <v>8122</v>
      </c>
      <c r="K1160" s="40" t="s">
        <v>8123</v>
      </c>
      <c r="L1160" s="14" t="s">
        <v>8123</v>
      </c>
      <c r="M1160" s="41">
        <v>0</v>
      </c>
      <c r="N1160" s="4" t="s">
        <v>8123</v>
      </c>
      <c r="O1160" s="41">
        <v>0</v>
      </c>
      <c r="P1160" s="41">
        <v>0</v>
      </c>
      <c r="Q1160" s="41">
        <v>0</v>
      </c>
      <c r="R1160" s="41">
        <v>0</v>
      </c>
      <c r="S1160" s="41">
        <v>0</v>
      </c>
      <c r="T1160" s="41">
        <v>0</v>
      </c>
      <c r="U1160" s="41">
        <v>0</v>
      </c>
      <c r="V1160" s="41">
        <v>0</v>
      </c>
      <c r="W1160" s="41">
        <v>0</v>
      </c>
      <c r="X1160" s="41">
        <v>0</v>
      </c>
      <c r="Y1160" s="41">
        <v>0</v>
      </c>
      <c r="Z1160" s="41">
        <v>0</v>
      </c>
      <c r="AA1160" s="41">
        <v>0</v>
      </c>
      <c r="AB1160" s="41">
        <v>0</v>
      </c>
      <c r="AC1160" s="41">
        <v>0</v>
      </c>
      <c r="AD1160" s="58">
        <f>SUM(Table446233[[#This Row],[1st
Apportionment]:[Invoices]])</f>
        <v>0</v>
      </c>
      <c r="AE1160" s="58">
        <f>Table446233[[#This Row],[2018–19
Final Allocation
$98.35 
Per Pupil]]-AD1160</f>
        <v>0</v>
      </c>
    </row>
    <row r="1161" spans="1:31" x14ac:dyDescent="0.35">
      <c r="A1161" s="13" t="s">
        <v>4565</v>
      </c>
      <c r="B1161" s="13" t="s">
        <v>4758</v>
      </c>
      <c r="C1161" s="14" t="s">
        <v>4567</v>
      </c>
      <c r="D1161" s="14" t="s">
        <v>4595</v>
      </c>
      <c r="E1161" s="14" t="s">
        <v>4759</v>
      </c>
      <c r="F1161" s="14" t="s">
        <v>4760</v>
      </c>
      <c r="G1161" s="14" t="s">
        <v>4761</v>
      </c>
      <c r="H1161" s="61" t="s">
        <v>4762</v>
      </c>
      <c r="I1161" s="38">
        <v>0</v>
      </c>
      <c r="J1161" s="39" t="s">
        <v>8122</v>
      </c>
      <c r="K1161" s="40" t="s">
        <v>8123</v>
      </c>
      <c r="L1161" s="14" t="s">
        <v>8123</v>
      </c>
      <c r="M1161" s="41">
        <v>0</v>
      </c>
      <c r="N1161" s="4" t="s">
        <v>8123</v>
      </c>
      <c r="O1161" s="41">
        <v>0</v>
      </c>
      <c r="P1161" s="41">
        <v>0</v>
      </c>
      <c r="Q1161" s="41">
        <v>0</v>
      </c>
      <c r="R1161" s="41">
        <v>0</v>
      </c>
      <c r="S1161" s="41">
        <v>0</v>
      </c>
      <c r="T1161" s="41">
        <v>0</v>
      </c>
      <c r="U1161" s="41">
        <v>0</v>
      </c>
      <c r="V1161" s="41">
        <v>0</v>
      </c>
      <c r="W1161" s="41">
        <v>0</v>
      </c>
      <c r="X1161" s="41">
        <v>0</v>
      </c>
      <c r="Y1161" s="41">
        <v>0</v>
      </c>
      <c r="Z1161" s="41">
        <v>0</v>
      </c>
      <c r="AA1161" s="41">
        <v>0</v>
      </c>
      <c r="AB1161" s="41">
        <v>0</v>
      </c>
      <c r="AC1161" s="41">
        <v>0</v>
      </c>
      <c r="AD1161" s="58">
        <f>SUM(Table446233[[#This Row],[1st
Apportionment]:[Invoices]])</f>
        <v>0</v>
      </c>
      <c r="AE1161" s="58">
        <f>Table446233[[#This Row],[2018–19
Final Allocation
$98.35 
Per Pupil]]-AD1161</f>
        <v>0</v>
      </c>
    </row>
    <row r="1162" spans="1:31" ht="31" x14ac:dyDescent="0.35">
      <c r="A1162" s="13" t="s">
        <v>4565</v>
      </c>
      <c r="B1162" s="13" t="s">
        <v>4763</v>
      </c>
      <c r="C1162" s="14" t="s">
        <v>4567</v>
      </c>
      <c r="D1162" s="14" t="s">
        <v>4595</v>
      </c>
      <c r="E1162" s="14" t="s">
        <v>4764</v>
      </c>
      <c r="F1162" s="14" t="s">
        <v>4765</v>
      </c>
      <c r="G1162" s="14" t="s">
        <v>4766</v>
      </c>
      <c r="H1162" s="61" t="s">
        <v>4767</v>
      </c>
      <c r="I1162" s="38">
        <v>0</v>
      </c>
      <c r="J1162" s="39" t="s">
        <v>8122</v>
      </c>
      <c r="K1162" s="40" t="s">
        <v>8123</v>
      </c>
      <c r="L1162" s="14" t="s">
        <v>8123</v>
      </c>
      <c r="M1162" s="41">
        <v>0</v>
      </c>
      <c r="N1162" s="4" t="s">
        <v>8123</v>
      </c>
      <c r="O1162" s="41">
        <v>0</v>
      </c>
      <c r="P1162" s="41">
        <v>0</v>
      </c>
      <c r="Q1162" s="41">
        <v>0</v>
      </c>
      <c r="R1162" s="41">
        <v>0</v>
      </c>
      <c r="S1162" s="41">
        <v>0</v>
      </c>
      <c r="T1162" s="41">
        <v>0</v>
      </c>
      <c r="U1162" s="41">
        <v>0</v>
      </c>
      <c r="V1162" s="41">
        <v>0</v>
      </c>
      <c r="W1162" s="41">
        <v>0</v>
      </c>
      <c r="X1162" s="41">
        <v>0</v>
      </c>
      <c r="Y1162" s="41">
        <v>0</v>
      </c>
      <c r="Z1162" s="41">
        <v>0</v>
      </c>
      <c r="AA1162" s="41">
        <v>0</v>
      </c>
      <c r="AB1162" s="41">
        <v>0</v>
      </c>
      <c r="AC1162" s="41">
        <v>0</v>
      </c>
      <c r="AD1162" s="58">
        <f>SUM(Table446233[[#This Row],[1st
Apportionment]:[Invoices]])</f>
        <v>0</v>
      </c>
      <c r="AE1162" s="58">
        <f>Table446233[[#This Row],[2018–19
Final Allocation
$98.35 
Per Pupil]]-AD1162</f>
        <v>0</v>
      </c>
    </row>
    <row r="1163" spans="1:31" ht="31" x14ac:dyDescent="0.35">
      <c r="A1163" s="13" t="s">
        <v>4565</v>
      </c>
      <c r="B1163" s="13" t="s">
        <v>4768</v>
      </c>
      <c r="C1163" s="14" t="s">
        <v>4567</v>
      </c>
      <c r="D1163" s="14" t="s">
        <v>4574</v>
      </c>
      <c r="E1163" s="14" t="s">
        <v>4769</v>
      </c>
      <c r="F1163" s="14" t="s">
        <v>4770</v>
      </c>
      <c r="G1163" s="14" t="s">
        <v>4771</v>
      </c>
      <c r="H1163" s="61" t="s">
        <v>4772</v>
      </c>
      <c r="I1163" s="38">
        <v>0</v>
      </c>
      <c r="J1163" s="39" t="s">
        <v>8122</v>
      </c>
      <c r="K1163" s="40" t="s">
        <v>8123</v>
      </c>
      <c r="L1163" s="14" t="s">
        <v>8123</v>
      </c>
      <c r="M1163" s="41">
        <v>0</v>
      </c>
      <c r="N1163" s="4" t="s">
        <v>8123</v>
      </c>
      <c r="O1163" s="41">
        <v>0</v>
      </c>
      <c r="P1163" s="41">
        <v>0</v>
      </c>
      <c r="Q1163" s="41">
        <v>0</v>
      </c>
      <c r="R1163" s="41">
        <v>0</v>
      </c>
      <c r="S1163" s="41">
        <v>0</v>
      </c>
      <c r="T1163" s="41">
        <v>0</v>
      </c>
      <c r="U1163" s="41">
        <v>0</v>
      </c>
      <c r="V1163" s="41">
        <v>0</v>
      </c>
      <c r="W1163" s="41">
        <v>0</v>
      </c>
      <c r="X1163" s="41">
        <v>0</v>
      </c>
      <c r="Y1163" s="41">
        <v>0</v>
      </c>
      <c r="Z1163" s="41">
        <v>0</v>
      </c>
      <c r="AA1163" s="41">
        <v>0</v>
      </c>
      <c r="AB1163" s="41">
        <v>0</v>
      </c>
      <c r="AC1163" s="41">
        <v>0</v>
      </c>
      <c r="AD1163" s="58">
        <f>SUM(Table446233[[#This Row],[1st
Apportionment]:[Invoices]])</f>
        <v>0</v>
      </c>
      <c r="AE1163" s="58">
        <f>Table446233[[#This Row],[2018–19
Final Allocation
$98.35 
Per Pupil]]-AD1163</f>
        <v>0</v>
      </c>
    </row>
    <row r="1164" spans="1:31" x14ac:dyDescent="0.35">
      <c r="A1164" s="13" t="s">
        <v>4565</v>
      </c>
      <c r="B1164" s="13" t="s">
        <v>4773</v>
      </c>
      <c r="C1164" s="14" t="s">
        <v>4567</v>
      </c>
      <c r="D1164" s="14" t="s">
        <v>4592</v>
      </c>
      <c r="E1164" s="14" t="s">
        <v>4774</v>
      </c>
      <c r="F1164" s="14" t="s">
        <v>4775</v>
      </c>
      <c r="G1164" s="14" t="s">
        <v>4776</v>
      </c>
      <c r="H1164" s="61" t="s">
        <v>4777</v>
      </c>
      <c r="I1164" s="38">
        <v>0</v>
      </c>
      <c r="J1164" s="39" t="s">
        <v>8122</v>
      </c>
      <c r="K1164" s="40" t="s">
        <v>8123</v>
      </c>
      <c r="L1164" s="14" t="s">
        <v>8123</v>
      </c>
      <c r="M1164" s="41">
        <v>0</v>
      </c>
      <c r="N1164" s="4" t="s">
        <v>8123</v>
      </c>
      <c r="O1164" s="41">
        <v>0</v>
      </c>
      <c r="P1164" s="41">
        <v>0</v>
      </c>
      <c r="Q1164" s="41">
        <v>0</v>
      </c>
      <c r="R1164" s="41">
        <v>0</v>
      </c>
      <c r="S1164" s="41">
        <v>0</v>
      </c>
      <c r="T1164" s="41">
        <v>0</v>
      </c>
      <c r="U1164" s="41">
        <v>0</v>
      </c>
      <c r="V1164" s="41">
        <v>0</v>
      </c>
      <c r="W1164" s="41">
        <v>0</v>
      </c>
      <c r="X1164" s="41">
        <v>0</v>
      </c>
      <c r="Y1164" s="41">
        <v>0</v>
      </c>
      <c r="Z1164" s="41">
        <v>0</v>
      </c>
      <c r="AA1164" s="41">
        <v>0</v>
      </c>
      <c r="AB1164" s="41">
        <v>0</v>
      </c>
      <c r="AC1164" s="41">
        <v>0</v>
      </c>
      <c r="AD1164" s="58">
        <f>SUM(Table446233[[#This Row],[1st
Apportionment]:[Invoices]])</f>
        <v>0</v>
      </c>
      <c r="AE1164" s="58">
        <f>Table446233[[#This Row],[2018–19
Final Allocation
$98.35 
Per Pupil]]-AD1164</f>
        <v>0</v>
      </c>
    </row>
    <row r="1165" spans="1:31" x14ac:dyDescent="0.35">
      <c r="A1165" s="13" t="s">
        <v>4565</v>
      </c>
      <c r="B1165" s="13" t="s">
        <v>4778</v>
      </c>
      <c r="C1165" s="14" t="s">
        <v>4567</v>
      </c>
      <c r="D1165" s="14" t="s">
        <v>4595</v>
      </c>
      <c r="E1165" s="14" t="s">
        <v>4779</v>
      </c>
      <c r="F1165" s="14" t="s">
        <v>4780</v>
      </c>
      <c r="G1165" s="14" t="s">
        <v>4781</v>
      </c>
      <c r="H1165" s="61" t="s">
        <v>4782</v>
      </c>
      <c r="I1165" s="38">
        <v>0</v>
      </c>
      <c r="J1165" s="39" t="s">
        <v>8122</v>
      </c>
      <c r="K1165" s="40" t="s">
        <v>8123</v>
      </c>
      <c r="L1165" s="14" t="s">
        <v>8123</v>
      </c>
      <c r="M1165" s="41">
        <v>0</v>
      </c>
      <c r="N1165" s="4" t="s">
        <v>8123</v>
      </c>
      <c r="O1165" s="41">
        <v>0</v>
      </c>
      <c r="P1165" s="41">
        <v>0</v>
      </c>
      <c r="Q1165" s="41">
        <v>0</v>
      </c>
      <c r="R1165" s="41">
        <v>0</v>
      </c>
      <c r="S1165" s="41">
        <v>0</v>
      </c>
      <c r="T1165" s="41">
        <v>0</v>
      </c>
      <c r="U1165" s="41">
        <v>0</v>
      </c>
      <c r="V1165" s="41">
        <v>0</v>
      </c>
      <c r="W1165" s="41">
        <v>0</v>
      </c>
      <c r="X1165" s="41">
        <v>0</v>
      </c>
      <c r="Y1165" s="41">
        <v>0</v>
      </c>
      <c r="Z1165" s="41">
        <v>0</v>
      </c>
      <c r="AA1165" s="41">
        <v>0</v>
      </c>
      <c r="AB1165" s="41">
        <v>0</v>
      </c>
      <c r="AC1165" s="41">
        <v>0</v>
      </c>
      <c r="AD1165" s="58">
        <f>SUM(Table446233[[#This Row],[1st
Apportionment]:[Invoices]])</f>
        <v>0</v>
      </c>
      <c r="AE1165" s="58">
        <f>Table446233[[#This Row],[2018–19
Final Allocation
$98.35 
Per Pupil]]-AD1165</f>
        <v>0</v>
      </c>
    </row>
    <row r="1166" spans="1:31" x14ac:dyDescent="0.35">
      <c r="A1166" s="13" t="s">
        <v>4783</v>
      </c>
      <c r="B1166" s="13" t="s">
        <v>4784</v>
      </c>
      <c r="C1166" s="14" t="s">
        <v>4785</v>
      </c>
      <c r="D1166" s="14" t="s">
        <v>4786</v>
      </c>
      <c r="E1166" s="14" t="s">
        <v>34</v>
      </c>
      <c r="F1166" s="14" t="s">
        <v>35</v>
      </c>
      <c r="G1166" s="14" t="s">
        <v>4786</v>
      </c>
      <c r="H1166" s="61" t="s">
        <v>4787</v>
      </c>
      <c r="I1166" s="38">
        <v>0</v>
      </c>
      <c r="J1166" s="39" t="s">
        <v>8122</v>
      </c>
      <c r="K1166" s="40" t="s">
        <v>8123</v>
      </c>
      <c r="L1166" s="14" t="s">
        <v>8123</v>
      </c>
      <c r="M1166" s="41">
        <v>0</v>
      </c>
      <c r="N1166" s="4" t="s">
        <v>8123</v>
      </c>
      <c r="O1166" s="41">
        <v>0</v>
      </c>
      <c r="P1166" s="41">
        <v>0</v>
      </c>
      <c r="Q1166" s="41">
        <v>0</v>
      </c>
      <c r="R1166" s="41">
        <v>0</v>
      </c>
      <c r="S1166" s="41">
        <v>0</v>
      </c>
      <c r="T1166" s="41">
        <v>0</v>
      </c>
      <c r="U1166" s="41">
        <v>0</v>
      </c>
      <c r="V1166" s="41">
        <v>0</v>
      </c>
      <c r="W1166" s="41">
        <v>0</v>
      </c>
      <c r="X1166" s="41">
        <v>0</v>
      </c>
      <c r="Y1166" s="41">
        <v>0</v>
      </c>
      <c r="Z1166" s="41">
        <v>0</v>
      </c>
      <c r="AA1166" s="41">
        <v>0</v>
      </c>
      <c r="AB1166" s="41">
        <v>0</v>
      </c>
      <c r="AC1166" s="41">
        <v>0</v>
      </c>
      <c r="AD1166" s="58">
        <f>SUM(Table446233[[#This Row],[1st
Apportionment]:[Invoices]])</f>
        <v>0</v>
      </c>
      <c r="AE1166" s="58">
        <f>Table446233[[#This Row],[2018–19
Final Allocation
$98.35 
Per Pupil]]-AD1166</f>
        <v>0</v>
      </c>
    </row>
    <row r="1167" spans="1:31" x14ac:dyDescent="0.35">
      <c r="A1167" s="13" t="s">
        <v>4783</v>
      </c>
      <c r="B1167" s="13" t="s">
        <v>4788</v>
      </c>
      <c r="C1167" s="14" t="s">
        <v>4785</v>
      </c>
      <c r="D1167" s="14" t="s">
        <v>4789</v>
      </c>
      <c r="E1167" s="14" t="s">
        <v>34</v>
      </c>
      <c r="F1167" s="14" t="s">
        <v>35</v>
      </c>
      <c r="G1167" s="14" t="s">
        <v>4789</v>
      </c>
      <c r="H1167" s="61" t="s">
        <v>4790</v>
      </c>
      <c r="I1167" s="38">
        <v>0</v>
      </c>
      <c r="J1167" s="39" t="s">
        <v>8122</v>
      </c>
      <c r="K1167" s="40" t="s">
        <v>8123</v>
      </c>
      <c r="L1167" s="14" t="s">
        <v>8123</v>
      </c>
      <c r="M1167" s="41">
        <v>0</v>
      </c>
      <c r="N1167" s="4" t="s">
        <v>8123</v>
      </c>
      <c r="O1167" s="41">
        <v>0</v>
      </c>
      <c r="P1167" s="41">
        <v>0</v>
      </c>
      <c r="Q1167" s="41">
        <v>0</v>
      </c>
      <c r="R1167" s="41">
        <v>0</v>
      </c>
      <c r="S1167" s="41">
        <v>0</v>
      </c>
      <c r="T1167" s="41">
        <v>0</v>
      </c>
      <c r="U1167" s="41">
        <v>0</v>
      </c>
      <c r="V1167" s="41">
        <v>0</v>
      </c>
      <c r="W1167" s="41">
        <v>0</v>
      </c>
      <c r="X1167" s="41">
        <v>0</v>
      </c>
      <c r="Y1167" s="41">
        <v>0</v>
      </c>
      <c r="Z1167" s="41">
        <v>0</v>
      </c>
      <c r="AA1167" s="41">
        <v>0</v>
      </c>
      <c r="AB1167" s="41">
        <v>0</v>
      </c>
      <c r="AC1167" s="41">
        <v>0</v>
      </c>
      <c r="AD1167" s="58">
        <f>SUM(Table446233[[#This Row],[1st
Apportionment]:[Invoices]])</f>
        <v>0</v>
      </c>
      <c r="AE1167" s="58">
        <f>Table446233[[#This Row],[2018–19
Final Allocation
$98.35 
Per Pupil]]-AD1167</f>
        <v>0</v>
      </c>
    </row>
    <row r="1168" spans="1:31" x14ac:dyDescent="0.35">
      <c r="A1168" s="13" t="s">
        <v>4783</v>
      </c>
      <c r="B1168" s="13" t="s">
        <v>4791</v>
      </c>
      <c r="C1168" s="14" t="s">
        <v>4785</v>
      </c>
      <c r="D1168" s="14" t="s">
        <v>4792</v>
      </c>
      <c r="E1168" s="14" t="s">
        <v>34</v>
      </c>
      <c r="F1168" s="14" t="s">
        <v>35</v>
      </c>
      <c r="G1168" s="14" t="s">
        <v>4792</v>
      </c>
      <c r="H1168" s="61" t="s">
        <v>4793</v>
      </c>
      <c r="I1168" s="38">
        <v>0</v>
      </c>
      <c r="J1168" s="39" t="s">
        <v>8122</v>
      </c>
      <c r="K1168" s="40" t="s">
        <v>8123</v>
      </c>
      <c r="L1168" s="14" t="s">
        <v>8123</v>
      </c>
      <c r="M1168" s="41">
        <v>0</v>
      </c>
      <c r="N1168" s="4" t="s">
        <v>8123</v>
      </c>
      <c r="O1168" s="41">
        <v>0</v>
      </c>
      <c r="P1168" s="41">
        <v>0</v>
      </c>
      <c r="Q1168" s="41">
        <v>0</v>
      </c>
      <c r="R1168" s="41">
        <v>0</v>
      </c>
      <c r="S1168" s="41">
        <v>0</v>
      </c>
      <c r="T1168" s="41">
        <v>0</v>
      </c>
      <c r="U1168" s="41">
        <v>0</v>
      </c>
      <c r="V1168" s="41">
        <v>0</v>
      </c>
      <c r="W1168" s="41">
        <v>0</v>
      </c>
      <c r="X1168" s="41">
        <v>0</v>
      </c>
      <c r="Y1168" s="41">
        <v>0</v>
      </c>
      <c r="Z1168" s="41">
        <v>0</v>
      </c>
      <c r="AA1168" s="41">
        <v>0</v>
      </c>
      <c r="AB1168" s="41">
        <v>0</v>
      </c>
      <c r="AC1168" s="41">
        <v>0</v>
      </c>
      <c r="AD1168" s="58">
        <f>SUM(Table446233[[#This Row],[1st
Apportionment]:[Invoices]])</f>
        <v>0</v>
      </c>
      <c r="AE1168" s="58">
        <f>Table446233[[#This Row],[2018–19
Final Allocation
$98.35 
Per Pupil]]-AD1168</f>
        <v>0</v>
      </c>
    </row>
    <row r="1169" spans="1:31" x14ac:dyDescent="0.35">
      <c r="A1169" s="13" t="s">
        <v>4783</v>
      </c>
      <c r="B1169" s="13" t="s">
        <v>4794</v>
      </c>
      <c r="C1169" s="14" t="s">
        <v>4785</v>
      </c>
      <c r="D1169" s="14" t="s">
        <v>4795</v>
      </c>
      <c r="E1169" s="14" t="s">
        <v>34</v>
      </c>
      <c r="F1169" s="14" t="s">
        <v>35</v>
      </c>
      <c r="G1169" s="14" t="s">
        <v>4795</v>
      </c>
      <c r="H1169" s="61" t="s">
        <v>4796</v>
      </c>
      <c r="I1169" s="38">
        <v>90</v>
      </c>
      <c r="J1169" s="39" t="s">
        <v>8122</v>
      </c>
      <c r="K1169" s="40" t="s">
        <v>8122</v>
      </c>
      <c r="L1169" s="14" t="s">
        <v>8122</v>
      </c>
      <c r="M1169" s="41">
        <v>8852</v>
      </c>
      <c r="N1169" s="4" t="s">
        <v>8123</v>
      </c>
      <c r="O1169" s="41">
        <v>0</v>
      </c>
      <c r="P1169" s="41">
        <v>0</v>
      </c>
      <c r="Q1169" s="41">
        <v>2078</v>
      </c>
      <c r="R1169" s="41">
        <v>0</v>
      </c>
      <c r="S1169" s="41">
        <v>0</v>
      </c>
      <c r="T1169" s="41">
        <v>2213</v>
      </c>
      <c r="U1169" s="41">
        <v>0</v>
      </c>
      <c r="V1169" s="41">
        <v>0</v>
      </c>
      <c r="W1169" s="41">
        <v>183</v>
      </c>
      <c r="X1169" s="41">
        <v>0</v>
      </c>
      <c r="Y1169" s="41">
        <v>4378</v>
      </c>
      <c r="Z1169" s="41">
        <v>0</v>
      </c>
      <c r="AA1169" s="41">
        <v>0</v>
      </c>
      <c r="AB1169" s="41">
        <v>0</v>
      </c>
      <c r="AC1169" s="41">
        <v>0</v>
      </c>
      <c r="AD1169" s="58">
        <f>SUM(Table446233[[#This Row],[1st
Apportionment]:[Invoices]])</f>
        <v>8852</v>
      </c>
      <c r="AE1169" s="58">
        <f>Table446233[[#This Row],[2018–19
Final Allocation
$98.35 
Per Pupil]]-AD1169</f>
        <v>0</v>
      </c>
    </row>
    <row r="1170" spans="1:31" x14ac:dyDescent="0.35">
      <c r="A1170" s="13" t="s">
        <v>4783</v>
      </c>
      <c r="B1170" s="13" t="s">
        <v>4797</v>
      </c>
      <c r="C1170" s="14" t="s">
        <v>4785</v>
      </c>
      <c r="D1170" s="14" t="s">
        <v>4798</v>
      </c>
      <c r="E1170" s="14" t="s">
        <v>34</v>
      </c>
      <c r="F1170" s="14" t="s">
        <v>35</v>
      </c>
      <c r="G1170" s="14" t="s">
        <v>4798</v>
      </c>
      <c r="H1170" s="61" t="s">
        <v>4799</v>
      </c>
      <c r="I1170" s="38">
        <v>0</v>
      </c>
      <c r="J1170" s="39" t="s">
        <v>8122</v>
      </c>
      <c r="K1170" s="40" t="s">
        <v>8123</v>
      </c>
      <c r="L1170" s="14" t="s">
        <v>8123</v>
      </c>
      <c r="M1170" s="41">
        <v>0</v>
      </c>
      <c r="N1170" s="4" t="s">
        <v>8123</v>
      </c>
      <c r="O1170" s="41">
        <v>0</v>
      </c>
      <c r="P1170" s="41">
        <v>0</v>
      </c>
      <c r="Q1170" s="41">
        <v>0</v>
      </c>
      <c r="R1170" s="41">
        <v>0</v>
      </c>
      <c r="S1170" s="41">
        <v>0</v>
      </c>
      <c r="T1170" s="41">
        <v>0</v>
      </c>
      <c r="U1170" s="41">
        <v>0</v>
      </c>
      <c r="V1170" s="41">
        <v>0</v>
      </c>
      <c r="W1170" s="41">
        <v>0</v>
      </c>
      <c r="X1170" s="41">
        <v>0</v>
      </c>
      <c r="Y1170" s="41">
        <v>0</v>
      </c>
      <c r="Z1170" s="41">
        <v>0</v>
      </c>
      <c r="AA1170" s="41">
        <v>0</v>
      </c>
      <c r="AB1170" s="41">
        <v>0</v>
      </c>
      <c r="AC1170" s="41">
        <v>0</v>
      </c>
      <c r="AD1170" s="58">
        <f>SUM(Table446233[[#This Row],[1st
Apportionment]:[Invoices]])</f>
        <v>0</v>
      </c>
      <c r="AE1170" s="58">
        <f>Table446233[[#This Row],[2018–19
Final Allocation
$98.35 
Per Pupil]]-AD1170</f>
        <v>0</v>
      </c>
    </row>
    <row r="1171" spans="1:31" x14ac:dyDescent="0.35">
      <c r="A1171" s="13" t="s">
        <v>4783</v>
      </c>
      <c r="B1171" s="13" t="s">
        <v>4800</v>
      </c>
      <c r="C1171" s="14" t="s">
        <v>4785</v>
      </c>
      <c r="D1171" s="14" t="s">
        <v>4801</v>
      </c>
      <c r="E1171" s="14" t="s">
        <v>34</v>
      </c>
      <c r="F1171" s="14" t="s">
        <v>35</v>
      </c>
      <c r="G1171" s="14" t="s">
        <v>4801</v>
      </c>
      <c r="H1171" s="61" t="s">
        <v>4802</v>
      </c>
      <c r="I1171" s="38">
        <v>0</v>
      </c>
      <c r="J1171" s="39" t="s">
        <v>8123</v>
      </c>
      <c r="K1171" s="40" t="s">
        <v>8123</v>
      </c>
      <c r="L1171" s="14" t="s">
        <v>8123</v>
      </c>
      <c r="M1171" s="41">
        <v>0</v>
      </c>
      <c r="N1171" s="4" t="s">
        <v>8123</v>
      </c>
      <c r="O1171" s="41">
        <v>0</v>
      </c>
      <c r="P1171" s="41">
        <v>0</v>
      </c>
      <c r="Q1171" s="41">
        <v>0</v>
      </c>
      <c r="R1171" s="41">
        <v>0</v>
      </c>
      <c r="S1171" s="41">
        <v>0</v>
      </c>
      <c r="T1171" s="41">
        <v>0</v>
      </c>
      <c r="U1171" s="41">
        <v>0</v>
      </c>
      <c r="V1171" s="41">
        <v>0</v>
      </c>
      <c r="W1171" s="41">
        <v>0</v>
      </c>
      <c r="X1171" s="41">
        <v>0</v>
      </c>
      <c r="Y1171" s="41">
        <v>0</v>
      </c>
      <c r="Z1171" s="41">
        <v>0</v>
      </c>
      <c r="AA1171" s="41">
        <v>0</v>
      </c>
      <c r="AB1171" s="41">
        <v>0</v>
      </c>
      <c r="AC1171" s="41">
        <v>0</v>
      </c>
      <c r="AD1171" s="58">
        <f>SUM(Table446233[[#This Row],[1st
Apportionment]:[Invoices]])</f>
        <v>0</v>
      </c>
      <c r="AE1171" s="58">
        <f>Table446233[[#This Row],[2018–19
Final Allocation
$98.35 
Per Pupil]]-AD1171</f>
        <v>0</v>
      </c>
    </row>
    <row r="1172" spans="1:31" x14ac:dyDescent="0.35">
      <c r="A1172" s="13" t="s">
        <v>4783</v>
      </c>
      <c r="B1172" s="13" t="s">
        <v>4803</v>
      </c>
      <c r="C1172" s="14" t="s">
        <v>4785</v>
      </c>
      <c r="D1172" s="14" t="s">
        <v>4804</v>
      </c>
      <c r="E1172" s="14" t="s">
        <v>34</v>
      </c>
      <c r="F1172" s="14" t="s">
        <v>35</v>
      </c>
      <c r="G1172" s="14" t="s">
        <v>4804</v>
      </c>
      <c r="H1172" s="61" t="s">
        <v>4805</v>
      </c>
      <c r="I1172" s="38">
        <v>0</v>
      </c>
      <c r="J1172" s="39" t="s">
        <v>8122</v>
      </c>
      <c r="K1172" s="40" t="s">
        <v>8123</v>
      </c>
      <c r="L1172" s="14" t="s">
        <v>8123</v>
      </c>
      <c r="M1172" s="41">
        <v>0</v>
      </c>
      <c r="N1172" s="4" t="s">
        <v>8123</v>
      </c>
      <c r="O1172" s="41">
        <v>0</v>
      </c>
      <c r="P1172" s="41">
        <v>0</v>
      </c>
      <c r="Q1172" s="41">
        <v>0</v>
      </c>
      <c r="R1172" s="41">
        <v>0</v>
      </c>
      <c r="S1172" s="41">
        <v>0</v>
      </c>
      <c r="T1172" s="41">
        <v>0</v>
      </c>
      <c r="U1172" s="41">
        <v>0</v>
      </c>
      <c r="V1172" s="41">
        <v>0</v>
      </c>
      <c r="W1172" s="41">
        <v>0</v>
      </c>
      <c r="X1172" s="41">
        <v>0</v>
      </c>
      <c r="Y1172" s="41">
        <v>0</v>
      </c>
      <c r="Z1172" s="41">
        <v>0</v>
      </c>
      <c r="AA1172" s="41">
        <v>0</v>
      </c>
      <c r="AB1172" s="41">
        <v>0</v>
      </c>
      <c r="AC1172" s="41">
        <v>0</v>
      </c>
      <c r="AD1172" s="58">
        <f>SUM(Table446233[[#This Row],[1st
Apportionment]:[Invoices]])</f>
        <v>0</v>
      </c>
      <c r="AE1172" s="58">
        <f>Table446233[[#This Row],[2018–19
Final Allocation
$98.35 
Per Pupil]]-AD1172</f>
        <v>0</v>
      </c>
    </row>
    <row r="1173" spans="1:31" x14ac:dyDescent="0.35">
      <c r="A1173" s="13" t="s">
        <v>4783</v>
      </c>
      <c r="B1173" s="13" t="s">
        <v>4806</v>
      </c>
      <c r="C1173" s="14" t="s">
        <v>4785</v>
      </c>
      <c r="D1173" s="14" t="s">
        <v>4807</v>
      </c>
      <c r="E1173" s="14" t="s">
        <v>34</v>
      </c>
      <c r="F1173" s="14" t="s">
        <v>35</v>
      </c>
      <c r="G1173" s="14" t="s">
        <v>4807</v>
      </c>
      <c r="H1173" s="61" t="s">
        <v>4808</v>
      </c>
      <c r="I1173" s="38">
        <v>51</v>
      </c>
      <c r="J1173" s="39" t="s">
        <v>8122</v>
      </c>
      <c r="K1173" s="40" t="s">
        <v>8122</v>
      </c>
      <c r="L1173" s="14" t="s">
        <v>8122</v>
      </c>
      <c r="M1173" s="41">
        <v>5016</v>
      </c>
      <c r="N1173" s="4" t="s">
        <v>8122</v>
      </c>
      <c r="O1173" s="41">
        <v>0</v>
      </c>
      <c r="P1173" s="41">
        <v>0</v>
      </c>
      <c r="Q1173" s="41">
        <v>0</v>
      </c>
      <c r="R1173" s="41">
        <v>0</v>
      </c>
      <c r="S1173" s="41">
        <v>1511</v>
      </c>
      <c r="T1173" s="41">
        <v>3505</v>
      </c>
      <c r="U1173" s="41">
        <v>0</v>
      </c>
      <c r="V1173" s="41">
        <v>0</v>
      </c>
      <c r="W1173" s="41">
        <v>0</v>
      </c>
      <c r="X1173" s="41">
        <v>0</v>
      </c>
      <c r="Y1173" s="41">
        <v>0</v>
      </c>
      <c r="Z1173" s="41">
        <v>0</v>
      </c>
      <c r="AA1173" s="41">
        <v>0</v>
      </c>
      <c r="AB1173" s="41">
        <v>0</v>
      </c>
      <c r="AC1173" s="41">
        <v>0</v>
      </c>
      <c r="AD1173" s="58">
        <f>SUM(Table446233[[#This Row],[1st
Apportionment]:[Invoices]])</f>
        <v>5016</v>
      </c>
      <c r="AE1173" s="58">
        <f>Table446233[[#This Row],[2018–19
Final Allocation
$98.35 
Per Pupil]]-AD1173</f>
        <v>0</v>
      </c>
    </row>
    <row r="1174" spans="1:31" x14ac:dyDescent="0.35">
      <c r="A1174" s="13" t="s">
        <v>4783</v>
      </c>
      <c r="B1174" s="13" t="s">
        <v>4809</v>
      </c>
      <c r="C1174" s="14" t="s">
        <v>4785</v>
      </c>
      <c r="D1174" s="14" t="s">
        <v>4810</v>
      </c>
      <c r="E1174" s="14" t="s">
        <v>34</v>
      </c>
      <c r="F1174" s="14" t="s">
        <v>35</v>
      </c>
      <c r="G1174" s="14" t="s">
        <v>4810</v>
      </c>
      <c r="H1174" s="61" t="s">
        <v>4811</v>
      </c>
      <c r="I1174" s="38">
        <v>0</v>
      </c>
      <c r="J1174" s="39" t="s">
        <v>8123</v>
      </c>
      <c r="K1174" s="40" t="s">
        <v>8123</v>
      </c>
      <c r="L1174" s="14" t="s">
        <v>8123</v>
      </c>
      <c r="M1174" s="41">
        <v>0</v>
      </c>
      <c r="N1174" s="4" t="s">
        <v>8123</v>
      </c>
      <c r="O1174" s="41">
        <v>0</v>
      </c>
      <c r="P1174" s="41">
        <v>0</v>
      </c>
      <c r="Q1174" s="41">
        <v>0</v>
      </c>
      <c r="R1174" s="41">
        <v>0</v>
      </c>
      <c r="S1174" s="41">
        <v>0</v>
      </c>
      <c r="T1174" s="41">
        <v>0</v>
      </c>
      <c r="U1174" s="41">
        <v>0</v>
      </c>
      <c r="V1174" s="41">
        <v>0</v>
      </c>
      <c r="W1174" s="41">
        <v>0</v>
      </c>
      <c r="X1174" s="41">
        <v>0</v>
      </c>
      <c r="Y1174" s="41">
        <v>0</v>
      </c>
      <c r="Z1174" s="41">
        <v>0</v>
      </c>
      <c r="AA1174" s="41">
        <v>0</v>
      </c>
      <c r="AB1174" s="41">
        <v>0</v>
      </c>
      <c r="AC1174" s="41">
        <v>0</v>
      </c>
      <c r="AD1174" s="58">
        <f>SUM(Table446233[[#This Row],[1st
Apportionment]:[Invoices]])</f>
        <v>0</v>
      </c>
      <c r="AE1174" s="58">
        <f>Table446233[[#This Row],[2018–19
Final Allocation
$98.35 
Per Pupil]]-AD1174</f>
        <v>0</v>
      </c>
    </row>
    <row r="1175" spans="1:31" x14ac:dyDescent="0.35">
      <c r="A1175" s="13" t="s">
        <v>4783</v>
      </c>
      <c r="B1175" s="13" t="s">
        <v>4812</v>
      </c>
      <c r="C1175" s="14" t="s">
        <v>4785</v>
      </c>
      <c r="D1175" s="14" t="s">
        <v>4813</v>
      </c>
      <c r="E1175" s="14" t="s">
        <v>34</v>
      </c>
      <c r="F1175" s="14" t="s">
        <v>35</v>
      </c>
      <c r="G1175" s="14" t="s">
        <v>4813</v>
      </c>
      <c r="H1175" s="61" t="s">
        <v>4814</v>
      </c>
      <c r="I1175" s="38">
        <v>0</v>
      </c>
      <c r="J1175" s="39" t="s">
        <v>8123</v>
      </c>
      <c r="K1175" s="40" t="s">
        <v>8123</v>
      </c>
      <c r="L1175" s="14" t="s">
        <v>8123</v>
      </c>
      <c r="M1175" s="41">
        <v>0</v>
      </c>
      <c r="N1175" s="4" t="s">
        <v>8123</v>
      </c>
      <c r="O1175" s="41">
        <v>0</v>
      </c>
      <c r="P1175" s="41">
        <v>0</v>
      </c>
      <c r="Q1175" s="41">
        <v>0</v>
      </c>
      <c r="R1175" s="41">
        <v>0</v>
      </c>
      <c r="S1175" s="41">
        <v>0</v>
      </c>
      <c r="T1175" s="41">
        <v>0</v>
      </c>
      <c r="U1175" s="41">
        <v>0</v>
      </c>
      <c r="V1175" s="41">
        <v>0</v>
      </c>
      <c r="W1175" s="41">
        <v>0</v>
      </c>
      <c r="X1175" s="41">
        <v>0</v>
      </c>
      <c r="Y1175" s="41">
        <v>0</v>
      </c>
      <c r="Z1175" s="41">
        <v>0</v>
      </c>
      <c r="AA1175" s="41">
        <v>0</v>
      </c>
      <c r="AB1175" s="41">
        <v>0</v>
      </c>
      <c r="AC1175" s="41">
        <v>0</v>
      </c>
      <c r="AD1175" s="58">
        <f>SUM(Table446233[[#This Row],[1st
Apportionment]:[Invoices]])</f>
        <v>0</v>
      </c>
      <c r="AE1175" s="58">
        <f>Table446233[[#This Row],[2018–19
Final Allocation
$98.35 
Per Pupil]]-AD1175</f>
        <v>0</v>
      </c>
    </row>
    <row r="1176" spans="1:31" x14ac:dyDescent="0.35">
      <c r="A1176" s="13" t="s">
        <v>4783</v>
      </c>
      <c r="B1176" s="13" t="s">
        <v>4815</v>
      </c>
      <c r="C1176" s="14" t="s">
        <v>4785</v>
      </c>
      <c r="D1176" s="14" t="s">
        <v>4816</v>
      </c>
      <c r="E1176" s="14" t="s">
        <v>34</v>
      </c>
      <c r="F1176" s="14" t="s">
        <v>35</v>
      </c>
      <c r="G1176" s="14" t="s">
        <v>4816</v>
      </c>
      <c r="H1176" s="61" t="s">
        <v>4817</v>
      </c>
      <c r="I1176" s="38">
        <v>0</v>
      </c>
      <c r="J1176" s="39" t="s">
        <v>8122</v>
      </c>
      <c r="K1176" s="40" t="s">
        <v>8123</v>
      </c>
      <c r="L1176" s="14" t="s">
        <v>8123</v>
      </c>
      <c r="M1176" s="41">
        <v>0</v>
      </c>
      <c r="N1176" s="4" t="s">
        <v>8123</v>
      </c>
      <c r="O1176" s="41">
        <v>0</v>
      </c>
      <c r="P1176" s="41">
        <v>0</v>
      </c>
      <c r="Q1176" s="41">
        <v>0</v>
      </c>
      <c r="R1176" s="41">
        <v>0</v>
      </c>
      <c r="S1176" s="41">
        <v>0</v>
      </c>
      <c r="T1176" s="41">
        <v>0</v>
      </c>
      <c r="U1176" s="41">
        <v>0</v>
      </c>
      <c r="V1176" s="41">
        <v>0</v>
      </c>
      <c r="W1176" s="41">
        <v>0</v>
      </c>
      <c r="X1176" s="41">
        <v>0</v>
      </c>
      <c r="Y1176" s="41">
        <v>0</v>
      </c>
      <c r="Z1176" s="41">
        <v>0</v>
      </c>
      <c r="AA1176" s="41">
        <v>0</v>
      </c>
      <c r="AB1176" s="41">
        <v>0</v>
      </c>
      <c r="AC1176" s="41">
        <v>0</v>
      </c>
      <c r="AD1176" s="58">
        <f>SUM(Table446233[[#This Row],[1st
Apportionment]:[Invoices]])</f>
        <v>0</v>
      </c>
      <c r="AE1176" s="58">
        <f>Table446233[[#This Row],[2018–19
Final Allocation
$98.35 
Per Pupil]]-AD1176</f>
        <v>0</v>
      </c>
    </row>
    <row r="1177" spans="1:31" x14ac:dyDescent="0.35">
      <c r="A1177" s="13" t="s">
        <v>4783</v>
      </c>
      <c r="B1177" s="13" t="s">
        <v>4818</v>
      </c>
      <c r="C1177" s="14" t="s">
        <v>4785</v>
      </c>
      <c r="D1177" s="14" t="s">
        <v>4819</v>
      </c>
      <c r="E1177" s="14" t="s">
        <v>34</v>
      </c>
      <c r="F1177" s="14" t="s">
        <v>35</v>
      </c>
      <c r="G1177" s="14" t="s">
        <v>4819</v>
      </c>
      <c r="H1177" s="61" t="s">
        <v>4820</v>
      </c>
      <c r="I1177" s="38">
        <v>0</v>
      </c>
      <c r="J1177" s="39" t="s">
        <v>8123</v>
      </c>
      <c r="K1177" s="40" t="s">
        <v>8123</v>
      </c>
      <c r="L1177" s="14" t="s">
        <v>8122</v>
      </c>
      <c r="M1177" s="41">
        <v>0</v>
      </c>
      <c r="N1177" s="4" t="s">
        <v>8123</v>
      </c>
      <c r="O1177" s="41">
        <v>0</v>
      </c>
      <c r="P1177" s="41">
        <v>0</v>
      </c>
      <c r="Q1177" s="41">
        <v>0</v>
      </c>
      <c r="R1177" s="41">
        <v>0</v>
      </c>
      <c r="S1177" s="41">
        <v>0</v>
      </c>
      <c r="T1177" s="41">
        <v>0</v>
      </c>
      <c r="U1177" s="41">
        <v>0</v>
      </c>
      <c r="V1177" s="41">
        <v>0</v>
      </c>
      <c r="W1177" s="41">
        <v>0</v>
      </c>
      <c r="X1177" s="41">
        <v>0</v>
      </c>
      <c r="Y1177" s="41">
        <v>0</v>
      </c>
      <c r="Z1177" s="41">
        <v>0</v>
      </c>
      <c r="AA1177" s="41">
        <v>0</v>
      </c>
      <c r="AB1177" s="41">
        <v>0</v>
      </c>
      <c r="AC1177" s="41">
        <v>0</v>
      </c>
      <c r="AD1177" s="58">
        <f>SUM(Table446233[[#This Row],[1st
Apportionment]:[Invoices]])</f>
        <v>0</v>
      </c>
      <c r="AE1177" s="58">
        <f>Table446233[[#This Row],[2018–19
Final Allocation
$98.35 
Per Pupil]]-AD1177</f>
        <v>0</v>
      </c>
    </row>
    <row r="1178" spans="1:31" x14ac:dyDescent="0.35">
      <c r="A1178" s="13" t="s">
        <v>4783</v>
      </c>
      <c r="B1178" s="13" t="s">
        <v>4821</v>
      </c>
      <c r="C1178" s="14" t="s">
        <v>4785</v>
      </c>
      <c r="D1178" s="14" t="s">
        <v>4795</v>
      </c>
      <c r="E1178" s="14" t="s">
        <v>4822</v>
      </c>
      <c r="F1178" s="14" t="s">
        <v>4823</v>
      </c>
      <c r="G1178" s="14" t="s">
        <v>4824</v>
      </c>
      <c r="H1178" s="61" t="s">
        <v>4825</v>
      </c>
      <c r="I1178" s="38">
        <v>0</v>
      </c>
      <c r="J1178" s="39" t="s">
        <v>8122</v>
      </c>
      <c r="K1178" s="40" t="s">
        <v>8123</v>
      </c>
      <c r="L1178" s="14" t="s">
        <v>8123</v>
      </c>
      <c r="M1178" s="41">
        <v>0</v>
      </c>
      <c r="N1178" s="4" t="s">
        <v>8123</v>
      </c>
      <c r="O1178" s="41">
        <v>0</v>
      </c>
      <c r="P1178" s="41">
        <v>0</v>
      </c>
      <c r="Q1178" s="41">
        <v>0</v>
      </c>
      <c r="R1178" s="41">
        <v>0</v>
      </c>
      <c r="S1178" s="41">
        <v>0</v>
      </c>
      <c r="T1178" s="41">
        <v>0</v>
      </c>
      <c r="U1178" s="41">
        <v>0</v>
      </c>
      <c r="V1178" s="41">
        <v>0</v>
      </c>
      <c r="W1178" s="41">
        <v>0</v>
      </c>
      <c r="X1178" s="41">
        <v>0</v>
      </c>
      <c r="Y1178" s="41">
        <v>0</v>
      </c>
      <c r="Z1178" s="41">
        <v>0</v>
      </c>
      <c r="AA1178" s="41">
        <v>0</v>
      </c>
      <c r="AB1178" s="41">
        <v>0</v>
      </c>
      <c r="AC1178" s="41">
        <v>0</v>
      </c>
      <c r="AD1178" s="58">
        <f>SUM(Table446233[[#This Row],[1st
Apportionment]:[Invoices]])</f>
        <v>0</v>
      </c>
      <c r="AE1178" s="58">
        <f>Table446233[[#This Row],[2018–19
Final Allocation
$98.35 
Per Pupil]]-AD1178</f>
        <v>0</v>
      </c>
    </row>
    <row r="1179" spans="1:31" x14ac:dyDescent="0.35">
      <c r="A1179" s="42" t="s">
        <v>4826</v>
      </c>
      <c r="B1179" s="1" t="s">
        <v>4827</v>
      </c>
      <c r="C1179" s="43" t="s">
        <v>4828</v>
      </c>
      <c r="D1179" s="43" t="s">
        <v>4829</v>
      </c>
      <c r="E1179" s="43" t="s">
        <v>34</v>
      </c>
      <c r="F1179" s="2" t="s">
        <v>35</v>
      </c>
      <c r="G1179" s="43" t="s">
        <v>4829</v>
      </c>
      <c r="H1179" s="59" t="s">
        <v>4830</v>
      </c>
      <c r="I1179" s="38">
        <v>0</v>
      </c>
      <c r="J1179" s="39" t="s">
        <v>8122</v>
      </c>
      <c r="K1179" s="40" t="s">
        <v>8123</v>
      </c>
      <c r="L1179" s="2" t="s">
        <v>8123</v>
      </c>
      <c r="M1179" s="41">
        <v>0</v>
      </c>
      <c r="N1179" s="4" t="s">
        <v>8123</v>
      </c>
      <c r="O1179" s="41">
        <v>0</v>
      </c>
      <c r="P1179" s="41">
        <v>0</v>
      </c>
      <c r="Q1179" s="41">
        <v>0</v>
      </c>
      <c r="R1179" s="41">
        <v>0</v>
      </c>
      <c r="S1179" s="41">
        <v>0</v>
      </c>
      <c r="T1179" s="41">
        <v>0</v>
      </c>
      <c r="U1179" s="41">
        <v>0</v>
      </c>
      <c r="V1179" s="41">
        <v>0</v>
      </c>
      <c r="W1179" s="41">
        <v>0</v>
      </c>
      <c r="X1179" s="41">
        <v>0</v>
      </c>
      <c r="Y1179" s="41">
        <v>0</v>
      </c>
      <c r="Z1179" s="41">
        <v>0</v>
      </c>
      <c r="AA1179" s="41">
        <v>0</v>
      </c>
      <c r="AB1179" s="41">
        <v>0</v>
      </c>
      <c r="AC1179" s="41">
        <v>0</v>
      </c>
      <c r="AD1179" s="58">
        <f>SUM(Table446233[[#This Row],[1st
Apportionment]:[Invoices]])</f>
        <v>0</v>
      </c>
      <c r="AE1179" s="58">
        <f>Table446233[[#This Row],[2018–19
Final Allocation
$98.35 
Per Pupil]]-AD1179</f>
        <v>0</v>
      </c>
    </row>
    <row r="1180" spans="1:31" x14ac:dyDescent="0.35">
      <c r="A1180" s="42" t="s">
        <v>4826</v>
      </c>
      <c r="B1180" s="1" t="s">
        <v>4831</v>
      </c>
      <c r="C1180" s="43" t="s">
        <v>4828</v>
      </c>
      <c r="D1180" s="43" t="s">
        <v>4832</v>
      </c>
      <c r="E1180" s="43" t="s">
        <v>34</v>
      </c>
      <c r="F1180" s="2" t="s">
        <v>35</v>
      </c>
      <c r="G1180" s="43" t="s">
        <v>4832</v>
      </c>
      <c r="H1180" s="59" t="s">
        <v>4833</v>
      </c>
      <c r="I1180" s="38">
        <v>0</v>
      </c>
      <c r="J1180" s="39" t="s">
        <v>8123</v>
      </c>
      <c r="K1180" s="40" t="s">
        <v>8123</v>
      </c>
      <c r="L1180" s="2" t="s">
        <v>8123</v>
      </c>
      <c r="M1180" s="41">
        <v>0</v>
      </c>
      <c r="N1180" s="4" t="s">
        <v>8123</v>
      </c>
      <c r="O1180" s="41">
        <v>0</v>
      </c>
      <c r="P1180" s="41">
        <v>0</v>
      </c>
      <c r="Q1180" s="41">
        <v>0</v>
      </c>
      <c r="R1180" s="41">
        <v>0</v>
      </c>
      <c r="S1180" s="41">
        <v>0</v>
      </c>
      <c r="T1180" s="41">
        <v>0</v>
      </c>
      <c r="U1180" s="41">
        <v>0</v>
      </c>
      <c r="V1180" s="41">
        <v>0</v>
      </c>
      <c r="W1180" s="41">
        <v>0</v>
      </c>
      <c r="X1180" s="41">
        <v>0</v>
      </c>
      <c r="Y1180" s="41">
        <v>0</v>
      </c>
      <c r="Z1180" s="41">
        <v>0</v>
      </c>
      <c r="AA1180" s="41">
        <v>0</v>
      </c>
      <c r="AB1180" s="41">
        <v>0</v>
      </c>
      <c r="AC1180" s="41">
        <v>0</v>
      </c>
      <c r="AD1180" s="58">
        <f>SUM(Table446233[[#This Row],[1st
Apportionment]:[Invoices]])</f>
        <v>0</v>
      </c>
      <c r="AE1180" s="58">
        <f>Table446233[[#This Row],[2018–19
Final Allocation
$98.35 
Per Pupil]]-AD1180</f>
        <v>0</v>
      </c>
    </row>
    <row r="1181" spans="1:31" x14ac:dyDescent="0.35">
      <c r="A1181" s="42" t="s">
        <v>4826</v>
      </c>
      <c r="B1181" s="1" t="s">
        <v>4834</v>
      </c>
      <c r="C1181" s="43" t="s">
        <v>4828</v>
      </c>
      <c r="D1181" s="43" t="s">
        <v>4835</v>
      </c>
      <c r="E1181" s="43" t="s">
        <v>34</v>
      </c>
      <c r="F1181" s="2" t="s">
        <v>35</v>
      </c>
      <c r="G1181" s="43" t="s">
        <v>4835</v>
      </c>
      <c r="H1181" s="59" t="s">
        <v>4836</v>
      </c>
      <c r="I1181" s="38">
        <v>0</v>
      </c>
      <c r="J1181" s="39" t="s">
        <v>8122</v>
      </c>
      <c r="K1181" s="40" t="s">
        <v>8123</v>
      </c>
      <c r="L1181" s="2" t="s">
        <v>8123</v>
      </c>
      <c r="M1181" s="41">
        <v>0</v>
      </c>
      <c r="N1181" s="4" t="s">
        <v>8123</v>
      </c>
      <c r="O1181" s="41">
        <v>0</v>
      </c>
      <c r="P1181" s="41">
        <v>0</v>
      </c>
      <c r="Q1181" s="41">
        <v>0</v>
      </c>
      <c r="R1181" s="41">
        <v>0</v>
      </c>
      <c r="S1181" s="41">
        <v>0</v>
      </c>
      <c r="T1181" s="41">
        <v>0</v>
      </c>
      <c r="U1181" s="41">
        <v>0</v>
      </c>
      <c r="V1181" s="41">
        <v>0</v>
      </c>
      <c r="W1181" s="41">
        <v>0</v>
      </c>
      <c r="X1181" s="41">
        <v>0</v>
      </c>
      <c r="Y1181" s="41">
        <v>0</v>
      </c>
      <c r="Z1181" s="41">
        <v>0</v>
      </c>
      <c r="AA1181" s="41">
        <v>0</v>
      </c>
      <c r="AB1181" s="41">
        <v>0</v>
      </c>
      <c r="AC1181" s="41">
        <v>0</v>
      </c>
      <c r="AD1181" s="58">
        <f>SUM(Table446233[[#This Row],[1st
Apportionment]:[Invoices]])</f>
        <v>0</v>
      </c>
      <c r="AE1181" s="58">
        <f>Table446233[[#This Row],[2018–19
Final Allocation
$98.35 
Per Pupil]]-AD1181</f>
        <v>0</v>
      </c>
    </row>
    <row r="1182" spans="1:31" x14ac:dyDescent="0.35">
      <c r="A1182" s="42" t="s">
        <v>4826</v>
      </c>
      <c r="B1182" s="1" t="s">
        <v>4837</v>
      </c>
      <c r="C1182" s="43" t="s">
        <v>4828</v>
      </c>
      <c r="D1182" s="43" t="s">
        <v>4838</v>
      </c>
      <c r="E1182" s="43" t="s">
        <v>34</v>
      </c>
      <c r="F1182" s="2" t="s">
        <v>35</v>
      </c>
      <c r="G1182" s="43" t="s">
        <v>4838</v>
      </c>
      <c r="H1182" s="59" t="s">
        <v>4839</v>
      </c>
      <c r="I1182" s="38">
        <v>49</v>
      </c>
      <c r="J1182" s="39" t="s">
        <v>8122</v>
      </c>
      <c r="K1182" s="40" t="s">
        <v>8122</v>
      </c>
      <c r="L1182" s="2" t="s">
        <v>8122</v>
      </c>
      <c r="M1182" s="41">
        <v>4819</v>
      </c>
      <c r="N1182" s="4" t="s">
        <v>8123</v>
      </c>
      <c r="O1182" s="41">
        <v>1131</v>
      </c>
      <c r="P1182" s="41">
        <v>1131</v>
      </c>
      <c r="Q1182" s="41">
        <v>0</v>
      </c>
      <c r="R1182" s="41">
        <v>0</v>
      </c>
      <c r="S1182" s="41">
        <v>935</v>
      </c>
      <c r="T1182" s="41">
        <v>935</v>
      </c>
      <c r="U1182" s="41">
        <v>0</v>
      </c>
      <c r="V1182" s="41">
        <v>1</v>
      </c>
      <c r="W1182" s="41">
        <v>0</v>
      </c>
      <c r="X1182" s="41">
        <v>0</v>
      </c>
      <c r="Y1182" s="41">
        <v>0</v>
      </c>
      <c r="Z1182" s="41">
        <v>0</v>
      </c>
      <c r="AA1182" s="41">
        <v>686</v>
      </c>
      <c r="AB1182" s="41">
        <v>0</v>
      </c>
      <c r="AC1182" s="41">
        <v>0</v>
      </c>
      <c r="AD1182" s="58">
        <f>SUM(Table446233[[#This Row],[1st
Apportionment]:[Invoices]])</f>
        <v>4819</v>
      </c>
      <c r="AE1182" s="58">
        <f>Table446233[[#This Row],[2018–19
Final Allocation
$98.35 
Per Pupil]]-AD1182</f>
        <v>0</v>
      </c>
    </row>
    <row r="1183" spans="1:31" x14ac:dyDescent="0.35">
      <c r="A1183" s="13" t="s">
        <v>4826</v>
      </c>
      <c r="B1183" s="13" t="s">
        <v>4840</v>
      </c>
      <c r="C1183" s="14" t="s">
        <v>4828</v>
      </c>
      <c r="D1183" s="14" t="s">
        <v>4841</v>
      </c>
      <c r="E1183" s="14" t="s">
        <v>34</v>
      </c>
      <c r="F1183" s="14" t="s">
        <v>35</v>
      </c>
      <c r="G1183" s="14" t="s">
        <v>4841</v>
      </c>
      <c r="H1183" s="61" t="s">
        <v>4842</v>
      </c>
      <c r="I1183" s="38">
        <v>0</v>
      </c>
      <c r="J1183" s="39" t="s">
        <v>8122</v>
      </c>
      <c r="K1183" s="40" t="s">
        <v>8123</v>
      </c>
      <c r="L1183" s="14" t="s">
        <v>8123</v>
      </c>
      <c r="M1183" s="41">
        <v>0</v>
      </c>
      <c r="N1183" s="4" t="s">
        <v>8123</v>
      </c>
      <c r="O1183" s="41">
        <v>0</v>
      </c>
      <c r="P1183" s="41">
        <v>0</v>
      </c>
      <c r="Q1183" s="41">
        <v>0</v>
      </c>
      <c r="R1183" s="41">
        <v>0</v>
      </c>
      <c r="S1183" s="41">
        <v>0</v>
      </c>
      <c r="T1183" s="41">
        <v>0</v>
      </c>
      <c r="U1183" s="41">
        <v>0</v>
      </c>
      <c r="V1183" s="41">
        <v>0</v>
      </c>
      <c r="W1183" s="41">
        <v>0</v>
      </c>
      <c r="X1183" s="41">
        <v>0</v>
      </c>
      <c r="Y1183" s="41">
        <v>0</v>
      </c>
      <c r="Z1183" s="41">
        <v>0</v>
      </c>
      <c r="AA1183" s="41">
        <v>0</v>
      </c>
      <c r="AB1183" s="41">
        <v>0</v>
      </c>
      <c r="AC1183" s="41">
        <v>0</v>
      </c>
      <c r="AD1183" s="58">
        <f>SUM(Table446233[[#This Row],[1st
Apportionment]:[Invoices]])</f>
        <v>0</v>
      </c>
      <c r="AE1183" s="58">
        <f>Table446233[[#This Row],[2018–19
Final Allocation
$98.35 
Per Pupil]]-AD1183</f>
        <v>0</v>
      </c>
    </row>
    <row r="1184" spans="1:31" x14ac:dyDescent="0.35">
      <c r="A1184" s="13" t="s">
        <v>4826</v>
      </c>
      <c r="B1184" s="13" t="s">
        <v>4843</v>
      </c>
      <c r="C1184" s="14" t="s">
        <v>4828</v>
      </c>
      <c r="D1184" s="14" t="s">
        <v>4844</v>
      </c>
      <c r="E1184" s="14" t="s">
        <v>34</v>
      </c>
      <c r="F1184" s="14" t="s">
        <v>35</v>
      </c>
      <c r="G1184" s="14" t="s">
        <v>4844</v>
      </c>
      <c r="H1184" s="61" t="s">
        <v>4845</v>
      </c>
      <c r="I1184" s="38">
        <v>179</v>
      </c>
      <c r="J1184" s="39" t="s">
        <v>8122</v>
      </c>
      <c r="K1184" s="40" t="s">
        <v>8122</v>
      </c>
      <c r="L1184" s="14" t="s">
        <v>8122</v>
      </c>
      <c r="M1184" s="41">
        <v>17605</v>
      </c>
      <c r="N1184" s="4" t="s">
        <v>8123</v>
      </c>
      <c r="O1184" s="41">
        <v>4133</v>
      </c>
      <c r="P1184" s="41">
        <v>4133</v>
      </c>
      <c r="Q1184" s="41">
        <v>4133</v>
      </c>
      <c r="R1184" s="41">
        <v>4401</v>
      </c>
      <c r="S1184" s="41">
        <v>805</v>
      </c>
      <c r="T1184" s="41">
        <v>0</v>
      </c>
      <c r="U1184" s="41">
        <v>0</v>
      </c>
      <c r="V1184" s="41">
        <v>0</v>
      </c>
      <c r="W1184" s="41">
        <v>0</v>
      </c>
      <c r="X1184" s="41">
        <v>0</v>
      </c>
      <c r="Y1184" s="41">
        <v>0</v>
      </c>
      <c r="Z1184" s="41">
        <v>0</v>
      </c>
      <c r="AA1184" s="41">
        <v>0</v>
      </c>
      <c r="AB1184" s="41">
        <v>0</v>
      </c>
      <c r="AC1184" s="41">
        <v>0</v>
      </c>
      <c r="AD1184" s="58">
        <f>SUM(Table446233[[#This Row],[1st
Apportionment]:[Invoices]])</f>
        <v>17605</v>
      </c>
      <c r="AE1184" s="58">
        <f>Table446233[[#This Row],[2018–19
Final Allocation
$98.35 
Per Pupil]]-AD1184</f>
        <v>0</v>
      </c>
    </row>
    <row r="1185" spans="1:31" x14ac:dyDescent="0.35">
      <c r="A1185" s="13" t="s">
        <v>4826</v>
      </c>
      <c r="B1185" s="13" t="s">
        <v>4846</v>
      </c>
      <c r="C1185" s="14" t="s">
        <v>4828</v>
      </c>
      <c r="D1185" s="14" t="s">
        <v>4847</v>
      </c>
      <c r="E1185" s="14" t="s">
        <v>34</v>
      </c>
      <c r="F1185" s="14" t="s">
        <v>35</v>
      </c>
      <c r="G1185" s="14" t="s">
        <v>4847</v>
      </c>
      <c r="H1185" s="61" t="s">
        <v>4848</v>
      </c>
      <c r="I1185" s="38">
        <v>476</v>
      </c>
      <c r="J1185" s="39" t="s">
        <v>8122</v>
      </c>
      <c r="K1185" s="40" t="s">
        <v>8122</v>
      </c>
      <c r="L1185" s="14" t="s">
        <v>8122</v>
      </c>
      <c r="M1185" s="41">
        <v>46815</v>
      </c>
      <c r="N1185" s="4" t="s">
        <v>8123</v>
      </c>
      <c r="O1185" s="41">
        <v>0</v>
      </c>
      <c r="P1185" s="41">
        <v>0</v>
      </c>
      <c r="Q1185" s="41">
        <v>0</v>
      </c>
      <c r="R1185" s="41">
        <v>0</v>
      </c>
      <c r="S1185" s="41">
        <v>0</v>
      </c>
      <c r="T1185" s="41">
        <v>35843</v>
      </c>
      <c r="U1185" s="41">
        <v>10972</v>
      </c>
      <c r="V1185" s="41">
        <v>0</v>
      </c>
      <c r="W1185" s="41">
        <v>0</v>
      </c>
      <c r="X1185" s="41">
        <v>0</v>
      </c>
      <c r="Y1185" s="41">
        <v>0</v>
      </c>
      <c r="Z1185" s="41">
        <v>0</v>
      </c>
      <c r="AA1185" s="41">
        <v>0</v>
      </c>
      <c r="AB1185" s="41">
        <v>0</v>
      </c>
      <c r="AC1185" s="41">
        <v>0</v>
      </c>
      <c r="AD1185" s="58">
        <f>SUM(Table446233[[#This Row],[1st
Apportionment]:[Invoices]])</f>
        <v>46815</v>
      </c>
      <c r="AE1185" s="58">
        <f>Table446233[[#This Row],[2018–19
Final Allocation
$98.35 
Per Pupil]]-AD1185</f>
        <v>0</v>
      </c>
    </row>
    <row r="1186" spans="1:31" x14ac:dyDescent="0.35">
      <c r="A1186" s="13" t="s">
        <v>4826</v>
      </c>
      <c r="B1186" s="13" t="s">
        <v>4849</v>
      </c>
      <c r="C1186" s="14" t="s">
        <v>4828</v>
      </c>
      <c r="D1186" s="14" t="s">
        <v>4850</v>
      </c>
      <c r="E1186" s="14" t="s">
        <v>34</v>
      </c>
      <c r="F1186" s="14" t="s">
        <v>35</v>
      </c>
      <c r="G1186" s="14" t="s">
        <v>4850</v>
      </c>
      <c r="H1186" s="61" t="s">
        <v>4851</v>
      </c>
      <c r="I1186" s="38">
        <v>0</v>
      </c>
      <c r="J1186" s="39" t="s">
        <v>8123</v>
      </c>
      <c r="K1186" s="40" t="s">
        <v>8122</v>
      </c>
      <c r="L1186" s="14" t="s">
        <v>8122</v>
      </c>
      <c r="M1186" s="41">
        <v>0</v>
      </c>
      <c r="N1186" s="4" t="s">
        <v>8122</v>
      </c>
      <c r="O1186" s="41">
        <v>0</v>
      </c>
      <c r="P1186" s="41">
        <v>0</v>
      </c>
      <c r="Q1186" s="41">
        <v>0</v>
      </c>
      <c r="R1186" s="41">
        <v>0</v>
      </c>
      <c r="S1186" s="41">
        <v>0</v>
      </c>
      <c r="T1186" s="41">
        <v>0</v>
      </c>
      <c r="U1186" s="41">
        <v>0</v>
      </c>
      <c r="V1186" s="41">
        <v>0</v>
      </c>
      <c r="W1186" s="41">
        <v>0</v>
      </c>
      <c r="X1186" s="41">
        <v>0</v>
      </c>
      <c r="Y1186" s="41">
        <v>0</v>
      </c>
      <c r="Z1186" s="41">
        <v>0</v>
      </c>
      <c r="AA1186" s="41">
        <v>0</v>
      </c>
      <c r="AB1186" s="41">
        <v>0</v>
      </c>
      <c r="AC1186" s="41">
        <v>0</v>
      </c>
      <c r="AD1186" s="58">
        <f>SUM(Table446233[[#This Row],[1st
Apportionment]:[Invoices]])</f>
        <v>0</v>
      </c>
      <c r="AE1186" s="58">
        <f>Table446233[[#This Row],[2018–19
Final Allocation
$98.35 
Per Pupil]]-AD1186</f>
        <v>0</v>
      </c>
    </row>
    <row r="1187" spans="1:31" x14ac:dyDescent="0.35">
      <c r="A1187" s="13" t="s">
        <v>4826</v>
      </c>
      <c r="B1187" s="13" t="s">
        <v>4852</v>
      </c>
      <c r="C1187" s="14" t="s">
        <v>4828</v>
      </c>
      <c r="D1187" s="14" t="s">
        <v>4853</v>
      </c>
      <c r="E1187" s="14" t="s">
        <v>34</v>
      </c>
      <c r="F1187" s="14" t="s">
        <v>35</v>
      </c>
      <c r="G1187" s="14" t="s">
        <v>4853</v>
      </c>
      <c r="H1187" s="61" t="s">
        <v>4854</v>
      </c>
      <c r="I1187" s="38">
        <v>350</v>
      </c>
      <c r="J1187" s="39" t="s">
        <v>8122</v>
      </c>
      <c r="K1187" s="40" t="s">
        <v>8122</v>
      </c>
      <c r="L1187" s="14" t="s">
        <v>8122</v>
      </c>
      <c r="M1187" s="41">
        <v>34423</v>
      </c>
      <c r="N1187" s="4" t="s">
        <v>8123</v>
      </c>
      <c r="O1187" s="41">
        <v>0</v>
      </c>
      <c r="P1187" s="41">
        <v>0</v>
      </c>
      <c r="Q1187" s="41">
        <v>0</v>
      </c>
      <c r="R1187" s="41">
        <v>0</v>
      </c>
      <c r="S1187" s="41">
        <v>4829</v>
      </c>
      <c r="T1187" s="41">
        <v>840</v>
      </c>
      <c r="U1187" s="41">
        <v>12752</v>
      </c>
      <c r="V1187" s="41">
        <v>0</v>
      </c>
      <c r="W1187" s="41">
        <v>8291</v>
      </c>
      <c r="X1187" s="41">
        <v>7711</v>
      </c>
      <c r="Y1187" s="41">
        <v>0</v>
      </c>
      <c r="Z1187" s="41">
        <v>0</v>
      </c>
      <c r="AA1187" s="41">
        <v>0</v>
      </c>
      <c r="AB1187" s="41">
        <v>0</v>
      </c>
      <c r="AC1187" s="41">
        <v>0</v>
      </c>
      <c r="AD1187" s="58">
        <f>SUM(Table446233[[#This Row],[1st
Apportionment]:[Invoices]])</f>
        <v>34423</v>
      </c>
      <c r="AE1187" s="58">
        <f>Table446233[[#This Row],[2018–19
Final Allocation
$98.35 
Per Pupil]]-AD1187</f>
        <v>0</v>
      </c>
    </row>
    <row r="1188" spans="1:31" x14ac:dyDescent="0.35">
      <c r="A1188" s="13" t="s">
        <v>4826</v>
      </c>
      <c r="B1188" s="13" t="s">
        <v>4855</v>
      </c>
      <c r="C1188" s="14" t="s">
        <v>4828</v>
      </c>
      <c r="D1188" s="14" t="s">
        <v>4856</v>
      </c>
      <c r="E1188" s="14" t="s">
        <v>34</v>
      </c>
      <c r="F1188" s="14" t="s">
        <v>35</v>
      </c>
      <c r="G1188" s="14" t="s">
        <v>4856</v>
      </c>
      <c r="H1188" s="61" t="s">
        <v>4857</v>
      </c>
      <c r="I1188" s="38">
        <v>0</v>
      </c>
      <c r="J1188" s="39" t="s">
        <v>8122</v>
      </c>
      <c r="K1188" s="40" t="s">
        <v>8123</v>
      </c>
      <c r="L1188" s="14" t="s">
        <v>8123</v>
      </c>
      <c r="M1188" s="41">
        <v>0</v>
      </c>
      <c r="N1188" s="4" t="s">
        <v>8123</v>
      </c>
      <c r="O1188" s="41">
        <v>0</v>
      </c>
      <c r="P1188" s="41">
        <v>0</v>
      </c>
      <c r="Q1188" s="41">
        <v>0</v>
      </c>
      <c r="R1188" s="41">
        <v>0</v>
      </c>
      <c r="S1188" s="41">
        <v>0</v>
      </c>
      <c r="T1188" s="41">
        <v>0</v>
      </c>
      <c r="U1188" s="41">
        <v>0</v>
      </c>
      <c r="V1188" s="41">
        <v>0</v>
      </c>
      <c r="W1188" s="41">
        <v>0</v>
      </c>
      <c r="X1188" s="41">
        <v>0</v>
      </c>
      <c r="Y1188" s="41">
        <v>0</v>
      </c>
      <c r="Z1188" s="41">
        <v>0</v>
      </c>
      <c r="AA1188" s="41">
        <v>0</v>
      </c>
      <c r="AB1188" s="41">
        <v>0</v>
      </c>
      <c r="AC1188" s="41">
        <v>0</v>
      </c>
      <c r="AD1188" s="58">
        <f>SUM(Table446233[[#This Row],[1st
Apportionment]:[Invoices]])</f>
        <v>0</v>
      </c>
      <c r="AE1188" s="58">
        <f>Table446233[[#This Row],[2018–19
Final Allocation
$98.35 
Per Pupil]]-AD1188</f>
        <v>0</v>
      </c>
    </row>
    <row r="1189" spans="1:31" x14ac:dyDescent="0.35">
      <c r="A1189" s="13" t="s">
        <v>4826</v>
      </c>
      <c r="B1189" s="13" t="s">
        <v>4858</v>
      </c>
      <c r="C1189" s="14" t="s">
        <v>4828</v>
      </c>
      <c r="D1189" s="14" t="s">
        <v>4859</v>
      </c>
      <c r="E1189" s="14" t="s">
        <v>34</v>
      </c>
      <c r="F1189" s="14" t="s">
        <v>35</v>
      </c>
      <c r="G1189" s="14" t="s">
        <v>4859</v>
      </c>
      <c r="H1189" s="61" t="s">
        <v>4860</v>
      </c>
      <c r="I1189" s="38">
        <v>412</v>
      </c>
      <c r="J1189" s="39" t="s">
        <v>8122</v>
      </c>
      <c r="K1189" s="40" t="s">
        <v>8122</v>
      </c>
      <c r="L1189" s="14" t="s">
        <v>8122</v>
      </c>
      <c r="M1189" s="41">
        <v>40520</v>
      </c>
      <c r="N1189" s="4" t="s">
        <v>8122</v>
      </c>
      <c r="O1189" s="41">
        <v>4615</v>
      </c>
      <c r="P1189" s="41">
        <v>9512</v>
      </c>
      <c r="Q1189" s="41">
        <v>9512</v>
      </c>
      <c r="R1189" s="41">
        <v>10130</v>
      </c>
      <c r="S1189" s="41">
        <v>6751</v>
      </c>
      <c r="T1189" s="41">
        <v>0</v>
      </c>
      <c r="U1189" s="41">
        <v>0</v>
      </c>
      <c r="V1189" s="41">
        <v>0</v>
      </c>
      <c r="W1189" s="41">
        <v>0</v>
      </c>
      <c r="X1189" s="41">
        <v>0</v>
      </c>
      <c r="Y1189" s="41">
        <v>0</v>
      </c>
      <c r="Z1189" s="41">
        <v>0</v>
      </c>
      <c r="AA1189" s="41">
        <v>0</v>
      </c>
      <c r="AB1189" s="41">
        <v>0</v>
      </c>
      <c r="AC1189" s="41">
        <v>0</v>
      </c>
      <c r="AD1189" s="58">
        <f>SUM(Table446233[[#This Row],[1st
Apportionment]:[Invoices]])</f>
        <v>40520</v>
      </c>
      <c r="AE1189" s="58">
        <f>Table446233[[#This Row],[2018–19
Final Allocation
$98.35 
Per Pupil]]-AD1189</f>
        <v>0</v>
      </c>
    </row>
    <row r="1190" spans="1:31" x14ac:dyDescent="0.35">
      <c r="A1190" s="13" t="s">
        <v>4826</v>
      </c>
      <c r="B1190" s="13" t="s">
        <v>4861</v>
      </c>
      <c r="C1190" s="14" t="s">
        <v>4828</v>
      </c>
      <c r="D1190" s="14" t="s">
        <v>4862</v>
      </c>
      <c r="E1190" s="14" t="s">
        <v>34</v>
      </c>
      <c r="F1190" s="44" t="s">
        <v>35</v>
      </c>
      <c r="G1190" s="14" t="s">
        <v>4862</v>
      </c>
      <c r="H1190" s="61" t="s">
        <v>4863</v>
      </c>
      <c r="I1190" s="38">
        <v>716</v>
      </c>
      <c r="J1190" s="39" t="s">
        <v>8122</v>
      </c>
      <c r="K1190" s="40" t="s">
        <v>8122</v>
      </c>
      <c r="L1190" s="14" t="s">
        <v>8122</v>
      </c>
      <c r="M1190" s="41">
        <v>70419</v>
      </c>
      <c r="N1190" s="4" t="s">
        <v>8122</v>
      </c>
      <c r="O1190" s="41">
        <v>0</v>
      </c>
      <c r="P1190" s="41">
        <v>0</v>
      </c>
      <c r="Q1190" s="41">
        <v>0</v>
      </c>
      <c r="R1190" s="41">
        <v>0</v>
      </c>
      <c r="S1190" s="41">
        <v>0</v>
      </c>
      <c r="T1190" s="41">
        <v>19273</v>
      </c>
      <c r="U1190" s="41">
        <v>20138</v>
      </c>
      <c r="V1190" s="41">
        <v>865</v>
      </c>
      <c r="W1190" s="41">
        <v>0</v>
      </c>
      <c r="X1190" s="41">
        <v>0</v>
      </c>
      <c r="Y1190" s="41">
        <v>0</v>
      </c>
      <c r="Z1190" s="41">
        <v>0</v>
      </c>
      <c r="AA1190" s="41">
        <v>0</v>
      </c>
      <c r="AB1190" s="41">
        <v>0</v>
      </c>
      <c r="AC1190" s="41">
        <v>0</v>
      </c>
      <c r="AD1190" s="58">
        <f>SUM(Table446233[[#This Row],[1st
Apportionment]:[Invoices]])</f>
        <v>40276</v>
      </c>
      <c r="AE1190" s="58">
        <f>Table446233[[#This Row],[2018–19
Final Allocation
$98.35 
Per Pupil]]-AD1190</f>
        <v>30143</v>
      </c>
    </row>
    <row r="1191" spans="1:31" x14ac:dyDescent="0.35">
      <c r="A1191" s="13" t="s">
        <v>4826</v>
      </c>
      <c r="B1191" s="13" t="s">
        <v>4864</v>
      </c>
      <c r="C1191" s="14" t="s">
        <v>4828</v>
      </c>
      <c r="D1191" s="14" t="s">
        <v>4865</v>
      </c>
      <c r="E1191" s="14" t="s">
        <v>34</v>
      </c>
      <c r="F1191" s="14" t="s">
        <v>35</v>
      </c>
      <c r="G1191" s="14" t="s">
        <v>4865</v>
      </c>
      <c r="H1191" s="61" t="s">
        <v>4866</v>
      </c>
      <c r="I1191" s="38">
        <v>0</v>
      </c>
      <c r="J1191" s="39" t="s">
        <v>8123</v>
      </c>
      <c r="K1191" s="40" t="s">
        <v>8123</v>
      </c>
      <c r="L1191" s="14" t="s">
        <v>8123</v>
      </c>
      <c r="M1191" s="41">
        <v>0</v>
      </c>
      <c r="N1191" s="4" t="s">
        <v>8123</v>
      </c>
      <c r="O1191" s="41">
        <v>0</v>
      </c>
      <c r="P1191" s="41">
        <v>0</v>
      </c>
      <c r="Q1191" s="41">
        <v>0</v>
      </c>
      <c r="R1191" s="41">
        <v>0</v>
      </c>
      <c r="S1191" s="41">
        <v>0</v>
      </c>
      <c r="T1191" s="41">
        <v>0</v>
      </c>
      <c r="U1191" s="41">
        <v>0</v>
      </c>
      <c r="V1191" s="41">
        <v>0</v>
      </c>
      <c r="W1191" s="41">
        <v>0</v>
      </c>
      <c r="X1191" s="41">
        <v>0</v>
      </c>
      <c r="Y1191" s="41">
        <v>0</v>
      </c>
      <c r="Z1191" s="41">
        <v>0</v>
      </c>
      <c r="AA1191" s="41">
        <v>0</v>
      </c>
      <c r="AB1191" s="41">
        <v>0</v>
      </c>
      <c r="AC1191" s="41">
        <v>0</v>
      </c>
      <c r="AD1191" s="58">
        <f>SUM(Table446233[[#This Row],[1st
Apportionment]:[Invoices]])</f>
        <v>0</v>
      </c>
      <c r="AE1191" s="58">
        <f>Table446233[[#This Row],[2018–19
Final Allocation
$98.35 
Per Pupil]]-AD1191</f>
        <v>0</v>
      </c>
    </row>
    <row r="1192" spans="1:31" x14ac:dyDescent="0.35">
      <c r="A1192" s="13" t="s">
        <v>4826</v>
      </c>
      <c r="B1192" s="13" t="s">
        <v>4867</v>
      </c>
      <c r="C1192" s="14" t="s">
        <v>4828</v>
      </c>
      <c r="D1192" s="14" t="s">
        <v>4868</v>
      </c>
      <c r="E1192" s="14" t="s">
        <v>34</v>
      </c>
      <c r="F1192" s="14" t="s">
        <v>35</v>
      </c>
      <c r="G1192" s="14" t="s">
        <v>4868</v>
      </c>
      <c r="H1192" s="61" t="s">
        <v>4869</v>
      </c>
      <c r="I1192" s="38">
        <v>0</v>
      </c>
      <c r="J1192" s="39" t="s">
        <v>8123</v>
      </c>
      <c r="K1192" s="40" t="s">
        <v>8123</v>
      </c>
      <c r="L1192" s="14" t="s">
        <v>8123</v>
      </c>
      <c r="M1192" s="41">
        <v>0</v>
      </c>
      <c r="N1192" s="4" t="s">
        <v>8123</v>
      </c>
      <c r="O1192" s="41">
        <v>0</v>
      </c>
      <c r="P1192" s="41">
        <v>0</v>
      </c>
      <c r="Q1192" s="41">
        <v>0</v>
      </c>
      <c r="R1192" s="41">
        <v>0</v>
      </c>
      <c r="S1192" s="41">
        <v>0</v>
      </c>
      <c r="T1192" s="41">
        <v>0</v>
      </c>
      <c r="U1192" s="41">
        <v>0</v>
      </c>
      <c r="V1192" s="41">
        <v>0</v>
      </c>
      <c r="W1192" s="41">
        <v>0</v>
      </c>
      <c r="X1192" s="41">
        <v>0</v>
      </c>
      <c r="Y1192" s="41">
        <v>0</v>
      </c>
      <c r="Z1192" s="41">
        <v>0</v>
      </c>
      <c r="AA1192" s="41">
        <v>0</v>
      </c>
      <c r="AB1192" s="41">
        <v>0</v>
      </c>
      <c r="AC1192" s="41">
        <v>0</v>
      </c>
      <c r="AD1192" s="58">
        <f>SUM(Table446233[[#This Row],[1st
Apportionment]:[Invoices]])</f>
        <v>0</v>
      </c>
      <c r="AE1192" s="58">
        <f>Table446233[[#This Row],[2018–19
Final Allocation
$98.35 
Per Pupil]]-AD1192</f>
        <v>0</v>
      </c>
    </row>
    <row r="1193" spans="1:31" x14ac:dyDescent="0.35">
      <c r="A1193" s="13" t="s">
        <v>4826</v>
      </c>
      <c r="B1193" s="13" t="s">
        <v>4870</v>
      </c>
      <c r="C1193" s="14" t="s">
        <v>4828</v>
      </c>
      <c r="D1193" s="14" t="s">
        <v>4871</v>
      </c>
      <c r="E1193" s="14" t="s">
        <v>34</v>
      </c>
      <c r="F1193" s="14" t="s">
        <v>35</v>
      </c>
      <c r="G1193" s="14" t="s">
        <v>4871</v>
      </c>
      <c r="H1193" s="61" t="s">
        <v>1777</v>
      </c>
      <c r="I1193" s="38">
        <v>0</v>
      </c>
      <c r="J1193" s="39" t="s">
        <v>8122</v>
      </c>
      <c r="K1193" s="40" t="s">
        <v>8123</v>
      </c>
      <c r="L1193" s="14" t="s">
        <v>8123</v>
      </c>
      <c r="M1193" s="41">
        <v>0</v>
      </c>
      <c r="N1193" s="4" t="s">
        <v>8123</v>
      </c>
      <c r="O1193" s="41">
        <v>0</v>
      </c>
      <c r="P1193" s="41">
        <v>0</v>
      </c>
      <c r="Q1193" s="41">
        <v>0</v>
      </c>
      <c r="R1193" s="41">
        <v>0</v>
      </c>
      <c r="S1193" s="41">
        <v>0</v>
      </c>
      <c r="T1193" s="41">
        <v>0</v>
      </c>
      <c r="U1193" s="41">
        <v>0</v>
      </c>
      <c r="V1193" s="41">
        <v>0</v>
      </c>
      <c r="W1193" s="41">
        <v>0</v>
      </c>
      <c r="X1193" s="41">
        <v>0</v>
      </c>
      <c r="Y1193" s="41">
        <v>0</v>
      </c>
      <c r="Z1193" s="41">
        <v>0</v>
      </c>
      <c r="AA1193" s="41">
        <v>0</v>
      </c>
      <c r="AB1193" s="41">
        <v>0</v>
      </c>
      <c r="AC1193" s="41">
        <v>0</v>
      </c>
      <c r="AD1193" s="58">
        <f>SUM(Table446233[[#This Row],[1st
Apportionment]:[Invoices]])</f>
        <v>0</v>
      </c>
      <c r="AE1193" s="58">
        <f>Table446233[[#This Row],[2018–19
Final Allocation
$98.35 
Per Pupil]]-AD1193</f>
        <v>0</v>
      </c>
    </row>
    <row r="1194" spans="1:31" x14ac:dyDescent="0.35">
      <c r="A1194" s="13" t="s">
        <v>4826</v>
      </c>
      <c r="B1194" s="13" t="s">
        <v>4872</v>
      </c>
      <c r="C1194" s="14" t="s">
        <v>4828</v>
      </c>
      <c r="D1194" s="14" t="s">
        <v>4873</v>
      </c>
      <c r="E1194" s="14" t="s">
        <v>34</v>
      </c>
      <c r="F1194" s="14" t="s">
        <v>35</v>
      </c>
      <c r="G1194" s="14" t="s">
        <v>4873</v>
      </c>
      <c r="H1194" s="61" t="s">
        <v>4874</v>
      </c>
      <c r="I1194" s="38">
        <v>0</v>
      </c>
      <c r="J1194" s="39" t="s">
        <v>8122</v>
      </c>
      <c r="K1194" s="40" t="s">
        <v>8123</v>
      </c>
      <c r="L1194" s="14" t="s">
        <v>8123</v>
      </c>
      <c r="M1194" s="41">
        <v>0</v>
      </c>
      <c r="N1194" s="4" t="s">
        <v>8123</v>
      </c>
      <c r="O1194" s="41">
        <v>0</v>
      </c>
      <c r="P1194" s="41">
        <v>0</v>
      </c>
      <c r="Q1194" s="41">
        <v>0</v>
      </c>
      <c r="R1194" s="41">
        <v>0</v>
      </c>
      <c r="S1194" s="41">
        <v>0</v>
      </c>
      <c r="T1194" s="41">
        <v>0</v>
      </c>
      <c r="U1194" s="41">
        <v>0</v>
      </c>
      <c r="V1194" s="41">
        <v>0</v>
      </c>
      <c r="W1194" s="41">
        <v>0</v>
      </c>
      <c r="X1194" s="41">
        <v>0</v>
      </c>
      <c r="Y1194" s="41">
        <v>0</v>
      </c>
      <c r="Z1194" s="41">
        <v>0</v>
      </c>
      <c r="AA1194" s="41">
        <v>0</v>
      </c>
      <c r="AB1194" s="41">
        <v>0</v>
      </c>
      <c r="AC1194" s="41">
        <v>0</v>
      </c>
      <c r="AD1194" s="58">
        <f>SUM(Table446233[[#This Row],[1st
Apportionment]:[Invoices]])</f>
        <v>0</v>
      </c>
      <c r="AE1194" s="58">
        <f>Table446233[[#This Row],[2018–19
Final Allocation
$98.35 
Per Pupil]]-AD1194</f>
        <v>0</v>
      </c>
    </row>
    <row r="1195" spans="1:31" x14ac:dyDescent="0.35">
      <c r="A1195" s="13" t="s">
        <v>4826</v>
      </c>
      <c r="B1195" s="13" t="s">
        <v>4875</v>
      </c>
      <c r="C1195" s="14" t="s">
        <v>4828</v>
      </c>
      <c r="D1195" s="14" t="s">
        <v>4876</v>
      </c>
      <c r="E1195" s="14" t="s">
        <v>34</v>
      </c>
      <c r="F1195" s="14" t="s">
        <v>35</v>
      </c>
      <c r="G1195" s="14" t="s">
        <v>4876</v>
      </c>
      <c r="H1195" s="61" t="s">
        <v>4877</v>
      </c>
      <c r="I1195" s="38">
        <v>0</v>
      </c>
      <c r="J1195" s="39" t="s">
        <v>8123</v>
      </c>
      <c r="K1195" s="40" t="s">
        <v>8123</v>
      </c>
      <c r="L1195" s="14" t="s">
        <v>8123</v>
      </c>
      <c r="M1195" s="41">
        <v>0</v>
      </c>
      <c r="N1195" s="4" t="s">
        <v>8123</v>
      </c>
      <c r="O1195" s="41">
        <v>0</v>
      </c>
      <c r="P1195" s="41">
        <v>0</v>
      </c>
      <c r="Q1195" s="41">
        <v>0</v>
      </c>
      <c r="R1195" s="41">
        <v>0</v>
      </c>
      <c r="S1195" s="41">
        <v>0</v>
      </c>
      <c r="T1195" s="41">
        <v>0</v>
      </c>
      <c r="U1195" s="41">
        <v>0</v>
      </c>
      <c r="V1195" s="41">
        <v>0</v>
      </c>
      <c r="W1195" s="41">
        <v>0</v>
      </c>
      <c r="X1195" s="41">
        <v>0</v>
      </c>
      <c r="Y1195" s="41">
        <v>0</v>
      </c>
      <c r="Z1195" s="41">
        <v>0</v>
      </c>
      <c r="AA1195" s="41">
        <v>0</v>
      </c>
      <c r="AB1195" s="41">
        <v>0</v>
      </c>
      <c r="AC1195" s="41">
        <v>0</v>
      </c>
      <c r="AD1195" s="58">
        <f>SUM(Table446233[[#This Row],[1st
Apportionment]:[Invoices]])</f>
        <v>0</v>
      </c>
      <c r="AE1195" s="58">
        <f>Table446233[[#This Row],[2018–19
Final Allocation
$98.35 
Per Pupil]]-AD1195</f>
        <v>0</v>
      </c>
    </row>
    <row r="1196" spans="1:31" x14ac:dyDescent="0.35">
      <c r="A1196" s="13" t="s">
        <v>4826</v>
      </c>
      <c r="B1196" s="13" t="s">
        <v>4878</v>
      </c>
      <c r="C1196" s="14" t="s">
        <v>4828</v>
      </c>
      <c r="D1196" s="14" t="s">
        <v>4879</v>
      </c>
      <c r="E1196" s="14" t="s">
        <v>34</v>
      </c>
      <c r="F1196" s="14" t="s">
        <v>35</v>
      </c>
      <c r="G1196" s="14" t="s">
        <v>4879</v>
      </c>
      <c r="H1196" s="61" t="s">
        <v>4880</v>
      </c>
      <c r="I1196" s="38">
        <v>0</v>
      </c>
      <c r="J1196" s="39" t="s">
        <v>8122</v>
      </c>
      <c r="K1196" s="40" t="s">
        <v>8123</v>
      </c>
      <c r="L1196" s="14" t="s">
        <v>8123</v>
      </c>
      <c r="M1196" s="41">
        <v>0</v>
      </c>
      <c r="N1196" s="4" t="s">
        <v>8123</v>
      </c>
      <c r="O1196" s="41">
        <v>0</v>
      </c>
      <c r="P1196" s="41">
        <v>0</v>
      </c>
      <c r="Q1196" s="41">
        <v>0</v>
      </c>
      <c r="R1196" s="41">
        <v>0</v>
      </c>
      <c r="S1196" s="41">
        <v>0</v>
      </c>
      <c r="T1196" s="41">
        <v>0</v>
      </c>
      <c r="U1196" s="41">
        <v>0</v>
      </c>
      <c r="V1196" s="41">
        <v>0</v>
      </c>
      <c r="W1196" s="41">
        <v>0</v>
      </c>
      <c r="X1196" s="41">
        <v>0</v>
      </c>
      <c r="Y1196" s="41">
        <v>0</v>
      </c>
      <c r="Z1196" s="41">
        <v>0</v>
      </c>
      <c r="AA1196" s="41">
        <v>0</v>
      </c>
      <c r="AB1196" s="41">
        <v>0</v>
      </c>
      <c r="AC1196" s="41">
        <v>0</v>
      </c>
      <c r="AD1196" s="58">
        <f>SUM(Table446233[[#This Row],[1st
Apportionment]:[Invoices]])</f>
        <v>0</v>
      </c>
      <c r="AE1196" s="58">
        <f>Table446233[[#This Row],[2018–19
Final Allocation
$98.35 
Per Pupil]]-AD1196</f>
        <v>0</v>
      </c>
    </row>
    <row r="1197" spans="1:31" x14ac:dyDescent="0.35">
      <c r="A1197" s="13" t="s">
        <v>4826</v>
      </c>
      <c r="B1197" s="13" t="s">
        <v>4881</v>
      </c>
      <c r="C1197" s="14" t="s">
        <v>4828</v>
      </c>
      <c r="D1197" s="14" t="s">
        <v>4882</v>
      </c>
      <c r="E1197" s="14" t="s">
        <v>34</v>
      </c>
      <c r="F1197" s="14" t="s">
        <v>35</v>
      </c>
      <c r="G1197" s="14" t="s">
        <v>4882</v>
      </c>
      <c r="H1197" s="61" t="s">
        <v>4883</v>
      </c>
      <c r="I1197" s="38">
        <v>0</v>
      </c>
      <c r="J1197" s="39" t="s">
        <v>8123</v>
      </c>
      <c r="K1197" s="40" t="s">
        <v>8123</v>
      </c>
      <c r="L1197" s="14" t="s">
        <v>8123</v>
      </c>
      <c r="M1197" s="41">
        <v>0</v>
      </c>
      <c r="N1197" s="4" t="s">
        <v>8122</v>
      </c>
      <c r="O1197" s="41">
        <v>0</v>
      </c>
      <c r="P1197" s="41">
        <v>0</v>
      </c>
      <c r="Q1197" s="41">
        <v>0</v>
      </c>
      <c r="R1197" s="41">
        <v>0</v>
      </c>
      <c r="S1197" s="41">
        <v>0</v>
      </c>
      <c r="T1197" s="41">
        <v>0</v>
      </c>
      <c r="U1197" s="41">
        <v>0</v>
      </c>
      <c r="V1197" s="41">
        <v>0</v>
      </c>
      <c r="W1197" s="41">
        <v>0</v>
      </c>
      <c r="X1197" s="41">
        <v>0</v>
      </c>
      <c r="Y1197" s="41">
        <v>0</v>
      </c>
      <c r="Z1197" s="41">
        <v>0</v>
      </c>
      <c r="AA1197" s="41">
        <v>0</v>
      </c>
      <c r="AB1197" s="41">
        <v>0</v>
      </c>
      <c r="AC1197" s="41">
        <v>0</v>
      </c>
      <c r="AD1197" s="58">
        <f>SUM(Table446233[[#This Row],[1st
Apportionment]:[Invoices]])</f>
        <v>0</v>
      </c>
      <c r="AE1197" s="58">
        <f>Table446233[[#This Row],[2018–19
Final Allocation
$98.35 
Per Pupil]]-AD1197</f>
        <v>0</v>
      </c>
    </row>
    <row r="1198" spans="1:31" x14ac:dyDescent="0.35">
      <c r="A1198" s="13" t="s">
        <v>4826</v>
      </c>
      <c r="B1198" s="13" t="s">
        <v>4884</v>
      </c>
      <c r="C1198" s="14" t="s">
        <v>4828</v>
      </c>
      <c r="D1198" s="14" t="s">
        <v>4885</v>
      </c>
      <c r="E1198" s="14" t="s">
        <v>34</v>
      </c>
      <c r="F1198" s="14" t="s">
        <v>35</v>
      </c>
      <c r="G1198" s="14" t="s">
        <v>4885</v>
      </c>
      <c r="H1198" s="61" t="s">
        <v>4886</v>
      </c>
      <c r="I1198" s="38">
        <v>0</v>
      </c>
      <c r="J1198" s="39" t="s">
        <v>8123</v>
      </c>
      <c r="K1198" s="40" t="s">
        <v>8122</v>
      </c>
      <c r="L1198" s="14" t="s">
        <v>8122</v>
      </c>
      <c r="M1198" s="41">
        <v>0</v>
      </c>
      <c r="N1198" s="4" t="s">
        <v>8123</v>
      </c>
      <c r="O1198" s="41">
        <v>0</v>
      </c>
      <c r="P1198" s="41">
        <v>0</v>
      </c>
      <c r="Q1198" s="41">
        <v>0</v>
      </c>
      <c r="R1198" s="41">
        <v>0</v>
      </c>
      <c r="S1198" s="41">
        <v>0</v>
      </c>
      <c r="T1198" s="41">
        <v>0</v>
      </c>
      <c r="U1198" s="41">
        <v>0</v>
      </c>
      <c r="V1198" s="41">
        <v>0</v>
      </c>
      <c r="W1198" s="41">
        <v>0</v>
      </c>
      <c r="X1198" s="41">
        <v>0</v>
      </c>
      <c r="Y1198" s="41">
        <v>0</v>
      </c>
      <c r="Z1198" s="41">
        <v>0</v>
      </c>
      <c r="AA1198" s="41">
        <v>0</v>
      </c>
      <c r="AB1198" s="41">
        <v>0</v>
      </c>
      <c r="AC1198" s="41">
        <v>0</v>
      </c>
      <c r="AD1198" s="58">
        <f>SUM(Table446233[[#This Row],[1st
Apportionment]:[Invoices]])</f>
        <v>0</v>
      </c>
      <c r="AE1198" s="58">
        <f>Table446233[[#This Row],[2018–19
Final Allocation
$98.35 
Per Pupil]]-AD1198</f>
        <v>0</v>
      </c>
    </row>
    <row r="1199" spans="1:31" x14ac:dyDescent="0.35">
      <c r="A1199" s="13" t="s">
        <v>4826</v>
      </c>
      <c r="B1199" s="13" t="s">
        <v>4887</v>
      </c>
      <c r="C1199" s="14" t="s">
        <v>4828</v>
      </c>
      <c r="D1199" s="14" t="s">
        <v>4888</v>
      </c>
      <c r="E1199" s="14" t="s">
        <v>34</v>
      </c>
      <c r="F1199" s="14" t="s">
        <v>35</v>
      </c>
      <c r="G1199" s="14" t="s">
        <v>4888</v>
      </c>
      <c r="H1199" s="61" t="s">
        <v>4889</v>
      </c>
      <c r="I1199" s="38">
        <v>344</v>
      </c>
      <c r="J1199" s="39" t="s">
        <v>8122</v>
      </c>
      <c r="K1199" s="40" t="s">
        <v>8122</v>
      </c>
      <c r="L1199" s="14" t="s">
        <v>8122</v>
      </c>
      <c r="M1199" s="41">
        <v>33832</v>
      </c>
      <c r="N1199" s="4" t="s">
        <v>8123</v>
      </c>
      <c r="O1199" s="41">
        <v>0</v>
      </c>
      <c r="P1199" s="41">
        <v>0</v>
      </c>
      <c r="Q1199" s="41">
        <v>925</v>
      </c>
      <c r="R1199" s="41">
        <v>8458</v>
      </c>
      <c r="S1199" s="41">
        <v>21473</v>
      </c>
      <c r="T1199" s="41">
        <v>2976</v>
      </c>
      <c r="U1199" s="41">
        <v>0</v>
      </c>
      <c r="V1199" s="41">
        <v>0</v>
      </c>
      <c r="W1199" s="41">
        <v>0</v>
      </c>
      <c r="X1199" s="41">
        <v>0</v>
      </c>
      <c r="Y1199" s="41">
        <v>0</v>
      </c>
      <c r="Z1199" s="41">
        <v>0</v>
      </c>
      <c r="AA1199" s="41">
        <v>0</v>
      </c>
      <c r="AB1199" s="41">
        <v>0</v>
      </c>
      <c r="AC1199" s="41">
        <v>0</v>
      </c>
      <c r="AD1199" s="58">
        <f>SUM(Table446233[[#This Row],[1st
Apportionment]:[Invoices]])</f>
        <v>33832</v>
      </c>
      <c r="AE1199" s="58">
        <f>Table446233[[#This Row],[2018–19
Final Allocation
$98.35 
Per Pupil]]-AD1199</f>
        <v>0</v>
      </c>
    </row>
    <row r="1200" spans="1:31" x14ac:dyDescent="0.35">
      <c r="A1200" s="13" t="s">
        <v>4826</v>
      </c>
      <c r="B1200" s="13" t="s">
        <v>4890</v>
      </c>
      <c r="C1200" s="14" t="s">
        <v>4828</v>
      </c>
      <c r="D1200" s="14" t="s">
        <v>4891</v>
      </c>
      <c r="E1200" s="14" t="s">
        <v>34</v>
      </c>
      <c r="F1200" s="14" t="s">
        <v>35</v>
      </c>
      <c r="G1200" s="14" t="s">
        <v>4891</v>
      </c>
      <c r="H1200" s="61" t="s">
        <v>4892</v>
      </c>
      <c r="I1200" s="38">
        <v>0</v>
      </c>
      <c r="J1200" s="39" t="s">
        <v>8122</v>
      </c>
      <c r="K1200" s="40" t="s">
        <v>8123</v>
      </c>
      <c r="L1200" s="14" t="s">
        <v>8123</v>
      </c>
      <c r="M1200" s="41">
        <v>0</v>
      </c>
      <c r="N1200" s="4" t="s">
        <v>8123</v>
      </c>
      <c r="O1200" s="41">
        <v>0</v>
      </c>
      <c r="P1200" s="41">
        <v>0</v>
      </c>
      <c r="Q1200" s="41">
        <v>0</v>
      </c>
      <c r="R1200" s="41">
        <v>0</v>
      </c>
      <c r="S1200" s="41">
        <v>0</v>
      </c>
      <c r="T1200" s="41">
        <v>0</v>
      </c>
      <c r="U1200" s="41">
        <v>0</v>
      </c>
      <c r="V1200" s="41">
        <v>0</v>
      </c>
      <c r="W1200" s="41">
        <v>0</v>
      </c>
      <c r="X1200" s="41">
        <v>0</v>
      </c>
      <c r="Y1200" s="41">
        <v>0</v>
      </c>
      <c r="Z1200" s="41">
        <v>0</v>
      </c>
      <c r="AA1200" s="41">
        <v>0</v>
      </c>
      <c r="AB1200" s="41">
        <v>0</v>
      </c>
      <c r="AC1200" s="41">
        <v>0</v>
      </c>
      <c r="AD1200" s="58">
        <f>SUM(Table446233[[#This Row],[1st
Apportionment]:[Invoices]])</f>
        <v>0</v>
      </c>
      <c r="AE1200" s="58">
        <f>Table446233[[#This Row],[2018–19
Final Allocation
$98.35 
Per Pupil]]-AD1200</f>
        <v>0</v>
      </c>
    </row>
    <row r="1201" spans="1:31" x14ac:dyDescent="0.35">
      <c r="A1201" s="13" t="s">
        <v>4826</v>
      </c>
      <c r="B1201" s="13" t="s">
        <v>4893</v>
      </c>
      <c r="C1201" s="14" t="s">
        <v>4828</v>
      </c>
      <c r="D1201" s="14" t="s">
        <v>4894</v>
      </c>
      <c r="E1201" s="14" t="s">
        <v>34</v>
      </c>
      <c r="F1201" s="14" t="s">
        <v>35</v>
      </c>
      <c r="G1201" s="14" t="s">
        <v>4894</v>
      </c>
      <c r="H1201" s="61" t="s">
        <v>4895</v>
      </c>
      <c r="I1201" s="38">
        <v>0</v>
      </c>
      <c r="J1201" s="39" t="s">
        <v>8123</v>
      </c>
      <c r="K1201" s="40" t="s">
        <v>8122</v>
      </c>
      <c r="L1201" s="14" t="s">
        <v>8122</v>
      </c>
      <c r="M1201" s="41">
        <v>0</v>
      </c>
      <c r="N1201" s="4" t="s">
        <v>8122</v>
      </c>
      <c r="O1201" s="41">
        <v>0</v>
      </c>
      <c r="P1201" s="41">
        <v>0</v>
      </c>
      <c r="Q1201" s="41">
        <v>0</v>
      </c>
      <c r="R1201" s="41">
        <v>0</v>
      </c>
      <c r="S1201" s="41">
        <v>0</v>
      </c>
      <c r="T1201" s="41">
        <v>0</v>
      </c>
      <c r="U1201" s="41">
        <v>0</v>
      </c>
      <c r="V1201" s="41">
        <v>0</v>
      </c>
      <c r="W1201" s="41">
        <v>0</v>
      </c>
      <c r="X1201" s="41">
        <v>0</v>
      </c>
      <c r="Y1201" s="41">
        <v>0</v>
      </c>
      <c r="Z1201" s="41">
        <v>0</v>
      </c>
      <c r="AA1201" s="41">
        <v>0</v>
      </c>
      <c r="AB1201" s="41">
        <v>0</v>
      </c>
      <c r="AC1201" s="41">
        <v>0</v>
      </c>
      <c r="AD1201" s="58">
        <f>SUM(Table446233[[#This Row],[1st
Apportionment]:[Invoices]])</f>
        <v>0</v>
      </c>
      <c r="AE1201" s="58">
        <f>Table446233[[#This Row],[2018–19
Final Allocation
$98.35 
Per Pupil]]-AD1201</f>
        <v>0</v>
      </c>
    </row>
    <row r="1202" spans="1:31" x14ac:dyDescent="0.35">
      <c r="A1202" s="13" t="s">
        <v>4826</v>
      </c>
      <c r="B1202" s="13" t="s">
        <v>4896</v>
      </c>
      <c r="C1202" s="14" t="s">
        <v>4828</v>
      </c>
      <c r="D1202" s="14" t="s">
        <v>4897</v>
      </c>
      <c r="E1202" s="14" t="s">
        <v>34</v>
      </c>
      <c r="F1202" s="14" t="s">
        <v>35</v>
      </c>
      <c r="G1202" s="14" t="s">
        <v>4897</v>
      </c>
      <c r="H1202" s="61" t="s">
        <v>4898</v>
      </c>
      <c r="I1202" s="38">
        <v>0</v>
      </c>
      <c r="J1202" s="39" t="s">
        <v>8122</v>
      </c>
      <c r="K1202" s="40" t="s">
        <v>8123</v>
      </c>
      <c r="L1202" s="14" t="s">
        <v>8123</v>
      </c>
      <c r="M1202" s="41">
        <v>0</v>
      </c>
      <c r="N1202" s="4" t="s">
        <v>8123</v>
      </c>
      <c r="O1202" s="41">
        <v>0</v>
      </c>
      <c r="P1202" s="41">
        <v>0</v>
      </c>
      <c r="Q1202" s="41">
        <v>0</v>
      </c>
      <c r="R1202" s="41">
        <v>0</v>
      </c>
      <c r="S1202" s="41">
        <v>0</v>
      </c>
      <c r="T1202" s="41">
        <v>0</v>
      </c>
      <c r="U1202" s="41">
        <v>0</v>
      </c>
      <c r="V1202" s="41">
        <v>0</v>
      </c>
      <c r="W1202" s="41">
        <v>0</v>
      </c>
      <c r="X1202" s="41">
        <v>0</v>
      </c>
      <c r="Y1202" s="41">
        <v>0</v>
      </c>
      <c r="Z1202" s="41">
        <v>0</v>
      </c>
      <c r="AA1202" s="41">
        <v>0</v>
      </c>
      <c r="AB1202" s="41">
        <v>0</v>
      </c>
      <c r="AC1202" s="41">
        <v>0</v>
      </c>
      <c r="AD1202" s="58">
        <f>SUM(Table446233[[#This Row],[1st
Apportionment]:[Invoices]])</f>
        <v>0</v>
      </c>
      <c r="AE1202" s="58">
        <f>Table446233[[#This Row],[2018–19
Final Allocation
$98.35 
Per Pupil]]-AD1202</f>
        <v>0</v>
      </c>
    </row>
    <row r="1203" spans="1:31" x14ac:dyDescent="0.35">
      <c r="A1203" s="13" t="s">
        <v>4826</v>
      </c>
      <c r="B1203" s="13" t="s">
        <v>4899</v>
      </c>
      <c r="C1203" s="14" t="s">
        <v>4828</v>
      </c>
      <c r="D1203" s="14" t="s">
        <v>4900</v>
      </c>
      <c r="E1203" s="14" t="s">
        <v>34</v>
      </c>
      <c r="F1203" s="14" t="s">
        <v>35</v>
      </c>
      <c r="G1203" s="14" t="s">
        <v>4900</v>
      </c>
      <c r="H1203" s="61" t="s">
        <v>4901</v>
      </c>
      <c r="I1203" s="38">
        <v>0</v>
      </c>
      <c r="J1203" s="39" t="s">
        <v>8123</v>
      </c>
      <c r="K1203" s="40" t="s">
        <v>8123</v>
      </c>
      <c r="L1203" s="14" t="s">
        <v>8123</v>
      </c>
      <c r="M1203" s="41">
        <v>0</v>
      </c>
      <c r="N1203" s="4" t="s">
        <v>8123</v>
      </c>
      <c r="O1203" s="41">
        <v>0</v>
      </c>
      <c r="P1203" s="41">
        <v>0</v>
      </c>
      <c r="Q1203" s="41">
        <v>0</v>
      </c>
      <c r="R1203" s="41">
        <v>0</v>
      </c>
      <c r="S1203" s="41">
        <v>0</v>
      </c>
      <c r="T1203" s="41">
        <v>0</v>
      </c>
      <c r="U1203" s="41">
        <v>0</v>
      </c>
      <c r="V1203" s="41">
        <v>0</v>
      </c>
      <c r="W1203" s="41">
        <v>0</v>
      </c>
      <c r="X1203" s="41">
        <v>0</v>
      </c>
      <c r="Y1203" s="41">
        <v>0</v>
      </c>
      <c r="Z1203" s="41">
        <v>0</v>
      </c>
      <c r="AA1203" s="41">
        <v>0</v>
      </c>
      <c r="AB1203" s="41">
        <v>0</v>
      </c>
      <c r="AC1203" s="41">
        <v>0</v>
      </c>
      <c r="AD1203" s="58">
        <f>SUM(Table446233[[#This Row],[1st
Apportionment]:[Invoices]])</f>
        <v>0</v>
      </c>
      <c r="AE1203" s="58">
        <f>Table446233[[#This Row],[2018–19
Final Allocation
$98.35 
Per Pupil]]-AD1203</f>
        <v>0</v>
      </c>
    </row>
    <row r="1204" spans="1:31" x14ac:dyDescent="0.35">
      <c r="A1204" s="13" t="s">
        <v>4826</v>
      </c>
      <c r="B1204" s="13" t="s">
        <v>4902</v>
      </c>
      <c r="C1204" s="14" t="s">
        <v>4828</v>
      </c>
      <c r="D1204" s="14" t="s">
        <v>4903</v>
      </c>
      <c r="E1204" s="14" t="s">
        <v>34</v>
      </c>
      <c r="F1204" s="14" t="s">
        <v>35</v>
      </c>
      <c r="G1204" s="14" t="s">
        <v>4903</v>
      </c>
      <c r="H1204" s="61" t="s">
        <v>4904</v>
      </c>
      <c r="I1204" s="38">
        <v>112</v>
      </c>
      <c r="J1204" s="39" t="s">
        <v>8122</v>
      </c>
      <c r="K1204" s="40" t="s">
        <v>8122</v>
      </c>
      <c r="L1204" s="14" t="s">
        <v>8122</v>
      </c>
      <c r="M1204" s="41">
        <v>11015</v>
      </c>
      <c r="N1204" s="4" t="s">
        <v>8122</v>
      </c>
      <c r="O1204" s="41">
        <v>0</v>
      </c>
      <c r="P1204" s="41">
        <v>0</v>
      </c>
      <c r="Q1204" s="41">
        <v>0</v>
      </c>
      <c r="R1204" s="41">
        <v>0</v>
      </c>
      <c r="S1204" s="41">
        <v>0</v>
      </c>
      <c r="T1204" s="41">
        <v>0</v>
      </c>
      <c r="U1204" s="41">
        <v>0</v>
      </c>
      <c r="V1204" s="41">
        <v>0</v>
      </c>
      <c r="W1204" s="41">
        <v>2754</v>
      </c>
      <c r="X1204" s="41">
        <v>0</v>
      </c>
      <c r="Y1204" s="41">
        <v>0</v>
      </c>
      <c r="Z1204" s="41">
        <v>0</v>
      </c>
      <c r="AA1204" s="41">
        <v>2754</v>
      </c>
      <c r="AB1204" s="41">
        <v>0</v>
      </c>
      <c r="AC1204" s="41">
        <v>0</v>
      </c>
      <c r="AD1204" s="58">
        <f>SUM(Table446233[[#This Row],[1st
Apportionment]:[Invoices]])</f>
        <v>5508</v>
      </c>
      <c r="AE1204" s="58">
        <f>Table446233[[#This Row],[2018–19
Final Allocation
$98.35 
Per Pupil]]-AD1204</f>
        <v>5507</v>
      </c>
    </row>
    <row r="1205" spans="1:31" x14ac:dyDescent="0.35">
      <c r="A1205" s="13" t="s">
        <v>4826</v>
      </c>
      <c r="B1205" s="13" t="s">
        <v>4905</v>
      </c>
      <c r="C1205" s="14" t="s">
        <v>4828</v>
      </c>
      <c r="D1205" s="14" t="s">
        <v>4906</v>
      </c>
      <c r="E1205" s="14" t="s">
        <v>34</v>
      </c>
      <c r="F1205" s="14" t="s">
        <v>35</v>
      </c>
      <c r="G1205" s="14" t="s">
        <v>4906</v>
      </c>
      <c r="H1205" s="61" t="s">
        <v>4907</v>
      </c>
      <c r="I1205" s="38">
        <v>0</v>
      </c>
      <c r="J1205" s="39" t="s">
        <v>8123</v>
      </c>
      <c r="K1205" s="40" t="s">
        <v>8122</v>
      </c>
      <c r="L1205" s="14" t="s">
        <v>8122</v>
      </c>
      <c r="M1205" s="41">
        <v>0</v>
      </c>
      <c r="N1205" s="4" t="s">
        <v>8122</v>
      </c>
      <c r="O1205" s="41">
        <v>0</v>
      </c>
      <c r="P1205" s="41">
        <v>0</v>
      </c>
      <c r="Q1205" s="41">
        <v>0</v>
      </c>
      <c r="R1205" s="41">
        <v>0</v>
      </c>
      <c r="S1205" s="41">
        <v>0</v>
      </c>
      <c r="T1205" s="41">
        <v>0</v>
      </c>
      <c r="U1205" s="41">
        <v>0</v>
      </c>
      <c r="V1205" s="41">
        <v>0</v>
      </c>
      <c r="W1205" s="41">
        <v>0</v>
      </c>
      <c r="X1205" s="41">
        <v>0</v>
      </c>
      <c r="Y1205" s="41">
        <v>0</v>
      </c>
      <c r="Z1205" s="41">
        <v>0</v>
      </c>
      <c r="AA1205" s="41">
        <v>0</v>
      </c>
      <c r="AB1205" s="41">
        <v>0</v>
      </c>
      <c r="AC1205" s="41">
        <v>0</v>
      </c>
      <c r="AD1205" s="58">
        <f>SUM(Table446233[[#This Row],[1st
Apportionment]:[Invoices]])</f>
        <v>0</v>
      </c>
      <c r="AE1205" s="58">
        <f>Table446233[[#This Row],[2018–19
Final Allocation
$98.35 
Per Pupil]]-AD1205</f>
        <v>0</v>
      </c>
    </row>
    <row r="1206" spans="1:31" x14ac:dyDescent="0.35">
      <c r="A1206" s="13" t="s">
        <v>4826</v>
      </c>
      <c r="B1206" s="13" t="s">
        <v>4908</v>
      </c>
      <c r="C1206" s="14" t="s">
        <v>4828</v>
      </c>
      <c r="D1206" s="14" t="s">
        <v>4909</v>
      </c>
      <c r="E1206" s="14" t="s">
        <v>34</v>
      </c>
      <c r="F1206" s="14" t="s">
        <v>35</v>
      </c>
      <c r="G1206" s="14" t="s">
        <v>4909</v>
      </c>
      <c r="H1206" s="61" t="s">
        <v>4910</v>
      </c>
      <c r="I1206" s="38">
        <v>0</v>
      </c>
      <c r="J1206" s="39" t="s">
        <v>8122</v>
      </c>
      <c r="K1206" s="40" t="s">
        <v>8123</v>
      </c>
      <c r="L1206" s="14" t="s">
        <v>8122</v>
      </c>
      <c r="M1206" s="41">
        <v>0</v>
      </c>
      <c r="N1206" s="4" t="s">
        <v>8122</v>
      </c>
      <c r="O1206" s="41">
        <v>0</v>
      </c>
      <c r="P1206" s="41">
        <v>0</v>
      </c>
      <c r="Q1206" s="41">
        <v>0</v>
      </c>
      <c r="R1206" s="41">
        <v>0</v>
      </c>
      <c r="S1206" s="41">
        <v>0</v>
      </c>
      <c r="T1206" s="41">
        <v>0</v>
      </c>
      <c r="U1206" s="41">
        <v>0</v>
      </c>
      <c r="V1206" s="41">
        <v>0</v>
      </c>
      <c r="W1206" s="41">
        <v>0</v>
      </c>
      <c r="X1206" s="41">
        <v>0</v>
      </c>
      <c r="Y1206" s="41">
        <v>0</v>
      </c>
      <c r="Z1206" s="41">
        <v>0</v>
      </c>
      <c r="AA1206" s="41">
        <v>0</v>
      </c>
      <c r="AB1206" s="41">
        <v>0</v>
      </c>
      <c r="AC1206" s="41">
        <v>0</v>
      </c>
      <c r="AD1206" s="58">
        <f>SUM(Table446233[[#This Row],[1st
Apportionment]:[Invoices]])</f>
        <v>0</v>
      </c>
      <c r="AE1206" s="58">
        <f>Table446233[[#This Row],[2018–19
Final Allocation
$98.35 
Per Pupil]]-AD1206</f>
        <v>0</v>
      </c>
    </row>
    <row r="1207" spans="1:31" x14ac:dyDescent="0.35">
      <c r="A1207" s="13" t="s">
        <v>4826</v>
      </c>
      <c r="B1207" s="13" t="s">
        <v>4911</v>
      </c>
      <c r="C1207" s="14" t="s">
        <v>4828</v>
      </c>
      <c r="D1207" s="14" t="s">
        <v>4912</v>
      </c>
      <c r="E1207" s="14" t="s">
        <v>34</v>
      </c>
      <c r="F1207" s="14" t="s">
        <v>35</v>
      </c>
      <c r="G1207" s="14" t="s">
        <v>4912</v>
      </c>
      <c r="H1207" s="61" t="s">
        <v>4913</v>
      </c>
      <c r="I1207" s="38">
        <v>0</v>
      </c>
      <c r="J1207" s="39" t="s">
        <v>8123</v>
      </c>
      <c r="K1207" s="40" t="s">
        <v>8123</v>
      </c>
      <c r="L1207" s="14" t="s">
        <v>8123</v>
      </c>
      <c r="M1207" s="41">
        <v>0</v>
      </c>
      <c r="N1207" s="4" t="s">
        <v>8123</v>
      </c>
      <c r="O1207" s="41">
        <v>0</v>
      </c>
      <c r="P1207" s="41">
        <v>0</v>
      </c>
      <c r="Q1207" s="41">
        <v>0</v>
      </c>
      <c r="R1207" s="41">
        <v>0</v>
      </c>
      <c r="S1207" s="41">
        <v>0</v>
      </c>
      <c r="T1207" s="41">
        <v>0</v>
      </c>
      <c r="U1207" s="41">
        <v>0</v>
      </c>
      <c r="V1207" s="41">
        <v>0</v>
      </c>
      <c r="W1207" s="41">
        <v>0</v>
      </c>
      <c r="X1207" s="41">
        <v>0</v>
      </c>
      <c r="Y1207" s="41">
        <v>0</v>
      </c>
      <c r="Z1207" s="41">
        <v>0</v>
      </c>
      <c r="AA1207" s="41">
        <v>0</v>
      </c>
      <c r="AB1207" s="41">
        <v>0</v>
      </c>
      <c r="AC1207" s="41">
        <v>0</v>
      </c>
      <c r="AD1207" s="58">
        <f>SUM(Table446233[[#This Row],[1st
Apportionment]:[Invoices]])</f>
        <v>0</v>
      </c>
      <c r="AE1207" s="58">
        <f>Table446233[[#This Row],[2018–19
Final Allocation
$98.35 
Per Pupil]]-AD1207</f>
        <v>0</v>
      </c>
    </row>
    <row r="1208" spans="1:31" x14ac:dyDescent="0.35">
      <c r="A1208" s="13" t="s">
        <v>4826</v>
      </c>
      <c r="B1208" s="13" t="s">
        <v>4914</v>
      </c>
      <c r="C1208" s="14" t="s">
        <v>4828</v>
      </c>
      <c r="D1208" s="14" t="s">
        <v>4915</v>
      </c>
      <c r="E1208" s="14" t="s">
        <v>34</v>
      </c>
      <c r="F1208" s="14" t="s">
        <v>35</v>
      </c>
      <c r="G1208" s="14" t="s">
        <v>4915</v>
      </c>
      <c r="H1208" s="61" t="s">
        <v>4916</v>
      </c>
      <c r="I1208" s="38">
        <v>0</v>
      </c>
      <c r="J1208" s="39" t="s">
        <v>8123</v>
      </c>
      <c r="K1208" s="40" t="s">
        <v>8123</v>
      </c>
      <c r="L1208" s="14" t="s">
        <v>8123</v>
      </c>
      <c r="M1208" s="41">
        <v>0</v>
      </c>
      <c r="N1208" s="4" t="s">
        <v>8122</v>
      </c>
      <c r="O1208" s="41">
        <v>0</v>
      </c>
      <c r="P1208" s="41">
        <v>0</v>
      </c>
      <c r="Q1208" s="41">
        <v>0</v>
      </c>
      <c r="R1208" s="41">
        <v>0</v>
      </c>
      <c r="S1208" s="41">
        <v>0</v>
      </c>
      <c r="T1208" s="41">
        <v>0</v>
      </c>
      <c r="U1208" s="41">
        <v>0</v>
      </c>
      <c r="V1208" s="41">
        <v>0</v>
      </c>
      <c r="W1208" s="41">
        <v>0</v>
      </c>
      <c r="X1208" s="41">
        <v>0</v>
      </c>
      <c r="Y1208" s="41">
        <v>0</v>
      </c>
      <c r="Z1208" s="41">
        <v>0</v>
      </c>
      <c r="AA1208" s="41">
        <v>0</v>
      </c>
      <c r="AB1208" s="41">
        <v>0</v>
      </c>
      <c r="AC1208" s="41">
        <v>0</v>
      </c>
      <c r="AD1208" s="58">
        <f>SUM(Table446233[[#This Row],[1st
Apportionment]:[Invoices]])</f>
        <v>0</v>
      </c>
      <c r="AE1208" s="58">
        <f>Table446233[[#This Row],[2018–19
Final Allocation
$98.35 
Per Pupil]]-AD1208</f>
        <v>0</v>
      </c>
    </row>
    <row r="1209" spans="1:31" x14ac:dyDescent="0.35">
      <c r="A1209" s="13" t="s">
        <v>4826</v>
      </c>
      <c r="B1209" s="13" t="s">
        <v>4917</v>
      </c>
      <c r="C1209" s="14" t="s">
        <v>4828</v>
      </c>
      <c r="D1209" s="14" t="s">
        <v>4918</v>
      </c>
      <c r="E1209" s="14" t="s">
        <v>34</v>
      </c>
      <c r="F1209" s="14" t="s">
        <v>35</v>
      </c>
      <c r="G1209" s="14" t="s">
        <v>4918</v>
      </c>
      <c r="H1209" s="61" t="s">
        <v>4919</v>
      </c>
      <c r="I1209" s="38">
        <v>0</v>
      </c>
      <c r="J1209" s="39" t="s">
        <v>8123</v>
      </c>
      <c r="K1209" s="40" t="s">
        <v>8122</v>
      </c>
      <c r="L1209" s="14" t="s">
        <v>8122</v>
      </c>
      <c r="M1209" s="41">
        <v>0</v>
      </c>
      <c r="N1209" s="4" t="s">
        <v>8122</v>
      </c>
      <c r="O1209" s="41">
        <v>0</v>
      </c>
      <c r="P1209" s="41">
        <v>0</v>
      </c>
      <c r="Q1209" s="41">
        <v>0</v>
      </c>
      <c r="R1209" s="41">
        <v>0</v>
      </c>
      <c r="S1209" s="41">
        <v>0</v>
      </c>
      <c r="T1209" s="41">
        <v>0</v>
      </c>
      <c r="U1209" s="41">
        <v>0</v>
      </c>
      <c r="V1209" s="41">
        <v>0</v>
      </c>
      <c r="W1209" s="41">
        <v>0</v>
      </c>
      <c r="X1209" s="41">
        <v>0</v>
      </c>
      <c r="Y1209" s="41">
        <v>0</v>
      </c>
      <c r="Z1209" s="41">
        <v>0</v>
      </c>
      <c r="AA1209" s="41">
        <v>0</v>
      </c>
      <c r="AB1209" s="41">
        <v>0</v>
      </c>
      <c r="AC1209" s="41">
        <v>0</v>
      </c>
      <c r="AD1209" s="58">
        <f>SUM(Table446233[[#This Row],[1st
Apportionment]:[Invoices]])</f>
        <v>0</v>
      </c>
      <c r="AE1209" s="58">
        <f>Table446233[[#This Row],[2018–19
Final Allocation
$98.35 
Per Pupil]]-AD1209</f>
        <v>0</v>
      </c>
    </row>
    <row r="1210" spans="1:31" x14ac:dyDescent="0.35">
      <c r="A1210" s="13" t="s">
        <v>4826</v>
      </c>
      <c r="B1210" s="13" t="s">
        <v>4920</v>
      </c>
      <c r="C1210" s="14" t="s">
        <v>4828</v>
      </c>
      <c r="D1210" s="14" t="s">
        <v>4921</v>
      </c>
      <c r="E1210" s="14" t="s">
        <v>34</v>
      </c>
      <c r="F1210" s="14" t="s">
        <v>35</v>
      </c>
      <c r="G1210" s="14" t="s">
        <v>4921</v>
      </c>
      <c r="H1210" s="61" t="s">
        <v>4922</v>
      </c>
      <c r="I1210" s="38">
        <v>0</v>
      </c>
      <c r="J1210" s="39" t="s">
        <v>8122</v>
      </c>
      <c r="K1210" s="40" t="s">
        <v>8123</v>
      </c>
      <c r="L1210" s="14" t="s">
        <v>8123</v>
      </c>
      <c r="M1210" s="41">
        <v>0</v>
      </c>
      <c r="N1210" s="4" t="s">
        <v>8123</v>
      </c>
      <c r="O1210" s="41">
        <v>0</v>
      </c>
      <c r="P1210" s="41">
        <v>0</v>
      </c>
      <c r="Q1210" s="41">
        <v>0</v>
      </c>
      <c r="R1210" s="41">
        <v>0</v>
      </c>
      <c r="S1210" s="41">
        <v>0</v>
      </c>
      <c r="T1210" s="41">
        <v>0</v>
      </c>
      <c r="U1210" s="41">
        <v>0</v>
      </c>
      <c r="V1210" s="41">
        <v>0</v>
      </c>
      <c r="W1210" s="41">
        <v>0</v>
      </c>
      <c r="X1210" s="41">
        <v>0</v>
      </c>
      <c r="Y1210" s="41">
        <v>0</v>
      </c>
      <c r="Z1210" s="41">
        <v>0</v>
      </c>
      <c r="AA1210" s="41">
        <v>0</v>
      </c>
      <c r="AB1210" s="41">
        <v>0</v>
      </c>
      <c r="AC1210" s="41">
        <v>0</v>
      </c>
      <c r="AD1210" s="58">
        <f>SUM(Table446233[[#This Row],[1st
Apportionment]:[Invoices]])</f>
        <v>0</v>
      </c>
      <c r="AE1210" s="58">
        <f>Table446233[[#This Row],[2018–19
Final Allocation
$98.35 
Per Pupil]]-AD1210</f>
        <v>0</v>
      </c>
    </row>
    <row r="1211" spans="1:31" x14ac:dyDescent="0.35">
      <c r="A1211" s="13" t="s">
        <v>4826</v>
      </c>
      <c r="B1211" s="13" t="s">
        <v>4923</v>
      </c>
      <c r="C1211" s="14" t="s">
        <v>4828</v>
      </c>
      <c r="D1211" s="14" t="s">
        <v>4924</v>
      </c>
      <c r="E1211" s="14" t="s">
        <v>34</v>
      </c>
      <c r="F1211" s="14" t="s">
        <v>35</v>
      </c>
      <c r="G1211" s="14" t="s">
        <v>4924</v>
      </c>
      <c r="H1211" s="61" t="s">
        <v>4925</v>
      </c>
      <c r="I1211" s="38">
        <v>0</v>
      </c>
      <c r="J1211" s="39" t="s">
        <v>8123</v>
      </c>
      <c r="K1211" s="40" t="s">
        <v>8122</v>
      </c>
      <c r="L1211" s="14" t="s">
        <v>8122</v>
      </c>
      <c r="M1211" s="41">
        <v>0</v>
      </c>
      <c r="N1211" s="4" t="s">
        <v>8122</v>
      </c>
      <c r="O1211" s="41">
        <v>0</v>
      </c>
      <c r="P1211" s="41">
        <v>0</v>
      </c>
      <c r="Q1211" s="41">
        <v>0</v>
      </c>
      <c r="R1211" s="41">
        <v>0</v>
      </c>
      <c r="S1211" s="41">
        <v>0</v>
      </c>
      <c r="T1211" s="41">
        <v>0</v>
      </c>
      <c r="U1211" s="41">
        <v>0</v>
      </c>
      <c r="V1211" s="41">
        <v>0</v>
      </c>
      <c r="W1211" s="41">
        <v>0</v>
      </c>
      <c r="X1211" s="41">
        <v>0</v>
      </c>
      <c r="Y1211" s="41">
        <v>0</v>
      </c>
      <c r="Z1211" s="41">
        <v>0</v>
      </c>
      <c r="AA1211" s="41">
        <v>0</v>
      </c>
      <c r="AB1211" s="41">
        <v>0</v>
      </c>
      <c r="AC1211" s="41">
        <v>0</v>
      </c>
      <c r="AD1211" s="58">
        <f>SUM(Table446233[[#This Row],[1st
Apportionment]:[Invoices]])</f>
        <v>0</v>
      </c>
      <c r="AE1211" s="58">
        <f>Table446233[[#This Row],[2018–19
Final Allocation
$98.35 
Per Pupil]]-AD1211</f>
        <v>0</v>
      </c>
    </row>
    <row r="1212" spans="1:31" x14ac:dyDescent="0.35">
      <c r="A1212" s="13" t="s">
        <v>4826</v>
      </c>
      <c r="B1212" s="13" t="s">
        <v>4926</v>
      </c>
      <c r="C1212" s="14" t="s">
        <v>4828</v>
      </c>
      <c r="D1212" s="14" t="s">
        <v>4927</v>
      </c>
      <c r="E1212" s="14" t="s">
        <v>34</v>
      </c>
      <c r="F1212" s="14" t="s">
        <v>35</v>
      </c>
      <c r="G1212" s="14" t="s">
        <v>4927</v>
      </c>
      <c r="H1212" s="61" t="s">
        <v>4928</v>
      </c>
      <c r="I1212" s="38">
        <v>0</v>
      </c>
      <c r="J1212" s="39" t="s">
        <v>8123</v>
      </c>
      <c r="K1212" s="40" t="s">
        <v>8123</v>
      </c>
      <c r="L1212" s="14" t="s">
        <v>8123</v>
      </c>
      <c r="M1212" s="41">
        <v>0</v>
      </c>
      <c r="N1212" s="4" t="s">
        <v>8123</v>
      </c>
      <c r="O1212" s="41">
        <v>0</v>
      </c>
      <c r="P1212" s="41">
        <v>0</v>
      </c>
      <c r="Q1212" s="41">
        <v>0</v>
      </c>
      <c r="R1212" s="41">
        <v>0</v>
      </c>
      <c r="S1212" s="41">
        <v>0</v>
      </c>
      <c r="T1212" s="41">
        <v>0</v>
      </c>
      <c r="U1212" s="41">
        <v>0</v>
      </c>
      <c r="V1212" s="41">
        <v>0</v>
      </c>
      <c r="W1212" s="41">
        <v>0</v>
      </c>
      <c r="X1212" s="41">
        <v>0</v>
      </c>
      <c r="Y1212" s="41">
        <v>0</v>
      </c>
      <c r="Z1212" s="41">
        <v>0</v>
      </c>
      <c r="AA1212" s="41">
        <v>0</v>
      </c>
      <c r="AB1212" s="41">
        <v>0</v>
      </c>
      <c r="AC1212" s="41">
        <v>0</v>
      </c>
      <c r="AD1212" s="58">
        <f>SUM(Table446233[[#This Row],[1st
Apportionment]:[Invoices]])</f>
        <v>0</v>
      </c>
      <c r="AE1212" s="58">
        <f>Table446233[[#This Row],[2018–19
Final Allocation
$98.35 
Per Pupil]]-AD1212</f>
        <v>0</v>
      </c>
    </row>
    <row r="1213" spans="1:31" x14ac:dyDescent="0.35">
      <c r="A1213" s="13" t="s">
        <v>4826</v>
      </c>
      <c r="B1213" s="13" t="s">
        <v>4929</v>
      </c>
      <c r="C1213" s="14" t="s">
        <v>4828</v>
      </c>
      <c r="D1213" s="14" t="s">
        <v>4903</v>
      </c>
      <c r="E1213" s="14" t="s">
        <v>4930</v>
      </c>
      <c r="F1213" s="14" t="s">
        <v>4931</v>
      </c>
      <c r="G1213" s="14" t="s">
        <v>4932</v>
      </c>
      <c r="H1213" s="61" t="s">
        <v>4933</v>
      </c>
      <c r="I1213" s="38">
        <v>0</v>
      </c>
      <c r="J1213" s="39" t="s">
        <v>8123</v>
      </c>
      <c r="K1213" s="40" t="s">
        <v>8123</v>
      </c>
      <c r="L1213" s="14" t="s">
        <v>8123</v>
      </c>
      <c r="M1213" s="41">
        <v>0</v>
      </c>
      <c r="N1213" s="4" t="s">
        <v>8123</v>
      </c>
      <c r="O1213" s="41">
        <v>0</v>
      </c>
      <c r="P1213" s="41">
        <v>0</v>
      </c>
      <c r="Q1213" s="41">
        <v>0</v>
      </c>
      <c r="R1213" s="41">
        <v>0</v>
      </c>
      <c r="S1213" s="41">
        <v>0</v>
      </c>
      <c r="T1213" s="41">
        <v>0</v>
      </c>
      <c r="U1213" s="41">
        <v>0</v>
      </c>
      <c r="V1213" s="41">
        <v>0</v>
      </c>
      <c r="W1213" s="41">
        <v>0</v>
      </c>
      <c r="X1213" s="41">
        <v>0</v>
      </c>
      <c r="Y1213" s="41">
        <v>0</v>
      </c>
      <c r="Z1213" s="41">
        <v>0</v>
      </c>
      <c r="AA1213" s="41">
        <v>0</v>
      </c>
      <c r="AB1213" s="41">
        <v>0</v>
      </c>
      <c r="AC1213" s="41">
        <v>0</v>
      </c>
      <c r="AD1213" s="58">
        <f>SUM(Table446233[[#This Row],[1st
Apportionment]:[Invoices]])</f>
        <v>0</v>
      </c>
      <c r="AE1213" s="58">
        <f>Table446233[[#This Row],[2018–19
Final Allocation
$98.35 
Per Pupil]]-AD1213</f>
        <v>0</v>
      </c>
    </row>
    <row r="1214" spans="1:31" x14ac:dyDescent="0.35">
      <c r="A1214" s="13" t="s">
        <v>4826</v>
      </c>
      <c r="B1214" s="13" t="s">
        <v>4934</v>
      </c>
      <c r="C1214" s="14" t="s">
        <v>4828</v>
      </c>
      <c r="D1214" s="14" t="s">
        <v>4927</v>
      </c>
      <c r="E1214" s="14" t="s">
        <v>4935</v>
      </c>
      <c r="F1214" s="14" t="s">
        <v>4936</v>
      </c>
      <c r="G1214" s="14" t="s">
        <v>4937</v>
      </c>
      <c r="H1214" s="61" t="s">
        <v>4938</v>
      </c>
      <c r="I1214" s="38">
        <v>0</v>
      </c>
      <c r="J1214" s="39" t="s">
        <v>8123</v>
      </c>
      <c r="K1214" s="40" t="s">
        <v>8123</v>
      </c>
      <c r="L1214" s="14" t="s">
        <v>8123</v>
      </c>
      <c r="M1214" s="41">
        <v>0</v>
      </c>
      <c r="N1214" s="4" t="s">
        <v>8123</v>
      </c>
      <c r="O1214" s="41">
        <v>0</v>
      </c>
      <c r="P1214" s="41">
        <v>0</v>
      </c>
      <c r="Q1214" s="41">
        <v>0</v>
      </c>
      <c r="R1214" s="41">
        <v>0</v>
      </c>
      <c r="S1214" s="41">
        <v>0</v>
      </c>
      <c r="T1214" s="41">
        <v>0</v>
      </c>
      <c r="U1214" s="41">
        <v>0</v>
      </c>
      <c r="V1214" s="41">
        <v>0</v>
      </c>
      <c r="W1214" s="41">
        <v>0</v>
      </c>
      <c r="X1214" s="41">
        <v>0</v>
      </c>
      <c r="Y1214" s="41">
        <v>0</v>
      </c>
      <c r="Z1214" s="41">
        <v>0</v>
      </c>
      <c r="AA1214" s="41">
        <v>0</v>
      </c>
      <c r="AB1214" s="41">
        <v>0</v>
      </c>
      <c r="AC1214" s="41">
        <v>0</v>
      </c>
      <c r="AD1214" s="58">
        <f>SUM(Table446233[[#This Row],[1st
Apportionment]:[Invoices]])</f>
        <v>0</v>
      </c>
      <c r="AE1214" s="58">
        <f>Table446233[[#This Row],[2018–19
Final Allocation
$98.35 
Per Pupil]]-AD1214</f>
        <v>0</v>
      </c>
    </row>
    <row r="1215" spans="1:31" x14ac:dyDescent="0.35">
      <c r="A1215" s="13" t="s">
        <v>4826</v>
      </c>
      <c r="B1215" s="13" t="s">
        <v>4939</v>
      </c>
      <c r="C1215" s="14" t="s">
        <v>4828</v>
      </c>
      <c r="D1215" s="14" t="s">
        <v>4885</v>
      </c>
      <c r="E1215" s="14" t="s">
        <v>4940</v>
      </c>
      <c r="F1215" s="14" t="s">
        <v>4941</v>
      </c>
      <c r="G1215" s="14" t="s">
        <v>4942</v>
      </c>
      <c r="H1215" s="61" t="s">
        <v>4943</v>
      </c>
      <c r="I1215" s="38">
        <v>0</v>
      </c>
      <c r="J1215" s="39" t="s">
        <v>8123</v>
      </c>
      <c r="K1215" s="40" t="s">
        <v>8123</v>
      </c>
      <c r="L1215" s="14" t="s">
        <v>8123</v>
      </c>
      <c r="M1215" s="41">
        <v>0</v>
      </c>
      <c r="N1215" s="4" t="s">
        <v>8123</v>
      </c>
      <c r="O1215" s="41">
        <v>0</v>
      </c>
      <c r="P1215" s="41">
        <v>0</v>
      </c>
      <c r="Q1215" s="41">
        <v>0</v>
      </c>
      <c r="R1215" s="41">
        <v>0</v>
      </c>
      <c r="S1215" s="41">
        <v>0</v>
      </c>
      <c r="T1215" s="41">
        <v>0</v>
      </c>
      <c r="U1215" s="41">
        <v>0</v>
      </c>
      <c r="V1215" s="41">
        <v>0</v>
      </c>
      <c r="W1215" s="41">
        <v>0</v>
      </c>
      <c r="X1215" s="41">
        <v>0</v>
      </c>
      <c r="Y1215" s="41">
        <v>0</v>
      </c>
      <c r="Z1215" s="41">
        <v>0</v>
      </c>
      <c r="AA1215" s="41">
        <v>0</v>
      </c>
      <c r="AB1215" s="41">
        <v>0</v>
      </c>
      <c r="AC1215" s="41">
        <v>0</v>
      </c>
      <c r="AD1215" s="58">
        <f>SUM(Table446233[[#This Row],[1st
Apportionment]:[Invoices]])</f>
        <v>0</v>
      </c>
      <c r="AE1215" s="58">
        <f>Table446233[[#This Row],[2018–19
Final Allocation
$98.35 
Per Pupil]]-AD1215</f>
        <v>0</v>
      </c>
    </row>
    <row r="1216" spans="1:31" x14ac:dyDescent="0.35">
      <c r="A1216" s="13" t="s">
        <v>4826</v>
      </c>
      <c r="B1216" s="13" t="s">
        <v>4944</v>
      </c>
      <c r="C1216" s="14" t="s">
        <v>4828</v>
      </c>
      <c r="D1216" s="14" t="s">
        <v>4894</v>
      </c>
      <c r="E1216" s="14" t="s">
        <v>4945</v>
      </c>
      <c r="F1216" s="14" t="s">
        <v>4946</v>
      </c>
      <c r="G1216" s="14" t="s">
        <v>4947</v>
      </c>
      <c r="H1216" s="61" t="s">
        <v>4948</v>
      </c>
      <c r="I1216" s="38">
        <v>0</v>
      </c>
      <c r="J1216" s="39" t="s">
        <v>8122</v>
      </c>
      <c r="K1216" s="40" t="s">
        <v>8123</v>
      </c>
      <c r="L1216" s="14" t="s">
        <v>8123</v>
      </c>
      <c r="M1216" s="41">
        <v>0</v>
      </c>
      <c r="N1216" s="4" t="s">
        <v>8123</v>
      </c>
      <c r="O1216" s="41">
        <v>0</v>
      </c>
      <c r="P1216" s="41">
        <v>0</v>
      </c>
      <c r="Q1216" s="41">
        <v>0</v>
      </c>
      <c r="R1216" s="41">
        <v>0</v>
      </c>
      <c r="S1216" s="41">
        <v>0</v>
      </c>
      <c r="T1216" s="41">
        <v>0</v>
      </c>
      <c r="U1216" s="41">
        <v>0</v>
      </c>
      <c r="V1216" s="41">
        <v>0</v>
      </c>
      <c r="W1216" s="41">
        <v>0</v>
      </c>
      <c r="X1216" s="41">
        <v>0</v>
      </c>
      <c r="Y1216" s="41">
        <v>0</v>
      </c>
      <c r="Z1216" s="41">
        <v>0</v>
      </c>
      <c r="AA1216" s="41">
        <v>0</v>
      </c>
      <c r="AB1216" s="41">
        <v>0</v>
      </c>
      <c r="AC1216" s="41">
        <v>0</v>
      </c>
      <c r="AD1216" s="58">
        <f>SUM(Table446233[[#This Row],[1st
Apportionment]:[Invoices]])</f>
        <v>0</v>
      </c>
      <c r="AE1216" s="58">
        <f>Table446233[[#This Row],[2018–19
Final Allocation
$98.35 
Per Pupil]]-AD1216</f>
        <v>0</v>
      </c>
    </row>
    <row r="1217" spans="1:31" x14ac:dyDescent="0.35">
      <c r="A1217" s="13" t="s">
        <v>4826</v>
      </c>
      <c r="B1217" s="13" t="s">
        <v>4949</v>
      </c>
      <c r="C1217" s="14" t="s">
        <v>4828</v>
      </c>
      <c r="D1217" s="14" t="s">
        <v>4918</v>
      </c>
      <c r="E1217" s="14" t="s">
        <v>4950</v>
      </c>
      <c r="F1217" s="14" t="s">
        <v>4951</v>
      </c>
      <c r="G1217" s="14" t="s">
        <v>4952</v>
      </c>
      <c r="H1217" s="61" t="s">
        <v>4953</v>
      </c>
      <c r="I1217" s="38">
        <v>0</v>
      </c>
      <c r="J1217" s="39" t="s">
        <v>8123</v>
      </c>
      <c r="K1217" s="40" t="s">
        <v>8123</v>
      </c>
      <c r="L1217" s="14" t="s">
        <v>8122</v>
      </c>
      <c r="M1217" s="41">
        <v>0</v>
      </c>
      <c r="N1217" s="4" t="s">
        <v>8123</v>
      </c>
      <c r="O1217" s="41">
        <v>0</v>
      </c>
      <c r="P1217" s="41">
        <v>0</v>
      </c>
      <c r="Q1217" s="41">
        <v>0</v>
      </c>
      <c r="R1217" s="41">
        <v>0</v>
      </c>
      <c r="S1217" s="41">
        <v>0</v>
      </c>
      <c r="T1217" s="41">
        <v>0</v>
      </c>
      <c r="U1217" s="41">
        <v>0</v>
      </c>
      <c r="V1217" s="41">
        <v>0</v>
      </c>
      <c r="W1217" s="41">
        <v>0</v>
      </c>
      <c r="X1217" s="41">
        <v>0</v>
      </c>
      <c r="Y1217" s="41">
        <v>0</v>
      </c>
      <c r="Z1217" s="41">
        <v>0</v>
      </c>
      <c r="AA1217" s="41">
        <v>0</v>
      </c>
      <c r="AB1217" s="41">
        <v>0</v>
      </c>
      <c r="AC1217" s="41">
        <v>0</v>
      </c>
      <c r="AD1217" s="58">
        <f>SUM(Table446233[[#This Row],[1st
Apportionment]:[Invoices]])</f>
        <v>0</v>
      </c>
      <c r="AE1217" s="58">
        <f>Table446233[[#This Row],[2018–19
Final Allocation
$98.35 
Per Pupil]]-AD1217</f>
        <v>0</v>
      </c>
    </row>
    <row r="1218" spans="1:31" x14ac:dyDescent="0.35">
      <c r="A1218" s="13" t="s">
        <v>4826</v>
      </c>
      <c r="B1218" s="13" t="s">
        <v>4954</v>
      </c>
      <c r="C1218" s="14" t="s">
        <v>4828</v>
      </c>
      <c r="D1218" s="14" t="s">
        <v>4894</v>
      </c>
      <c r="E1218" s="14" t="s">
        <v>4955</v>
      </c>
      <c r="F1218" s="44" t="s">
        <v>4956</v>
      </c>
      <c r="G1218" s="14" t="s">
        <v>4957</v>
      </c>
      <c r="H1218" s="61" t="s">
        <v>4958</v>
      </c>
      <c r="I1218" s="38">
        <v>0</v>
      </c>
      <c r="J1218" s="39" t="s">
        <v>8122</v>
      </c>
      <c r="K1218" s="40" t="s">
        <v>8123</v>
      </c>
      <c r="L1218" s="14" t="s">
        <v>8123</v>
      </c>
      <c r="M1218" s="41">
        <v>0</v>
      </c>
      <c r="N1218" s="4" t="s">
        <v>8123</v>
      </c>
      <c r="O1218" s="41">
        <v>0</v>
      </c>
      <c r="P1218" s="41">
        <v>0</v>
      </c>
      <c r="Q1218" s="41">
        <v>0</v>
      </c>
      <c r="R1218" s="41">
        <v>0</v>
      </c>
      <c r="S1218" s="41">
        <v>0</v>
      </c>
      <c r="T1218" s="41">
        <v>0</v>
      </c>
      <c r="U1218" s="41">
        <v>0</v>
      </c>
      <c r="V1218" s="41">
        <v>0</v>
      </c>
      <c r="W1218" s="41">
        <v>0</v>
      </c>
      <c r="X1218" s="41">
        <v>0</v>
      </c>
      <c r="Y1218" s="41">
        <v>0</v>
      </c>
      <c r="Z1218" s="41">
        <v>0</v>
      </c>
      <c r="AA1218" s="41">
        <v>0</v>
      </c>
      <c r="AB1218" s="41">
        <v>0</v>
      </c>
      <c r="AC1218" s="41">
        <v>0</v>
      </c>
      <c r="AD1218" s="58">
        <f>SUM(Table446233[[#This Row],[1st
Apportionment]:[Invoices]])</f>
        <v>0</v>
      </c>
      <c r="AE1218" s="58">
        <f>Table446233[[#This Row],[2018–19
Final Allocation
$98.35 
Per Pupil]]-AD1218</f>
        <v>0</v>
      </c>
    </row>
    <row r="1219" spans="1:31" x14ac:dyDescent="0.35">
      <c r="A1219" s="13" t="s">
        <v>4826</v>
      </c>
      <c r="B1219" s="13" t="s">
        <v>4959</v>
      </c>
      <c r="C1219" s="14" t="s">
        <v>4828</v>
      </c>
      <c r="D1219" s="14" t="s">
        <v>4894</v>
      </c>
      <c r="E1219" s="14" t="s">
        <v>4960</v>
      </c>
      <c r="F1219" s="14" t="s">
        <v>4961</v>
      </c>
      <c r="G1219" s="14" t="s">
        <v>4962</v>
      </c>
      <c r="H1219" s="61" t="s">
        <v>4963</v>
      </c>
      <c r="I1219" s="38">
        <v>0</v>
      </c>
      <c r="J1219" s="39" t="s">
        <v>8122</v>
      </c>
      <c r="K1219" s="40" t="s">
        <v>8123</v>
      </c>
      <c r="L1219" s="14" t="s">
        <v>8123</v>
      </c>
      <c r="M1219" s="41">
        <v>0</v>
      </c>
      <c r="N1219" s="4" t="s">
        <v>8123</v>
      </c>
      <c r="O1219" s="41">
        <v>0</v>
      </c>
      <c r="P1219" s="41">
        <v>0</v>
      </c>
      <c r="Q1219" s="41">
        <v>0</v>
      </c>
      <c r="R1219" s="41">
        <v>0</v>
      </c>
      <c r="S1219" s="41">
        <v>0</v>
      </c>
      <c r="T1219" s="41">
        <v>0</v>
      </c>
      <c r="U1219" s="41">
        <v>0</v>
      </c>
      <c r="V1219" s="41">
        <v>0</v>
      </c>
      <c r="W1219" s="41">
        <v>0</v>
      </c>
      <c r="X1219" s="41">
        <v>0</v>
      </c>
      <c r="Y1219" s="41">
        <v>0</v>
      </c>
      <c r="Z1219" s="41">
        <v>0</v>
      </c>
      <c r="AA1219" s="41">
        <v>0</v>
      </c>
      <c r="AB1219" s="41">
        <v>0</v>
      </c>
      <c r="AC1219" s="41">
        <v>0</v>
      </c>
      <c r="AD1219" s="58">
        <f>SUM(Table446233[[#This Row],[1st
Apportionment]:[Invoices]])</f>
        <v>0</v>
      </c>
      <c r="AE1219" s="58">
        <f>Table446233[[#This Row],[2018–19
Final Allocation
$98.35 
Per Pupil]]-AD1219</f>
        <v>0</v>
      </c>
    </row>
    <row r="1220" spans="1:31" x14ac:dyDescent="0.35">
      <c r="A1220" s="13" t="s">
        <v>4826</v>
      </c>
      <c r="B1220" s="13" t="s">
        <v>4964</v>
      </c>
      <c r="C1220" s="14" t="s">
        <v>4828</v>
      </c>
      <c r="D1220" s="14" t="s">
        <v>4882</v>
      </c>
      <c r="E1220" s="14" t="s">
        <v>4965</v>
      </c>
      <c r="F1220" s="14" t="s">
        <v>4966</v>
      </c>
      <c r="G1220" s="14" t="s">
        <v>4967</v>
      </c>
      <c r="H1220" s="61" t="s">
        <v>4968</v>
      </c>
      <c r="I1220" s="38">
        <v>0</v>
      </c>
      <c r="J1220" s="39" t="s">
        <v>8122</v>
      </c>
      <c r="K1220" s="40" t="s">
        <v>8123</v>
      </c>
      <c r="L1220" s="14" t="s">
        <v>8123</v>
      </c>
      <c r="M1220" s="41">
        <v>0</v>
      </c>
      <c r="N1220" s="4" t="s">
        <v>8123</v>
      </c>
      <c r="O1220" s="41">
        <v>0</v>
      </c>
      <c r="P1220" s="41">
        <v>0</v>
      </c>
      <c r="Q1220" s="41">
        <v>0</v>
      </c>
      <c r="R1220" s="41">
        <v>0</v>
      </c>
      <c r="S1220" s="41">
        <v>0</v>
      </c>
      <c r="T1220" s="41">
        <v>0</v>
      </c>
      <c r="U1220" s="41">
        <v>0</v>
      </c>
      <c r="V1220" s="41">
        <v>0</v>
      </c>
      <c r="W1220" s="41">
        <v>0</v>
      </c>
      <c r="X1220" s="41">
        <v>0</v>
      </c>
      <c r="Y1220" s="41">
        <v>0</v>
      </c>
      <c r="Z1220" s="41">
        <v>0</v>
      </c>
      <c r="AA1220" s="41">
        <v>0</v>
      </c>
      <c r="AB1220" s="41">
        <v>0</v>
      </c>
      <c r="AC1220" s="41">
        <v>0</v>
      </c>
      <c r="AD1220" s="58">
        <f>SUM(Table446233[[#This Row],[1st
Apportionment]:[Invoices]])</f>
        <v>0</v>
      </c>
      <c r="AE1220" s="58">
        <f>Table446233[[#This Row],[2018–19
Final Allocation
$98.35 
Per Pupil]]-AD1220</f>
        <v>0</v>
      </c>
    </row>
    <row r="1221" spans="1:31" x14ac:dyDescent="0.35">
      <c r="A1221" s="13" t="s">
        <v>4826</v>
      </c>
      <c r="B1221" s="13" t="s">
        <v>4969</v>
      </c>
      <c r="C1221" s="14" t="s">
        <v>4828</v>
      </c>
      <c r="D1221" s="14" t="s">
        <v>4918</v>
      </c>
      <c r="E1221" s="14" t="s">
        <v>4970</v>
      </c>
      <c r="F1221" s="14" t="s">
        <v>4971</v>
      </c>
      <c r="G1221" s="14" t="s">
        <v>4972</v>
      </c>
      <c r="H1221" s="61" t="s">
        <v>4973</v>
      </c>
      <c r="I1221" s="38">
        <v>0</v>
      </c>
      <c r="J1221" s="39" t="s">
        <v>8123</v>
      </c>
      <c r="K1221" s="40" t="s">
        <v>8123</v>
      </c>
      <c r="L1221" s="14" t="s">
        <v>8123</v>
      </c>
      <c r="M1221" s="41">
        <v>0</v>
      </c>
      <c r="N1221" s="4" t="s">
        <v>8123</v>
      </c>
      <c r="O1221" s="41">
        <v>0</v>
      </c>
      <c r="P1221" s="41">
        <v>0</v>
      </c>
      <c r="Q1221" s="41">
        <v>0</v>
      </c>
      <c r="R1221" s="41">
        <v>0</v>
      </c>
      <c r="S1221" s="41">
        <v>0</v>
      </c>
      <c r="T1221" s="41">
        <v>0</v>
      </c>
      <c r="U1221" s="41">
        <v>0</v>
      </c>
      <c r="V1221" s="41">
        <v>0</v>
      </c>
      <c r="W1221" s="41">
        <v>0</v>
      </c>
      <c r="X1221" s="41">
        <v>0</v>
      </c>
      <c r="Y1221" s="41">
        <v>0</v>
      </c>
      <c r="Z1221" s="41">
        <v>0</v>
      </c>
      <c r="AA1221" s="41">
        <v>0</v>
      </c>
      <c r="AB1221" s="41">
        <v>0</v>
      </c>
      <c r="AC1221" s="41">
        <v>0</v>
      </c>
      <c r="AD1221" s="58">
        <f>SUM(Table446233[[#This Row],[1st
Apportionment]:[Invoices]])</f>
        <v>0</v>
      </c>
      <c r="AE1221" s="58">
        <f>Table446233[[#This Row],[2018–19
Final Allocation
$98.35 
Per Pupil]]-AD1221</f>
        <v>0</v>
      </c>
    </row>
    <row r="1222" spans="1:31" x14ac:dyDescent="0.35">
      <c r="A1222" s="13" t="s">
        <v>4826</v>
      </c>
      <c r="B1222" s="13" t="s">
        <v>4974</v>
      </c>
      <c r="C1222" s="14" t="s">
        <v>4828</v>
      </c>
      <c r="D1222" s="14" t="s">
        <v>4918</v>
      </c>
      <c r="E1222" s="14" t="s">
        <v>4975</v>
      </c>
      <c r="F1222" s="14" t="s">
        <v>4976</v>
      </c>
      <c r="G1222" s="14" t="s">
        <v>4977</v>
      </c>
      <c r="H1222" s="61" t="s">
        <v>4978</v>
      </c>
      <c r="I1222" s="38">
        <v>0</v>
      </c>
      <c r="J1222" s="39" t="s">
        <v>8123</v>
      </c>
      <c r="K1222" s="40" t="s">
        <v>8123</v>
      </c>
      <c r="L1222" s="14" t="s">
        <v>8123</v>
      </c>
      <c r="M1222" s="41">
        <v>0</v>
      </c>
      <c r="N1222" s="4" t="s">
        <v>8123</v>
      </c>
      <c r="O1222" s="41">
        <v>0</v>
      </c>
      <c r="P1222" s="41">
        <v>0</v>
      </c>
      <c r="Q1222" s="41">
        <v>0</v>
      </c>
      <c r="R1222" s="41">
        <v>0</v>
      </c>
      <c r="S1222" s="41">
        <v>0</v>
      </c>
      <c r="T1222" s="41">
        <v>0</v>
      </c>
      <c r="U1222" s="41">
        <v>0</v>
      </c>
      <c r="V1222" s="41">
        <v>0</v>
      </c>
      <c r="W1222" s="41">
        <v>0</v>
      </c>
      <c r="X1222" s="41">
        <v>0</v>
      </c>
      <c r="Y1222" s="41">
        <v>0</v>
      </c>
      <c r="Z1222" s="41">
        <v>0</v>
      </c>
      <c r="AA1222" s="41">
        <v>0</v>
      </c>
      <c r="AB1222" s="41">
        <v>0</v>
      </c>
      <c r="AC1222" s="41">
        <v>0</v>
      </c>
      <c r="AD1222" s="58">
        <f>SUM(Table446233[[#This Row],[1st
Apportionment]:[Invoices]])</f>
        <v>0</v>
      </c>
      <c r="AE1222" s="58">
        <f>Table446233[[#This Row],[2018–19
Final Allocation
$98.35 
Per Pupil]]-AD1222</f>
        <v>0</v>
      </c>
    </row>
    <row r="1223" spans="1:31" x14ac:dyDescent="0.35">
      <c r="A1223" s="13" t="s">
        <v>4826</v>
      </c>
      <c r="B1223" s="13" t="s">
        <v>4979</v>
      </c>
      <c r="C1223" s="14" t="s">
        <v>4828</v>
      </c>
      <c r="D1223" s="14" t="s">
        <v>4906</v>
      </c>
      <c r="E1223" s="14" t="s">
        <v>4980</v>
      </c>
      <c r="F1223" s="14" t="s">
        <v>4981</v>
      </c>
      <c r="G1223" s="14" t="s">
        <v>4982</v>
      </c>
      <c r="H1223" s="61" t="s">
        <v>4983</v>
      </c>
      <c r="I1223" s="38">
        <v>0</v>
      </c>
      <c r="J1223" s="39" t="s">
        <v>8123</v>
      </c>
      <c r="K1223" s="40" t="s">
        <v>8123</v>
      </c>
      <c r="L1223" s="14" t="s">
        <v>8123</v>
      </c>
      <c r="M1223" s="41">
        <v>0</v>
      </c>
      <c r="N1223" s="4" t="s">
        <v>8123</v>
      </c>
      <c r="O1223" s="41">
        <v>0</v>
      </c>
      <c r="P1223" s="41">
        <v>0</v>
      </c>
      <c r="Q1223" s="41">
        <v>0</v>
      </c>
      <c r="R1223" s="41">
        <v>0</v>
      </c>
      <c r="S1223" s="41">
        <v>0</v>
      </c>
      <c r="T1223" s="41">
        <v>0</v>
      </c>
      <c r="U1223" s="41">
        <v>0</v>
      </c>
      <c r="V1223" s="41">
        <v>0</v>
      </c>
      <c r="W1223" s="41">
        <v>0</v>
      </c>
      <c r="X1223" s="41">
        <v>0</v>
      </c>
      <c r="Y1223" s="41">
        <v>0</v>
      </c>
      <c r="Z1223" s="41">
        <v>0</v>
      </c>
      <c r="AA1223" s="41">
        <v>0</v>
      </c>
      <c r="AB1223" s="41">
        <v>0</v>
      </c>
      <c r="AC1223" s="41">
        <v>0</v>
      </c>
      <c r="AD1223" s="58">
        <f>SUM(Table446233[[#This Row],[1st
Apportionment]:[Invoices]])</f>
        <v>0</v>
      </c>
      <c r="AE1223" s="58">
        <f>Table446233[[#This Row],[2018–19
Final Allocation
$98.35 
Per Pupil]]-AD1223</f>
        <v>0</v>
      </c>
    </row>
    <row r="1224" spans="1:31" x14ac:dyDescent="0.35">
      <c r="A1224" s="13" t="s">
        <v>4826</v>
      </c>
      <c r="B1224" s="13" t="s">
        <v>4984</v>
      </c>
      <c r="C1224" s="14" t="s">
        <v>4828</v>
      </c>
      <c r="D1224" s="14" t="s">
        <v>4829</v>
      </c>
      <c r="E1224" s="14" t="s">
        <v>4985</v>
      </c>
      <c r="F1224" s="14" t="s">
        <v>4986</v>
      </c>
      <c r="G1224" s="14" t="s">
        <v>4987</v>
      </c>
      <c r="H1224" s="61" t="s">
        <v>4988</v>
      </c>
      <c r="I1224" s="38">
        <v>0</v>
      </c>
      <c r="J1224" s="39" t="s">
        <v>8123</v>
      </c>
      <c r="K1224" s="40" t="s">
        <v>8123</v>
      </c>
      <c r="L1224" s="14" t="s">
        <v>8123</v>
      </c>
      <c r="M1224" s="41">
        <v>0</v>
      </c>
      <c r="N1224" s="4" t="s">
        <v>8123</v>
      </c>
      <c r="O1224" s="41">
        <v>0</v>
      </c>
      <c r="P1224" s="41">
        <v>0</v>
      </c>
      <c r="Q1224" s="41">
        <v>0</v>
      </c>
      <c r="R1224" s="41">
        <v>0</v>
      </c>
      <c r="S1224" s="41">
        <v>0</v>
      </c>
      <c r="T1224" s="41">
        <v>0</v>
      </c>
      <c r="U1224" s="41">
        <v>0</v>
      </c>
      <c r="V1224" s="41">
        <v>0</v>
      </c>
      <c r="W1224" s="41">
        <v>0</v>
      </c>
      <c r="X1224" s="41">
        <v>0</v>
      </c>
      <c r="Y1224" s="41">
        <v>0</v>
      </c>
      <c r="Z1224" s="41">
        <v>0</v>
      </c>
      <c r="AA1224" s="41">
        <v>0</v>
      </c>
      <c r="AB1224" s="41">
        <v>0</v>
      </c>
      <c r="AC1224" s="41">
        <v>0</v>
      </c>
      <c r="AD1224" s="58">
        <f>SUM(Table446233[[#This Row],[1st
Apportionment]:[Invoices]])</f>
        <v>0</v>
      </c>
      <c r="AE1224" s="58">
        <f>Table446233[[#This Row],[2018–19
Final Allocation
$98.35 
Per Pupil]]-AD1224</f>
        <v>0</v>
      </c>
    </row>
    <row r="1225" spans="1:31" x14ac:dyDescent="0.35">
      <c r="A1225" s="13" t="s">
        <v>4826</v>
      </c>
      <c r="B1225" s="13" t="s">
        <v>4989</v>
      </c>
      <c r="C1225" s="14" t="s">
        <v>4828</v>
      </c>
      <c r="D1225" s="14" t="s">
        <v>4921</v>
      </c>
      <c r="E1225" s="14" t="s">
        <v>4990</v>
      </c>
      <c r="F1225" s="14" t="s">
        <v>4991</v>
      </c>
      <c r="G1225" s="14" t="s">
        <v>4992</v>
      </c>
      <c r="H1225" s="61" t="s">
        <v>4993</v>
      </c>
      <c r="I1225" s="38">
        <v>0</v>
      </c>
      <c r="J1225" s="39" t="s">
        <v>8123</v>
      </c>
      <c r="K1225" s="40" t="s">
        <v>8123</v>
      </c>
      <c r="L1225" s="14" t="s">
        <v>8123</v>
      </c>
      <c r="M1225" s="41">
        <v>0</v>
      </c>
      <c r="N1225" s="4" t="s">
        <v>8123</v>
      </c>
      <c r="O1225" s="41">
        <v>0</v>
      </c>
      <c r="P1225" s="41">
        <v>0</v>
      </c>
      <c r="Q1225" s="41">
        <v>0</v>
      </c>
      <c r="R1225" s="41">
        <v>0</v>
      </c>
      <c r="S1225" s="41">
        <v>0</v>
      </c>
      <c r="T1225" s="41">
        <v>0</v>
      </c>
      <c r="U1225" s="41">
        <v>0</v>
      </c>
      <c r="V1225" s="41">
        <v>0</v>
      </c>
      <c r="W1225" s="41">
        <v>0</v>
      </c>
      <c r="X1225" s="41">
        <v>0</v>
      </c>
      <c r="Y1225" s="41">
        <v>0</v>
      </c>
      <c r="Z1225" s="41">
        <v>0</v>
      </c>
      <c r="AA1225" s="41">
        <v>0</v>
      </c>
      <c r="AB1225" s="41">
        <v>0</v>
      </c>
      <c r="AC1225" s="41">
        <v>0</v>
      </c>
      <c r="AD1225" s="58">
        <f>SUM(Table446233[[#This Row],[1st
Apportionment]:[Invoices]])</f>
        <v>0</v>
      </c>
      <c r="AE1225" s="58">
        <f>Table446233[[#This Row],[2018–19
Final Allocation
$98.35 
Per Pupil]]-AD1225</f>
        <v>0</v>
      </c>
    </row>
    <row r="1226" spans="1:31" ht="31" x14ac:dyDescent="0.35">
      <c r="A1226" s="13" t="s">
        <v>4826</v>
      </c>
      <c r="B1226" s="13" t="s">
        <v>4994</v>
      </c>
      <c r="C1226" s="14" t="s">
        <v>4828</v>
      </c>
      <c r="D1226" s="14" t="s">
        <v>4918</v>
      </c>
      <c r="E1226" s="14" t="s">
        <v>4995</v>
      </c>
      <c r="F1226" s="14" t="s">
        <v>4996</v>
      </c>
      <c r="G1226" s="14" t="s">
        <v>4997</v>
      </c>
      <c r="H1226" s="61" t="s">
        <v>4998</v>
      </c>
      <c r="I1226" s="38">
        <v>0</v>
      </c>
      <c r="J1226" s="39" t="s">
        <v>8123</v>
      </c>
      <c r="K1226" s="40" t="s">
        <v>8123</v>
      </c>
      <c r="L1226" s="14" t="s">
        <v>8123</v>
      </c>
      <c r="M1226" s="41">
        <v>0</v>
      </c>
      <c r="N1226" s="4" t="s">
        <v>8123</v>
      </c>
      <c r="O1226" s="41">
        <v>0</v>
      </c>
      <c r="P1226" s="41">
        <v>0</v>
      </c>
      <c r="Q1226" s="41">
        <v>0</v>
      </c>
      <c r="R1226" s="41">
        <v>0</v>
      </c>
      <c r="S1226" s="41">
        <v>0</v>
      </c>
      <c r="T1226" s="41">
        <v>0</v>
      </c>
      <c r="U1226" s="41">
        <v>0</v>
      </c>
      <c r="V1226" s="41">
        <v>0</v>
      </c>
      <c r="W1226" s="41">
        <v>0</v>
      </c>
      <c r="X1226" s="41">
        <v>0</v>
      </c>
      <c r="Y1226" s="41">
        <v>0</v>
      </c>
      <c r="Z1226" s="41">
        <v>0</v>
      </c>
      <c r="AA1226" s="41">
        <v>0</v>
      </c>
      <c r="AB1226" s="41">
        <v>0</v>
      </c>
      <c r="AC1226" s="41">
        <v>0</v>
      </c>
      <c r="AD1226" s="58">
        <f>SUM(Table446233[[#This Row],[1st
Apportionment]:[Invoices]])</f>
        <v>0</v>
      </c>
      <c r="AE1226" s="58">
        <f>Table446233[[#This Row],[2018–19
Final Allocation
$98.35 
Per Pupil]]-AD1226</f>
        <v>0</v>
      </c>
    </row>
    <row r="1227" spans="1:31" x14ac:dyDescent="0.35">
      <c r="A1227" s="13" t="s">
        <v>4826</v>
      </c>
      <c r="B1227" s="13" t="s">
        <v>4999</v>
      </c>
      <c r="C1227" s="14" t="s">
        <v>4828</v>
      </c>
      <c r="D1227" s="14" t="s">
        <v>4894</v>
      </c>
      <c r="E1227" s="14" t="s">
        <v>5000</v>
      </c>
      <c r="F1227" s="14" t="s">
        <v>5001</v>
      </c>
      <c r="G1227" s="14" t="s">
        <v>5002</v>
      </c>
      <c r="H1227" s="61" t="s">
        <v>5003</v>
      </c>
      <c r="I1227" s="38">
        <v>0</v>
      </c>
      <c r="J1227" s="39" t="s">
        <v>8122</v>
      </c>
      <c r="K1227" s="40" t="s">
        <v>8123</v>
      </c>
      <c r="L1227" s="14" t="s">
        <v>8123</v>
      </c>
      <c r="M1227" s="41">
        <v>0</v>
      </c>
      <c r="N1227" s="4" t="s">
        <v>8123</v>
      </c>
      <c r="O1227" s="41">
        <v>0</v>
      </c>
      <c r="P1227" s="41">
        <v>0</v>
      </c>
      <c r="Q1227" s="41">
        <v>0</v>
      </c>
      <c r="R1227" s="41">
        <v>0</v>
      </c>
      <c r="S1227" s="41">
        <v>0</v>
      </c>
      <c r="T1227" s="41">
        <v>0</v>
      </c>
      <c r="U1227" s="41">
        <v>0</v>
      </c>
      <c r="V1227" s="41">
        <v>0</v>
      </c>
      <c r="W1227" s="41">
        <v>0</v>
      </c>
      <c r="X1227" s="41">
        <v>0</v>
      </c>
      <c r="Y1227" s="41">
        <v>0</v>
      </c>
      <c r="Z1227" s="41">
        <v>0</v>
      </c>
      <c r="AA1227" s="41">
        <v>0</v>
      </c>
      <c r="AB1227" s="41">
        <v>0</v>
      </c>
      <c r="AC1227" s="41">
        <v>0</v>
      </c>
      <c r="AD1227" s="58">
        <f>SUM(Table446233[[#This Row],[1st
Apportionment]:[Invoices]])</f>
        <v>0</v>
      </c>
      <c r="AE1227" s="58">
        <f>Table446233[[#This Row],[2018–19
Final Allocation
$98.35 
Per Pupil]]-AD1227</f>
        <v>0</v>
      </c>
    </row>
    <row r="1228" spans="1:31" x14ac:dyDescent="0.35">
      <c r="A1228" s="13" t="s">
        <v>4826</v>
      </c>
      <c r="B1228" s="13" t="s">
        <v>5004</v>
      </c>
      <c r="C1228" s="14" t="s">
        <v>4828</v>
      </c>
      <c r="D1228" s="14" t="s">
        <v>4918</v>
      </c>
      <c r="E1228" s="14" t="s">
        <v>5005</v>
      </c>
      <c r="F1228" s="14" t="s">
        <v>5006</v>
      </c>
      <c r="G1228" s="14" t="s">
        <v>5007</v>
      </c>
      <c r="H1228" s="61" t="s">
        <v>5008</v>
      </c>
      <c r="I1228" s="38">
        <v>0</v>
      </c>
      <c r="J1228" s="39" t="s">
        <v>8122</v>
      </c>
      <c r="K1228" s="40" t="s">
        <v>8123</v>
      </c>
      <c r="L1228" s="14" t="s">
        <v>8123</v>
      </c>
      <c r="M1228" s="41">
        <v>0</v>
      </c>
      <c r="N1228" s="4" t="s">
        <v>8123</v>
      </c>
      <c r="O1228" s="41">
        <v>0</v>
      </c>
      <c r="P1228" s="41">
        <v>0</v>
      </c>
      <c r="Q1228" s="41">
        <v>0</v>
      </c>
      <c r="R1228" s="41">
        <v>0</v>
      </c>
      <c r="S1228" s="41">
        <v>0</v>
      </c>
      <c r="T1228" s="41">
        <v>0</v>
      </c>
      <c r="U1228" s="41">
        <v>0</v>
      </c>
      <c r="V1228" s="41">
        <v>0</v>
      </c>
      <c r="W1228" s="41">
        <v>0</v>
      </c>
      <c r="X1228" s="41">
        <v>0</v>
      </c>
      <c r="Y1228" s="41">
        <v>0</v>
      </c>
      <c r="Z1228" s="41">
        <v>0</v>
      </c>
      <c r="AA1228" s="41">
        <v>0</v>
      </c>
      <c r="AB1228" s="41">
        <v>0</v>
      </c>
      <c r="AC1228" s="41">
        <v>0</v>
      </c>
      <c r="AD1228" s="58">
        <f>SUM(Table446233[[#This Row],[1st
Apportionment]:[Invoices]])</f>
        <v>0</v>
      </c>
      <c r="AE1228" s="58">
        <f>Table446233[[#This Row],[2018–19
Final Allocation
$98.35 
Per Pupil]]-AD1228</f>
        <v>0</v>
      </c>
    </row>
    <row r="1229" spans="1:31" x14ac:dyDescent="0.35">
      <c r="A1229" s="13" t="s">
        <v>4826</v>
      </c>
      <c r="B1229" s="13" t="s">
        <v>5009</v>
      </c>
      <c r="C1229" s="14" t="s">
        <v>4828</v>
      </c>
      <c r="D1229" s="14" t="s">
        <v>4894</v>
      </c>
      <c r="E1229" s="14" t="s">
        <v>5010</v>
      </c>
      <c r="F1229" s="14" t="s">
        <v>5011</v>
      </c>
      <c r="G1229" s="14" t="s">
        <v>5012</v>
      </c>
      <c r="H1229" s="61" t="s">
        <v>5013</v>
      </c>
      <c r="I1229" s="38">
        <v>0</v>
      </c>
      <c r="J1229" s="39" t="s">
        <v>8122</v>
      </c>
      <c r="K1229" s="40" t="s">
        <v>8123</v>
      </c>
      <c r="L1229" s="14" t="s">
        <v>8122</v>
      </c>
      <c r="M1229" s="41">
        <v>0</v>
      </c>
      <c r="N1229" s="4" t="s">
        <v>8123</v>
      </c>
      <c r="O1229" s="41">
        <v>0</v>
      </c>
      <c r="P1229" s="41">
        <v>0</v>
      </c>
      <c r="Q1229" s="41">
        <v>0</v>
      </c>
      <c r="R1229" s="41">
        <v>0</v>
      </c>
      <c r="S1229" s="41">
        <v>0</v>
      </c>
      <c r="T1229" s="41">
        <v>0</v>
      </c>
      <c r="U1229" s="41">
        <v>0</v>
      </c>
      <c r="V1229" s="41">
        <v>0</v>
      </c>
      <c r="W1229" s="41">
        <v>0</v>
      </c>
      <c r="X1229" s="41">
        <v>0</v>
      </c>
      <c r="Y1229" s="41">
        <v>0</v>
      </c>
      <c r="Z1229" s="41">
        <v>0</v>
      </c>
      <c r="AA1229" s="41">
        <v>0</v>
      </c>
      <c r="AB1229" s="41">
        <v>0</v>
      </c>
      <c r="AC1229" s="41">
        <v>0</v>
      </c>
      <c r="AD1229" s="58">
        <f>SUM(Table446233[[#This Row],[1st
Apportionment]:[Invoices]])</f>
        <v>0</v>
      </c>
      <c r="AE1229" s="58">
        <f>Table446233[[#This Row],[2018–19
Final Allocation
$98.35 
Per Pupil]]-AD1229</f>
        <v>0</v>
      </c>
    </row>
    <row r="1230" spans="1:31" x14ac:dyDescent="0.35">
      <c r="A1230" s="13" t="s">
        <v>4826</v>
      </c>
      <c r="B1230" s="13" t="s">
        <v>5014</v>
      </c>
      <c r="C1230" s="14" t="s">
        <v>4828</v>
      </c>
      <c r="D1230" s="14" t="s">
        <v>4894</v>
      </c>
      <c r="E1230" s="14" t="s">
        <v>5015</v>
      </c>
      <c r="F1230" s="14" t="s">
        <v>5016</v>
      </c>
      <c r="G1230" s="14" t="s">
        <v>5017</v>
      </c>
      <c r="H1230" s="61" t="s">
        <v>5018</v>
      </c>
      <c r="I1230" s="38">
        <v>0</v>
      </c>
      <c r="J1230" s="39" t="s">
        <v>8122</v>
      </c>
      <c r="K1230" s="40" t="s">
        <v>8123</v>
      </c>
      <c r="L1230" s="14" t="s">
        <v>8123</v>
      </c>
      <c r="M1230" s="41">
        <v>0</v>
      </c>
      <c r="N1230" s="4" t="s">
        <v>8123</v>
      </c>
      <c r="O1230" s="41">
        <v>0</v>
      </c>
      <c r="P1230" s="41">
        <v>0</v>
      </c>
      <c r="Q1230" s="41">
        <v>0</v>
      </c>
      <c r="R1230" s="41">
        <v>0</v>
      </c>
      <c r="S1230" s="41">
        <v>0</v>
      </c>
      <c r="T1230" s="41">
        <v>0</v>
      </c>
      <c r="U1230" s="41">
        <v>0</v>
      </c>
      <c r="V1230" s="41">
        <v>0</v>
      </c>
      <c r="W1230" s="41">
        <v>0</v>
      </c>
      <c r="X1230" s="41">
        <v>0</v>
      </c>
      <c r="Y1230" s="41">
        <v>0</v>
      </c>
      <c r="Z1230" s="41">
        <v>0</v>
      </c>
      <c r="AA1230" s="41">
        <v>0</v>
      </c>
      <c r="AB1230" s="41">
        <v>0</v>
      </c>
      <c r="AC1230" s="41">
        <v>0</v>
      </c>
      <c r="AD1230" s="58">
        <f>SUM(Table446233[[#This Row],[1st
Apportionment]:[Invoices]])</f>
        <v>0</v>
      </c>
      <c r="AE1230" s="58">
        <f>Table446233[[#This Row],[2018–19
Final Allocation
$98.35 
Per Pupil]]-AD1230</f>
        <v>0</v>
      </c>
    </row>
    <row r="1231" spans="1:31" x14ac:dyDescent="0.35">
      <c r="A1231" s="13" t="s">
        <v>4826</v>
      </c>
      <c r="B1231" s="13" t="s">
        <v>5019</v>
      </c>
      <c r="C1231" s="14" t="s">
        <v>4828</v>
      </c>
      <c r="D1231" s="14" t="s">
        <v>4894</v>
      </c>
      <c r="E1231" s="14" t="s">
        <v>5020</v>
      </c>
      <c r="F1231" s="14" t="s">
        <v>5021</v>
      </c>
      <c r="G1231" s="14" t="s">
        <v>5022</v>
      </c>
      <c r="H1231" s="61" t="s">
        <v>5023</v>
      </c>
      <c r="I1231" s="38">
        <v>0</v>
      </c>
      <c r="J1231" s="39" t="s">
        <v>8123</v>
      </c>
      <c r="K1231" s="40" t="s">
        <v>8123</v>
      </c>
      <c r="L1231" s="14" t="s">
        <v>8122</v>
      </c>
      <c r="M1231" s="41">
        <v>0</v>
      </c>
      <c r="N1231" s="4" t="s">
        <v>8123</v>
      </c>
      <c r="O1231" s="41">
        <v>0</v>
      </c>
      <c r="P1231" s="41">
        <v>0</v>
      </c>
      <c r="Q1231" s="41">
        <v>0</v>
      </c>
      <c r="R1231" s="41">
        <v>0</v>
      </c>
      <c r="S1231" s="41">
        <v>0</v>
      </c>
      <c r="T1231" s="41">
        <v>0</v>
      </c>
      <c r="U1231" s="41">
        <v>0</v>
      </c>
      <c r="V1231" s="41">
        <v>0</v>
      </c>
      <c r="W1231" s="41">
        <v>0</v>
      </c>
      <c r="X1231" s="41">
        <v>0</v>
      </c>
      <c r="Y1231" s="41">
        <v>0</v>
      </c>
      <c r="Z1231" s="41">
        <v>0</v>
      </c>
      <c r="AA1231" s="41">
        <v>0</v>
      </c>
      <c r="AB1231" s="41">
        <v>0</v>
      </c>
      <c r="AC1231" s="41">
        <v>0</v>
      </c>
      <c r="AD1231" s="58">
        <f>SUM(Table446233[[#This Row],[1st
Apportionment]:[Invoices]])</f>
        <v>0</v>
      </c>
      <c r="AE1231" s="58">
        <f>Table446233[[#This Row],[2018–19
Final Allocation
$98.35 
Per Pupil]]-AD1231</f>
        <v>0</v>
      </c>
    </row>
    <row r="1232" spans="1:31" x14ac:dyDescent="0.35">
      <c r="A1232" s="13" t="s">
        <v>4826</v>
      </c>
      <c r="B1232" s="13" t="s">
        <v>5024</v>
      </c>
      <c r="C1232" s="14" t="s">
        <v>4828</v>
      </c>
      <c r="D1232" s="14" t="s">
        <v>4894</v>
      </c>
      <c r="E1232" s="14" t="s">
        <v>5025</v>
      </c>
      <c r="F1232" s="14" t="s">
        <v>5026</v>
      </c>
      <c r="G1232" s="14" t="s">
        <v>5027</v>
      </c>
      <c r="H1232" s="61" t="s">
        <v>5028</v>
      </c>
      <c r="I1232" s="38">
        <v>0</v>
      </c>
      <c r="J1232" s="39" t="s">
        <v>8123</v>
      </c>
      <c r="K1232" s="40" t="s">
        <v>8123</v>
      </c>
      <c r="L1232" s="14" t="s">
        <v>8123</v>
      </c>
      <c r="M1232" s="41">
        <v>0</v>
      </c>
      <c r="N1232" s="4" t="s">
        <v>8123</v>
      </c>
      <c r="O1232" s="41">
        <v>0</v>
      </c>
      <c r="P1232" s="41">
        <v>0</v>
      </c>
      <c r="Q1232" s="41">
        <v>0</v>
      </c>
      <c r="R1232" s="41">
        <v>0</v>
      </c>
      <c r="S1232" s="41">
        <v>0</v>
      </c>
      <c r="T1232" s="41">
        <v>0</v>
      </c>
      <c r="U1232" s="41">
        <v>0</v>
      </c>
      <c r="V1232" s="41">
        <v>0</v>
      </c>
      <c r="W1232" s="41">
        <v>0</v>
      </c>
      <c r="X1232" s="41">
        <v>0</v>
      </c>
      <c r="Y1232" s="41">
        <v>0</v>
      </c>
      <c r="Z1232" s="41">
        <v>0</v>
      </c>
      <c r="AA1232" s="41">
        <v>0</v>
      </c>
      <c r="AB1232" s="41">
        <v>0</v>
      </c>
      <c r="AC1232" s="41">
        <v>0</v>
      </c>
      <c r="AD1232" s="58">
        <f>SUM(Table446233[[#This Row],[1st
Apportionment]:[Invoices]])</f>
        <v>0</v>
      </c>
      <c r="AE1232" s="58">
        <f>Table446233[[#This Row],[2018–19
Final Allocation
$98.35 
Per Pupil]]-AD1232</f>
        <v>0</v>
      </c>
    </row>
    <row r="1233" spans="1:31" x14ac:dyDescent="0.35">
      <c r="A1233" s="13" t="s">
        <v>4826</v>
      </c>
      <c r="B1233" s="13" t="s">
        <v>5029</v>
      </c>
      <c r="C1233" s="14" t="s">
        <v>4828</v>
      </c>
      <c r="D1233" s="14" t="s">
        <v>4894</v>
      </c>
      <c r="E1233" s="14" t="s">
        <v>5030</v>
      </c>
      <c r="F1233" s="14" t="s">
        <v>5031</v>
      </c>
      <c r="G1233" s="14" t="s">
        <v>5032</v>
      </c>
      <c r="H1233" s="61" t="s">
        <v>5033</v>
      </c>
      <c r="I1233" s="38">
        <v>0</v>
      </c>
      <c r="J1233" s="39" t="s">
        <v>8122</v>
      </c>
      <c r="K1233" s="40" t="s">
        <v>8123</v>
      </c>
      <c r="L1233" s="14" t="s">
        <v>8123</v>
      </c>
      <c r="M1233" s="41">
        <v>0</v>
      </c>
      <c r="N1233" s="4" t="s">
        <v>8123</v>
      </c>
      <c r="O1233" s="41">
        <v>0</v>
      </c>
      <c r="P1233" s="41">
        <v>0</v>
      </c>
      <c r="Q1233" s="41">
        <v>0</v>
      </c>
      <c r="R1233" s="41">
        <v>0</v>
      </c>
      <c r="S1233" s="41">
        <v>0</v>
      </c>
      <c r="T1233" s="41">
        <v>0</v>
      </c>
      <c r="U1233" s="41">
        <v>0</v>
      </c>
      <c r="V1233" s="41">
        <v>0</v>
      </c>
      <c r="W1233" s="41">
        <v>0</v>
      </c>
      <c r="X1233" s="41">
        <v>0</v>
      </c>
      <c r="Y1233" s="41">
        <v>0</v>
      </c>
      <c r="Z1233" s="41">
        <v>0</v>
      </c>
      <c r="AA1233" s="41">
        <v>0</v>
      </c>
      <c r="AB1233" s="41">
        <v>0</v>
      </c>
      <c r="AC1233" s="41">
        <v>0</v>
      </c>
      <c r="AD1233" s="58">
        <f>SUM(Table446233[[#This Row],[1st
Apportionment]:[Invoices]])</f>
        <v>0</v>
      </c>
      <c r="AE1233" s="58">
        <f>Table446233[[#This Row],[2018–19
Final Allocation
$98.35 
Per Pupil]]-AD1233</f>
        <v>0</v>
      </c>
    </row>
    <row r="1234" spans="1:31" x14ac:dyDescent="0.35">
      <c r="A1234" s="13" t="s">
        <v>4826</v>
      </c>
      <c r="B1234" s="13" t="s">
        <v>5034</v>
      </c>
      <c r="C1234" s="14" t="s">
        <v>4828</v>
      </c>
      <c r="D1234" s="14" t="s">
        <v>4894</v>
      </c>
      <c r="E1234" s="14" t="s">
        <v>5035</v>
      </c>
      <c r="F1234" s="14" t="s">
        <v>5036</v>
      </c>
      <c r="G1234" s="14" t="s">
        <v>5037</v>
      </c>
      <c r="H1234" s="61" t="s">
        <v>5038</v>
      </c>
      <c r="I1234" s="38">
        <v>0</v>
      </c>
      <c r="J1234" s="39" t="s">
        <v>8123</v>
      </c>
      <c r="K1234" s="40" t="s">
        <v>8123</v>
      </c>
      <c r="L1234" s="14" t="s">
        <v>8123</v>
      </c>
      <c r="M1234" s="41">
        <v>0</v>
      </c>
      <c r="N1234" s="4" t="s">
        <v>8123</v>
      </c>
      <c r="O1234" s="41">
        <v>0</v>
      </c>
      <c r="P1234" s="41">
        <v>0</v>
      </c>
      <c r="Q1234" s="41">
        <v>0</v>
      </c>
      <c r="R1234" s="41">
        <v>0</v>
      </c>
      <c r="S1234" s="41">
        <v>0</v>
      </c>
      <c r="T1234" s="41">
        <v>0</v>
      </c>
      <c r="U1234" s="41">
        <v>0</v>
      </c>
      <c r="V1234" s="41">
        <v>0</v>
      </c>
      <c r="W1234" s="41">
        <v>0</v>
      </c>
      <c r="X1234" s="41">
        <v>0</v>
      </c>
      <c r="Y1234" s="41">
        <v>0</v>
      </c>
      <c r="Z1234" s="41">
        <v>0</v>
      </c>
      <c r="AA1234" s="41">
        <v>0</v>
      </c>
      <c r="AB1234" s="41">
        <v>0</v>
      </c>
      <c r="AC1234" s="41">
        <v>0</v>
      </c>
      <c r="AD1234" s="58">
        <f>SUM(Table446233[[#This Row],[1st
Apportionment]:[Invoices]])</f>
        <v>0</v>
      </c>
      <c r="AE1234" s="58">
        <f>Table446233[[#This Row],[2018–19
Final Allocation
$98.35 
Per Pupil]]-AD1234</f>
        <v>0</v>
      </c>
    </row>
    <row r="1235" spans="1:31" x14ac:dyDescent="0.35">
      <c r="A1235" s="13" t="s">
        <v>4826</v>
      </c>
      <c r="B1235" s="13" t="s">
        <v>5039</v>
      </c>
      <c r="C1235" s="14" t="s">
        <v>4828</v>
      </c>
      <c r="D1235" s="14" t="s">
        <v>4832</v>
      </c>
      <c r="E1235" s="14" t="s">
        <v>5040</v>
      </c>
      <c r="F1235" s="14" t="s">
        <v>5041</v>
      </c>
      <c r="G1235" s="14" t="s">
        <v>5042</v>
      </c>
      <c r="H1235" s="61" t="s">
        <v>5043</v>
      </c>
      <c r="I1235" s="38">
        <v>0</v>
      </c>
      <c r="J1235" s="39" t="s">
        <v>8123</v>
      </c>
      <c r="K1235" s="40" t="s">
        <v>8123</v>
      </c>
      <c r="L1235" s="14" t="s">
        <v>8123</v>
      </c>
      <c r="M1235" s="41">
        <v>0</v>
      </c>
      <c r="N1235" s="4" t="s">
        <v>8123</v>
      </c>
      <c r="O1235" s="41">
        <v>0</v>
      </c>
      <c r="P1235" s="41">
        <v>0</v>
      </c>
      <c r="Q1235" s="41">
        <v>0</v>
      </c>
      <c r="R1235" s="41">
        <v>0</v>
      </c>
      <c r="S1235" s="41">
        <v>0</v>
      </c>
      <c r="T1235" s="41">
        <v>0</v>
      </c>
      <c r="U1235" s="41">
        <v>0</v>
      </c>
      <c r="V1235" s="41">
        <v>0</v>
      </c>
      <c r="W1235" s="41">
        <v>0</v>
      </c>
      <c r="X1235" s="41">
        <v>0</v>
      </c>
      <c r="Y1235" s="41">
        <v>0</v>
      </c>
      <c r="Z1235" s="41">
        <v>0</v>
      </c>
      <c r="AA1235" s="41">
        <v>0</v>
      </c>
      <c r="AB1235" s="41">
        <v>0</v>
      </c>
      <c r="AC1235" s="41">
        <v>0</v>
      </c>
      <c r="AD1235" s="58">
        <f>SUM(Table446233[[#This Row],[1st
Apportionment]:[Invoices]])</f>
        <v>0</v>
      </c>
      <c r="AE1235" s="58">
        <f>Table446233[[#This Row],[2018–19
Final Allocation
$98.35 
Per Pupil]]-AD1235</f>
        <v>0</v>
      </c>
    </row>
    <row r="1236" spans="1:31" x14ac:dyDescent="0.35">
      <c r="A1236" s="13" t="s">
        <v>4826</v>
      </c>
      <c r="B1236" s="13" t="s">
        <v>5044</v>
      </c>
      <c r="C1236" s="14" t="s">
        <v>4828</v>
      </c>
      <c r="D1236" s="14" t="s">
        <v>4829</v>
      </c>
      <c r="E1236" s="14" t="s">
        <v>5045</v>
      </c>
      <c r="F1236" s="14" t="s">
        <v>5046</v>
      </c>
      <c r="G1236" s="14" t="s">
        <v>5047</v>
      </c>
      <c r="H1236" s="61" t="s">
        <v>5048</v>
      </c>
      <c r="I1236" s="38">
        <v>0</v>
      </c>
      <c r="J1236" s="39" t="s">
        <v>8122</v>
      </c>
      <c r="K1236" s="40" t="s">
        <v>8123</v>
      </c>
      <c r="L1236" s="14" t="s">
        <v>8123</v>
      </c>
      <c r="M1236" s="41">
        <v>0</v>
      </c>
      <c r="N1236" s="4" t="s">
        <v>8123</v>
      </c>
      <c r="O1236" s="41">
        <v>0</v>
      </c>
      <c r="P1236" s="41">
        <v>0</v>
      </c>
      <c r="Q1236" s="41">
        <v>0</v>
      </c>
      <c r="R1236" s="41">
        <v>0</v>
      </c>
      <c r="S1236" s="41">
        <v>0</v>
      </c>
      <c r="T1236" s="41">
        <v>0</v>
      </c>
      <c r="U1236" s="41">
        <v>0</v>
      </c>
      <c r="V1236" s="41">
        <v>0</v>
      </c>
      <c r="W1236" s="41">
        <v>0</v>
      </c>
      <c r="X1236" s="41">
        <v>0</v>
      </c>
      <c r="Y1236" s="41">
        <v>0</v>
      </c>
      <c r="Z1236" s="41">
        <v>0</v>
      </c>
      <c r="AA1236" s="41">
        <v>0</v>
      </c>
      <c r="AB1236" s="41">
        <v>0</v>
      </c>
      <c r="AC1236" s="41">
        <v>0</v>
      </c>
      <c r="AD1236" s="58">
        <f>SUM(Table446233[[#This Row],[1st
Apportionment]:[Invoices]])</f>
        <v>0</v>
      </c>
      <c r="AE1236" s="58">
        <f>Table446233[[#This Row],[2018–19
Final Allocation
$98.35 
Per Pupil]]-AD1236</f>
        <v>0</v>
      </c>
    </row>
    <row r="1237" spans="1:31" x14ac:dyDescent="0.35">
      <c r="A1237" s="13" t="s">
        <v>4826</v>
      </c>
      <c r="B1237" s="13" t="s">
        <v>5049</v>
      </c>
      <c r="C1237" s="14" t="s">
        <v>4828</v>
      </c>
      <c r="D1237" s="14" t="s">
        <v>4865</v>
      </c>
      <c r="E1237" s="14" t="s">
        <v>5050</v>
      </c>
      <c r="F1237" s="14" t="s">
        <v>5051</v>
      </c>
      <c r="G1237" s="14" t="s">
        <v>5052</v>
      </c>
      <c r="H1237" s="61" t="s">
        <v>5053</v>
      </c>
      <c r="I1237" s="38">
        <v>0</v>
      </c>
      <c r="J1237" s="39" t="s">
        <v>8123</v>
      </c>
      <c r="K1237" s="40" t="s">
        <v>8123</v>
      </c>
      <c r="L1237" s="14" t="s">
        <v>8122</v>
      </c>
      <c r="M1237" s="41">
        <v>0</v>
      </c>
      <c r="N1237" s="4" t="s">
        <v>8123</v>
      </c>
      <c r="O1237" s="41">
        <v>0</v>
      </c>
      <c r="P1237" s="41">
        <v>0</v>
      </c>
      <c r="Q1237" s="41">
        <v>0</v>
      </c>
      <c r="R1237" s="41">
        <v>0</v>
      </c>
      <c r="S1237" s="41">
        <v>0</v>
      </c>
      <c r="T1237" s="41">
        <v>0</v>
      </c>
      <c r="U1237" s="41">
        <v>0</v>
      </c>
      <c r="V1237" s="41">
        <v>0</v>
      </c>
      <c r="W1237" s="41">
        <v>0</v>
      </c>
      <c r="X1237" s="41">
        <v>0</v>
      </c>
      <c r="Y1237" s="41">
        <v>0</v>
      </c>
      <c r="Z1237" s="41">
        <v>0</v>
      </c>
      <c r="AA1237" s="41">
        <v>0</v>
      </c>
      <c r="AB1237" s="41">
        <v>0</v>
      </c>
      <c r="AC1237" s="41">
        <v>0</v>
      </c>
      <c r="AD1237" s="58">
        <f>SUM(Table446233[[#This Row],[1st
Apportionment]:[Invoices]])</f>
        <v>0</v>
      </c>
      <c r="AE1237" s="58">
        <f>Table446233[[#This Row],[2018–19
Final Allocation
$98.35 
Per Pupil]]-AD1237</f>
        <v>0</v>
      </c>
    </row>
    <row r="1238" spans="1:31" ht="31" x14ac:dyDescent="0.35">
      <c r="A1238" s="13" t="s">
        <v>4826</v>
      </c>
      <c r="B1238" s="13" t="s">
        <v>5054</v>
      </c>
      <c r="C1238" s="14" t="s">
        <v>4828</v>
      </c>
      <c r="D1238" s="14" t="s">
        <v>4894</v>
      </c>
      <c r="E1238" s="14" t="s">
        <v>5055</v>
      </c>
      <c r="F1238" s="14" t="s">
        <v>5056</v>
      </c>
      <c r="G1238" s="14" t="s">
        <v>5057</v>
      </c>
      <c r="H1238" s="61" t="s">
        <v>5058</v>
      </c>
      <c r="I1238" s="38">
        <v>0</v>
      </c>
      <c r="J1238" s="39" t="s">
        <v>8123</v>
      </c>
      <c r="K1238" s="40" t="s">
        <v>8123</v>
      </c>
      <c r="L1238" s="14" t="s">
        <v>8123</v>
      </c>
      <c r="M1238" s="41">
        <v>0</v>
      </c>
      <c r="N1238" s="4" t="s">
        <v>8123</v>
      </c>
      <c r="O1238" s="41">
        <v>0</v>
      </c>
      <c r="P1238" s="41">
        <v>0</v>
      </c>
      <c r="Q1238" s="41">
        <v>0</v>
      </c>
      <c r="R1238" s="41">
        <v>0</v>
      </c>
      <c r="S1238" s="41">
        <v>0</v>
      </c>
      <c r="T1238" s="41">
        <v>0</v>
      </c>
      <c r="U1238" s="41">
        <v>0</v>
      </c>
      <c r="V1238" s="41">
        <v>0</v>
      </c>
      <c r="W1238" s="41">
        <v>0</v>
      </c>
      <c r="X1238" s="41">
        <v>0</v>
      </c>
      <c r="Y1238" s="41">
        <v>0</v>
      </c>
      <c r="Z1238" s="41">
        <v>0</v>
      </c>
      <c r="AA1238" s="41">
        <v>0</v>
      </c>
      <c r="AB1238" s="41">
        <v>0</v>
      </c>
      <c r="AC1238" s="41">
        <v>0</v>
      </c>
      <c r="AD1238" s="58">
        <f>SUM(Table446233[[#This Row],[1st
Apportionment]:[Invoices]])</f>
        <v>0</v>
      </c>
      <c r="AE1238" s="58">
        <f>Table446233[[#This Row],[2018–19
Final Allocation
$98.35 
Per Pupil]]-AD1238</f>
        <v>0</v>
      </c>
    </row>
    <row r="1239" spans="1:31" x14ac:dyDescent="0.35">
      <c r="A1239" s="13" t="s">
        <v>4826</v>
      </c>
      <c r="B1239" s="13" t="s">
        <v>5059</v>
      </c>
      <c r="C1239" s="14" t="s">
        <v>4828</v>
      </c>
      <c r="D1239" s="14" t="s">
        <v>4897</v>
      </c>
      <c r="E1239" s="14" t="s">
        <v>5060</v>
      </c>
      <c r="F1239" s="14" t="s">
        <v>5061</v>
      </c>
      <c r="G1239" s="14" t="s">
        <v>5062</v>
      </c>
      <c r="H1239" s="61" t="s">
        <v>5063</v>
      </c>
      <c r="I1239" s="38">
        <v>0</v>
      </c>
      <c r="J1239" s="39" t="s">
        <v>8122</v>
      </c>
      <c r="K1239" s="40" t="s">
        <v>8123</v>
      </c>
      <c r="L1239" s="14" t="s">
        <v>8123</v>
      </c>
      <c r="M1239" s="41">
        <v>0</v>
      </c>
      <c r="N1239" s="4" t="s">
        <v>8123</v>
      </c>
      <c r="O1239" s="41">
        <v>0</v>
      </c>
      <c r="P1239" s="41">
        <v>0</v>
      </c>
      <c r="Q1239" s="41">
        <v>0</v>
      </c>
      <c r="R1239" s="41">
        <v>0</v>
      </c>
      <c r="S1239" s="41">
        <v>0</v>
      </c>
      <c r="T1239" s="41">
        <v>0</v>
      </c>
      <c r="U1239" s="41">
        <v>0</v>
      </c>
      <c r="V1239" s="41">
        <v>0</v>
      </c>
      <c r="W1239" s="41">
        <v>0</v>
      </c>
      <c r="X1239" s="41">
        <v>0</v>
      </c>
      <c r="Y1239" s="41">
        <v>0</v>
      </c>
      <c r="Z1239" s="41">
        <v>0</v>
      </c>
      <c r="AA1239" s="41">
        <v>0</v>
      </c>
      <c r="AB1239" s="41">
        <v>0</v>
      </c>
      <c r="AC1239" s="41">
        <v>0</v>
      </c>
      <c r="AD1239" s="58">
        <f>SUM(Table446233[[#This Row],[1st
Apportionment]:[Invoices]])</f>
        <v>0</v>
      </c>
      <c r="AE1239" s="58">
        <f>Table446233[[#This Row],[2018–19
Final Allocation
$98.35 
Per Pupil]]-AD1239</f>
        <v>0</v>
      </c>
    </row>
    <row r="1240" spans="1:31" ht="31" x14ac:dyDescent="0.35">
      <c r="A1240" s="13" t="s">
        <v>4826</v>
      </c>
      <c r="B1240" s="13" t="s">
        <v>5064</v>
      </c>
      <c r="C1240" s="14" t="s">
        <v>4828</v>
      </c>
      <c r="D1240" s="14" t="s">
        <v>4865</v>
      </c>
      <c r="E1240" s="14" t="s">
        <v>5065</v>
      </c>
      <c r="F1240" s="14" t="s">
        <v>5066</v>
      </c>
      <c r="G1240" s="14" t="s">
        <v>5067</v>
      </c>
      <c r="H1240" s="61" t="s">
        <v>5068</v>
      </c>
      <c r="I1240" s="38">
        <v>0</v>
      </c>
      <c r="J1240" s="39" t="s">
        <v>8122</v>
      </c>
      <c r="K1240" s="40" t="s">
        <v>8123</v>
      </c>
      <c r="L1240" s="14" t="s">
        <v>8123</v>
      </c>
      <c r="M1240" s="41">
        <v>0</v>
      </c>
      <c r="N1240" s="4" t="s">
        <v>8123</v>
      </c>
      <c r="O1240" s="41">
        <v>0</v>
      </c>
      <c r="P1240" s="41">
        <v>0</v>
      </c>
      <c r="Q1240" s="41">
        <v>0</v>
      </c>
      <c r="R1240" s="41">
        <v>0</v>
      </c>
      <c r="S1240" s="41">
        <v>0</v>
      </c>
      <c r="T1240" s="41">
        <v>0</v>
      </c>
      <c r="U1240" s="41">
        <v>0</v>
      </c>
      <c r="V1240" s="41">
        <v>0</v>
      </c>
      <c r="W1240" s="41">
        <v>0</v>
      </c>
      <c r="X1240" s="41">
        <v>0</v>
      </c>
      <c r="Y1240" s="41">
        <v>0</v>
      </c>
      <c r="Z1240" s="41">
        <v>0</v>
      </c>
      <c r="AA1240" s="41">
        <v>0</v>
      </c>
      <c r="AB1240" s="41">
        <v>0</v>
      </c>
      <c r="AC1240" s="41">
        <v>0</v>
      </c>
      <c r="AD1240" s="58">
        <f>SUM(Table446233[[#This Row],[1st
Apportionment]:[Invoices]])</f>
        <v>0</v>
      </c>
      <c r="AE1240" s="58">
        <f>Table446233[[#This Row],[2018–19
Final Allocation
$98.35 
Per Pupil]]-AD1240</f>
        <v>0</v>
      </c>
    </row>
    <row r="1241" spans="1:31" x14ac:dyDescent="0.35">
      <c r="A1241" s="13" t="s">
        <v>4826</v>
      </c>
      <c r="B1241" s="13" t="s">
        <v>5069</v>
      </c>
      <c r="C1241" s="14" t="s">
        <v>4828</v>
      </c>
      <c r="D1241" s="14" t="s">
        <v>4921</v>
      </c>
      <c r="E1241" s="14" t="s">
        <v>5070</v>
      </c>
      <c r="F1241" s="14" t="s">
        <v>5071</v>
      </c>
      <c r="G1241" s="14" t="s">
        <v>5072</v>
      </c>
      <c r="H1241" s="61" t="s">
        <v>5073</v>
      </c>
      <c r="I1241" s="38">
        <v>0</v>
      </c>
      <c r="J1241" s="39" t="s">
        <v>8122</v>
      </c>
      <c r="K1241" s="40" t="s">
        <v>8123</v>
      </c>
      <c r="L1241" s="14" t="s">
        <v>8123</v>
      </c>
      <c r="M1241" s="41">
        <v>0</v>
      </c>
      <c r="N1241" s="4" t="s">
        <v>8123</v>
      </c>
      <c r="O1241" s="41">
        <v>0</v>
      </c>
      <c r="P1241" s="41">
        <v>0</v>
      </c>
      <c r="Q1241" s="41">
        <v>0</v>
      </c>
      <c r="R1241" s="41">
        <v>0</v>
      </c>
      <c r="S1241" s="41">
        <v>0</v>
      </c>
      <c r="T1241" s="41">
        <v>0</v>
      </c>
      <c r="U1241" s="41">
        <v>0</v>
      </c>
      <c r="V1241" s="41">
        <v>0</v>
      </c>
      <c r="W1241" s="41">
        <v>0</v>
      </c>
      <c r="X1241" s="41">
        <v>0</v>
      </c>
      <c r="Y1241" s="41">
        <v>0</v>
      </c>
      <c r="Z1241" s="41">
        <v>0</v>
      </c>
      <c r="AA1241" s="41">
        <v>0</v>
      </c>
      <c r="AB1241" s="41">
        <v>0</v>
      </c>
      <c r="AC1241" s="41">
        <v>0</v>
      </c>
      <c r="AD1241" s="58">
        <f>SUM(Table446233[[#This Row],[1st
Apportionment]:[Invoices]])</f>
        <v>0</v>
      </c>
      <c r="AE1241" s="58">
        <f>Table446233[[#This Row],[2018–19
Final Allocation
$98.35 
Per Pupil]]-AD1241</f>
        <v>0</v>
      </c>
    </row>
    <row r="1242" spans="1:31" x14ac:dyDescent="0.35">
      <c r="A1242" s="13" t="s">
        <v>4826</v>
      </c>
      <c r="B1242" s="13" t="s">
        <v>5074</v>
      </c>
      <c r="C1242" s="14" t="s">
        <v>4828</v>
      </c>
      <c r="D1242" s="14" t="s">
        <v>4829</v>
      </c>
      <c r="E1242" s="14" t="s">
        <v>5075</v>
      </c>
      <c r="F1242" s="14" t="s">
        <v>5076</v>
      </c>
      <c r="G1242" s="14" t="s">
        <v>5077</v>
      </c>
      <c r="H1242" s="61" t="s">
        <v>5078</v>
      </c>
      <c r="I1242" s="38">
        <v>0</v>
      </c>
      <c r="J1242" s="39" t="s">
        <v>8122</v>
      </c>
      <c r="K1242" s="40" t="s">
        <v>8123</v>
      </c>
      <c r="L1242" s="14" t="s">
        <v>8123</v>
      </c>
      <c r="M1242" s="41">
        <v>0</v>
      </c>
      <c r="N1242" s="4" t="s">
        <v>8123</v>
      </c>
      <c r="O1242" s="41">
        <v>0</v>
      </c>
      <c r="P1242" s="41">
        <v>0</v>
      </c>
      <c r="Q1242" s="41">
        <v>0</v>
      </c>
      <c r="R1242" s="41">
        <v>0</v>
      </c>
      <c r="S1242" s="41">
        <v>0</v>
      </c>
      <c r="T1242" s="41">
        <v>0</v>
      </c>
      <c r="U1242" s="41">
        <v>0</v>
      </c>
      <c r="V1242" s="41">
        <v>0</v>
      </c>
      <c r="W1242" s="41">
        <v>0</v>
      </c>
      <c r="X1242" s="41">
        <v>0</v>
      </c>
      <c r="Y1242" s="41">
        <v>0</v>
      </c>
      <c r="Z1242" s="41">
        <v>0</v>
      </c>
      <c r="AA1242" s="41">
        <v>0</v>
      </c>
      <c r="AB1242" s="41">
        <v>0</v>
      </c>
      <c r="AC1242" s="41">
        <v>0</v>
      </c>
      <c r="AD1242" s="58">
        <f>SUM(Table446233[[#This Row],[1st
Apportionment]:[Invoices]])</f>
        <v>0</v>
      </c>
      <c r="AE1242" s="58">
        <f>Table446233[[#This Row],[2018–19
Final Allocation
$98.35 
Per Pupil]]-AD1242</f>
        <v>0</v>
      </c>
    </row>
    <row r="1243" spans="1:31" x14ac:dyDescent="0.35">
      <c r="A1243" s="13" t="s">
        <v>4826</v>
      </c>
      <c r="B1243" s="13" t="s">
        <v>5079</v>
      </c>
      <c r="C1243" s="14" t="s">
        <v>4828</v>
      </c>
      <c r="D1243" s="14" t="s">
        <v>4865</v>
      </c>
      <c r="E1243" s="14" t="s">
        <v>5080</v>
      </c>
      <c r="F1243" s="14" t="s">
        <v>5081</v>
      </c>
      <c r="G1243" s="14" t="s">
        <v>5082</v>
      </c>
      <c r="H1243" s="61" t="s">
        <v>5083</v>
      </c>
      <c r="I1243" s="38">
        <v>0</v>
      </c>
      <c r="J1243" s="39" t="s">
        <v>8122</v>
      </c>
      <c r="K1243" s="40" t="s">
        <v>8123</v>
      </c>
      <c r="L1243" s="14" t="s">
        <v>8123</v>
      </c>
      <c r="M1243" s="41">
        <v>0</v>
      </c>
      <c r="N1243" s="4" t="s">
        <v>8123</v>
      </c>
      <c r="O1243" s="41">
        <v>0</v>
      </c>
      <c r="P1243" s="41">
        <v>0</v>
      </c>
      <c r="Q1243" s="41">
        <v>0</v>
      </c>
      <c r="R1243" s="41">
        <v>0</v>
      </c>
      <c r="S1243" s="41">
        <v>0</v>
      </c>
      <c r="T1243" s="41">
        <v>0</v>
      </c>
      <c r="U1243" s="41">
        <v>0</v>
      </c>
      <c r="V1243" s="41">
        <v>0</v>
      </c>
      <c r="W1243" s="41">
        <v>0</v>
      </c>
      <c r="X1243" s="41">
        <v>0</v>
      </c>
      <c r="Y1243" s="41">
        <v>0</v>
      </c>
      <c r="Z1243" s="41">
        <v>0</v>
      </c>
      <c r="AA1243" s="41">
        <v>0</v>
      </c>
      <c r="AB1243" s="41">
        <v>0</v>
      </c>
      <c r="AC1243" s="41">
        <v>0</v>
      </c>
      <c r="AD1243" s="58">
        <f>SUM(Table446233[[#This Row],[1st
Apportionment]:[Invoices]])</f>
        <v>0</v>
      </c>
      <c r="AE1243" s="58">
        <f>Table446233[[#This Row],[2018–19
Final Allocation
$98.35 
Per Pupil]]-AD1243</f>
        <v>0</v>
      </c>
    </row>
    <row r="1244" spans="1:31" x14ac:dyDescent="0.35">
      <c r="A1244" s="13" t="s">
        <v>4826</v>
      </c>
      <c r="B1244" s="13" t="s">
        <v>5084</v>
      </c>
      <c r="C1244" s="14" t="s">
        <v>4828</v>
      </c>
      <c r="D1244" s="14" t="s">
        <v>4894</v>
      </c>
      <c r="E1244" s="14" t="s">
        <v>5085</v>
      </c>
      <c r="F1244" s="14" t="s">
        <v>5086</v>
      </c>
      <c r="G1244" s="14" t="s">
        <v>5087</v>
      </c>
      <c r="H1244" s="61" t="s">
        <v>5088</v>
      </c>
      <c r="I1244" s="38">
        <v>0</v>
      </c>
      <c r="J1244" s="39" t="s">
        <v>8122</v>
      </c>
      <c r="K1244" s="40" t="s">
        <v>8123</v>
      </c>
      <c r="L1244" s="14" t="s">
        <v>8122</v>
      </c>
      <c r="M1244" s="41">
        <v>0</v>
      </c>
      <c r="N1244" s="4" t="s">
        <v>8123</v>
      </c>
      <c r="O1244" s="41">
        <v>0</v>
      </c>
      <c r="P1244" s="41">
        <v>0</v>
      </c>
      <c r="Q1244" s="41">
        <v>785</v>
      </c>
      <c r="R1244" s="41">
        <v>0</v>
      </c>
      <c r="S1244" s="41">
        <v>0</v>
      </c>
      <c r="T1244" s="41">
        <v>0</v>
      </c>
      <c r="U1244" s="41">
        <v>0</v>
      </c>
      <c r="V1244" s="41">
        <v>0</v>
      </c>
      <c r="W1244" s="41">
        <v>0</v>
      </c>
      <c r="X1244" s="41">
        <v>0</v>
      </c>
      <c r="Y1244" s="41">
        <v>0</v>
      </c>
      <c r="Z1244" s="41">
        <v>0</v>
      </c>
      <c r="AA1244" s="41">
        <v>0</v>
      </c>
      <c r="AB1244" s="41">
        <v>0</v>
      </c>
      <c r="AC1244" s="41">
        <v>0</v>
      </c>
      <c r="AD1244" s="58">
        <f>SUM(Table446233[[#This Row],[1st
Apportionment]:[Invoices]])</f>
        <v>785</v>
      </c>
      <c r="AE1244" s="58">
        <f>Table446233[[#This Row],[2018–19
Final Allocation
$98.35 
Per Pupil]]-AD1244</f>
        <v>-785</v>
      </c>
    </row>
    <row r="1245" spans="1:31" x14ac:dyDescent="0.35">
      <c r="A1245" s="13" t="s">
        <v>4826</v>
      </c>
      <c r="B1245" s="13" t="s">
        <v>5089</v>
      </c>
      <c r="C1245" s="14" t="s">
        <v>4828</v>
      </c>
      <c r="D1245" s="14" t="s">
        <v>4921</v>
      </c>
      <c r="E1245" s="14" t="s">
        <v>5090</v>
      </c>
      <c r="F1245" s="14" t="s">
        <v>5091</v>
      </c>
      <c r="G1245" s="14" t="s">
        <v>5092</v>
      </c>
      <c r="H1245" s="61" t="s">
        <v>5093</v>
      </c>
      <c r="I1245" s="38">
        <v>0</v>
      </c>
      <c r="J1245" s="39" t="s">
        <v>8122</v>
      </c>
      <c r="K1245" s="40" t="s">
        <v>8123</v>
      </c>
      <c r="L1245" s="14" t="s">
        <v>8123</v>
      </c>
      <c r="M1245" s="41">
        <v>0</v>
      </c>
      <c r="N1245" s="4" t="s">
        <v>8123</v>
      </c>
      <c r="O1245" s="41">
        <v>0</v>
      </c>
      <c r="P1245" s="41">
        <v>0</v>
      </c>
      <c r="Q1245" s="41">
        <v>0</v>
      </c>
      <c r="R1245" s="41">
        <v>0</v>
      </c>
      <c r="S1245" s="41">
        <v>0</v>
      </c>
      <c r="T1245" s="41">
        <v>0</v>
      </c>
      <c r="U1245" s="41">
        <v>0</v>
      </c>
      <c r="V1245" s="41">
        <v>0</v>
      </c>
      <c r="W1245" s="41">
        <v>0</v>
      </c>
      <c r="X1245" s="41">
        <v>0</v>
      </c>
      <c r="Y1245" s="41">
        <v>0</v>
      </c>
      <c r="Z1245" s="41">
        <v>0</v>
      </c>
      <c r="AA1245" s="41">
        <v>0</v>
      </c>
      <c r="AB1245" s="41">
        <v>0</v>
      </c>
      <c r="AC1245" s="41">
        <v>0</v>
      </c>
      <c r="AD1245" s="58">
        <f>SUM(Table446233[[#This Row],[1st
Apportionment]:[Invoices]])</f>
        <v>0</v>
      </c>
      <c r="AE1245" s="58">
        <f>Table446233[[#This Row],[2018–19
Final Allocation
$98.35 
Per Pupil]]-AD1245</f>
        <v>0</v>
      </c>
    </row>
    <row r="1246" spans="1:31" x14ac:dyDescent="0.35">
      <c r="A1246" s="13" t="s">
        <v>4826</v>
      </c>
      <c r="B1246" s="13" t="s">
        <v>5094</v>
      </c>
      <c r="C1246" s="14" t="s">
        <v>4828</v>
      </c>
      <c r="D1246" s="14" t="s">
        <v>4882</v>
      </c>
      <c r="E1246" s="14" t="s">
        <v>5095</v>
      </c>
      <c r="F1246" s="14" t="s">
        <v>5096</v>
      </c>
      <c r="G1246" s="14" t="s">
        <v>5097</v>
      </c>
      <c r="H1246" s="61" t="s">
        <v>5098</v>
      </c>
      <c r="I1246" s="38">
        <v>0</v>
      </c>
      <c r="J1246" s="39" t="s">
        <v>8122</v>
      </c>
      <c r="K1246" s="40" t="s">
        <v>8123</v>
      </c>
      <c r="L1246" s="14" t="s">
        <v>8123</v>
      </c>
      <c r="M1246" s="41">
        <v>0</v>
      </c>
      <c r="N1246" s="4" t="s">
        <v>8123</v>
      </c>
      <c r="O1246" s="41">
        <v>0</v>
      </c>
      <c r="P1246" s="41">
        <v>0</v>
      </c>
      <c r="Q1246" s="41">
        <v>0</v>
      </c>
      <c r="R1246" s="41">
        <v>0</v>
      </c>
      <c r="S1246" s="41">
        <v>0</v>
      </c>
      <c r="T1246" s="41">
        <v>0</v>
      </c>
      <c r="U1246" s="41">
        <v>0</v>
      </c>
      <c r="V1246" s="41">
        <v>0</v>
      </c>
      <c r="W1246" s="41">
        <v>0</v>
      </c>
      <c r="X1246" s="41">
        <v>0</v>
      </c>
      <c r="Y1246" s="41">
        <v>0</v>
      </c>
      <c r="Z1246" s="41">
        <v>0</v>
      </c>
      <c r="AA1246" s="41">
        <v>0</v>
      </c>
      <c r="AB1246" s="41">
        <v>0</v>
      </c>
      <c r="AC1246" s="41">
        <v>0</v>
      </c>
      <c r="AD1246" s="58">
        <f>SUM(Table446233[[#This Row],[1st
Apportionment]:[Invoices]])</f>
        <v>0</v>
      </c>
      <c r="AE1246" s="58">
        <f>Table446233[[#This Row],[2018–19
Final Allocation
$98.35 
Per Pupil]]-AD1246</f>
        <v>0</v>
      </c>
    </row>
    <row r="1247" spans="1:31" x14ac:dyDescent="0.35">
      <c r="A1247" s="13" t="s">
        <v>4826</v>
      </c>
      <c r="B1247" s="13" t="s">
        <v>5099</v>
      </c>
      <c r="C1247" s="14" t="s">
        <v>4828</v>
      </c>
      <c r="D1247" s="14" t="s">
        <v>4882</v>
      </c>
      <c r="E1247" s="14" t="s">
        <v>5100</v>
      </c>
      <c r="F1247" s="14" t="s">
        <v>5101</v>
      </c>
      <c r="G1247" s="14" t="s">
        <v>5102</v>
      </c>
      <c r="H1247" s="61" t="s">
        <v>5103</v>
      </c>
      <c r="I1247" s="38">
        <v>0</v>
      </c>
      <c r="J1247" s="39" t="s">
        <v>8122</v>
      </c>
      <c r="K1247" s="40" t="s">
        <v>8123</v>
      </c>
      <c r="L1247" s="14" t="s">
        <v>8123</v>
      </c>
      <c r="M1247" s="41">
        <v>0</v>
      </c>
      <c r="N1247" s="4" t="s">
        <v>8123</v>
      </c>
      <c r="O1247" s="41">
        <v>0</v>
      </c>
      <c r="P1247" s="41">
        <v>0</v>
      </c>
      <c r="Q1247" s="41">
        <v>0</v>
      </c>
      <c r="R1247" s="41">
        <v>0</v>
      </c>
      <c r="S1247" s="41">
        <v>0</v>
      </c>
      <c r="T1247" s="41">
        <v>0</v>
      </c>
      <c r="U1247" s="41">
        <v>0</v>
      </c>
      <c r="V1247" s="41">
        <v>0</v>
      </c>
      <c r="W1247" s="41">
        <v>0</v>
      </c>
      <c r="X1247" s="41">
        <v>0</v>
      </c>
      <c r="Y1247" s="41">
        <v>0</v>
      </c>
      <c r="Z1247" s="41">
        <v>0</v>
      </c>
      <c r="AA1247" s="41">
        <v>0</v>
      </c>
      <c r="AB1247" s="41">
        <v>0</v>
      </c>
      <c r="AC1247" s="41">
        <v>0</v>
      </c>
      <c r="AD1247" s="58">
        <f>SUM(Table446233[[#This Row],[1st
Apportionment]:[Invoices]])</f>
        <v>0</v>
      </c>
      <c r="AE1247" s="58">
        <f>Table446233[[#This Row],[2018–19
Final Allocation
$98.35 
Per Pupil]]-AD1247</f>
        <v>0</v>
      </c>
    </row>
    <row r="1248" spans="1:31" x14ac:dyDescent="0.35">
      <c r="A1248" s="13" t="s">
        <v>4826</v>
      </c>
      <c r="B1248" s="13" t="s">
        <v>5104</v>
      </c>
      <c r="C1248" s="14" t="s">
        <v>4828</v>
      </c>
      <c r="D1248" s="14" t="s">
        <v>4882</v>
      </c>
      <c r="E1248" s="14" t="s">
        <v>5105</v>
      </c>
      <c r="F1248" s="14" t="s">
        <v>5106</v>
      </c>
      <c r="G1248" s="14" t="s">
        <v>5107</v>
      </c>
      <c r="H1248" s="61" t="s">
        <v>5108</v>
      </c>
      <c r="I1248" s="38">
        <v>0</v>
      </c>
      <c r="J1248" s="39" t="s">
        <v>8122</v>
      </c>
      <c r="K1248" s="40" t="s">
        <v>8123</v>
      </c>
      <c r="L1248" s="14" t="s">
        <v>8123</v>
      </c>
      <c r="M1248" s="41">
        <v>0</v>
      </c>
      <c r="N1248" s="4" t="s">
        <v>8123</v>
      </c>
      <c r="O1248" s="41">
        <v>0</v>
      </c>
      <c r="P1248" s="41">
        <v>0</v>
      </c>
      <c r="Q1248" s="41">
        <v>0</v>
      </c>
      <c r="R1248" s="41">
        <v>0</v>
      </c>
      <c r="S1248" s="41">
        <v>0</v>
      </c>
      <c r="T1248" s="41">
        <v>0</v>
      </c>
      <c r="U1248" s="41">
        <v>0</v>
      </c>
      <c r="V1248" s="41">
        <v>0</v>
      </c>
      <c r="W1248" s="41">
        <v>0</v>
      </c>
      <c r="X1248" s="41">
        <v>0</v>
      </c>
      <c r="Y1248" s="41">
        <v>0</v>
      </c>
      <c r="Z1248" s="41">
        <v>0</v>
      </c>
      <c r="AA1248" s="41">
        <v>0</v>
      </c>
      <c r="AB1248" s="41">
        <v>0</v>
      </c>
      <c r="AC1248" s="41">
        <v>0</v>
      </c>
      <c r="AD1248" s="58">
        <f>SUM(Table446233[[#This Row],[1st
Apportionment]:[Invoices]])</f>
        <v>0</v>
      </c>
      <c r="AE1248" s="58">
        <f>Table446233[[#This Row],[2018–19
Final Allocation
$98.35 
Per Pupil]]-AD1248</f>
        <v>0</v>
      </c>
    </row>
    <row r="1249" spans="1:31" x14ac:dyDescent="0.35">
      <c r="A1249" s="13" t="s">
        <v>4826</v>
      </c>
      <c r="B1249" s="13" t="s">
        <v>5109</v>
      </c>
      <c r="C1249" s="14" t="s">
        <v>4828</v>
      </c>
      <c r="D1249" s="14" t="s">
        <v>4882</v>
      </c>
      <c r="E1249" s="14" t="s">
        <v>5110</v>
      </c>
      <c r="F1249" s="14" t="s">
        <v>5111</v>
      </c>
      <c r="G1249" s="14" t="s">
        <v>5112</v>
      </c>
      <c r="H1249" s="61" t="s">
        <v>5113</v>
      </c>
      <c r="I1249" s="38">
        <v>0</v>
      </c>
      <c r="J1249" s="39" t="s">
        <v>8122</v>
      </c>
      <c r="K1249" s="40" t="s">
        <v>8123</v>
      </c>
      <c r="L1249" s="14" t="s">
        <v>8123</v>
      </c>
      <c r="M1249" s="41">
        <v>0</v>
      </c>
      <c r="N1249" s="4" t="s">
        <v>8123</v>
      </c>
      <c r="O1249" s="41">
        <v>0</v>
      </c>
      <c r="P1249" s="41">
        <v>0</v>
      </c>
      <c r="Q1249" s="41">
        <v>0</v>
      </c>
      <c r="R1249" s="41">
        <v>0</v>
      </c>
      <c r="S1249" s="41">
        <v>0</v>
      </c>
      <c r="T1249" s="41">
        <v>0</v>
      </c>
      <c r="U1249" s="41">
        <v>0</v>
      </c>
      <c r="V1249" s="41">
        <v>0</v>
      </c>
      <c r="W1249" s="41">
        <v>0</v>
      </c>
      <c r="X1249" s="41">
        <v>0</v>
      </c>
      <c r="Y1249" s="41">
        <v>0</v>
      </c>
      <c r="Z1249" s="41">
        <v>0</v>
      </c>
      <c r="AA1249" s="41">
        <v>0</v>
      </c>
      <c r="AB1249" s="41">
        <v>0</v>
      </c>
      <c r="AC1249" s="41">
        <v>0</v>
      </c>
      <c r="AD1249" s="58">
        <f>SUM(Table446233[[#This Row],[1st
Apportionment]:[Invoices]])</f>
        <v>0</v>
      </c>
      <c r="AE1249" s="58">
        <f>Table446233[[#This Row],[2018–19
Final Allocation
$98.35 
Per Pupil]]-AD1249</f>
        <v>0</v>
      </c>
    </row>
    <row r="1250" spans="1:31" x14ac:dyDescent="0.35">
      <c r="A1250" s="13" t="s">
        <v>4826</v>
      </c>
      <c r="B1250" s="13" t="s">
        <v>5114</v>
      </c>
      <c r="C1250" s="14" t="s">
        <v>4828</v>
      </c>
      <c r="D1250" s="14" t="s">
        <v>4882</v>
      </c>
      <c r="E1250" s="14" t="s">
        <v>5115</v>
      </c>
      <c r="F1250" s="14" t="s">
        <v>5116</v>
      </c>
      <c r="G1250" s="14" t="s">
        <v>5117</v>
      </c>
      <c r="H1250" s="61" t="s">
        <v>5118</v>
      </c>
      <c r="I1250" s="38">
        <v>0</v>
      </c>
      <c r="J1250" s="39" t="s">
        <v>8122</v>
      </c>
      <c r="K1250" s="40" t="s">
        <v>8123</v>
      </c>
      <c r="L1250" s="14" t="s">
        <v>8123</v>
      </c>
      <c r="M1250" s="41">
        <v>0</v>
      </c>
      <c r="N1250" s="4" t="s">
        <v>8123</v>
      </c>
      <c r="O1250" s="41">
        <v>0</v>
      </c>
      <c r="P1250" s="41">
        <v>0</v>
      </c>
      <c r="Q1250" s="41">
        <v>0</v>
      </c>
      <c r="R1250" s="41">
        <v>0</v>
      </c>
      <c r="S1250" s="41">
        <v>0</v>
      </c>
      <c r="T1250" s="41">
        <v>0</v>
      </c>
      <c r="U1250" s="41">
        <v>0</v>
      </c>
      <c r="V1250" s="41">
        <v>0</v>
      </c>
      <c r="W1250" s="41">
        <v>0</v>
      </c>
      <c r="X1250" s="41">
        <v>0</v>
      </c>
      <c r="Y1250" s="41">
        <v>0</v>
      </c>
      <c r="Z1250" s="41">
        <v>0</v>
      </c>
      <c r="AA1250" s="41">
        <v>0</v>
      </c>
      <c r="AB1250" s="41">
        <v>0</v>
      </c>
      <c r="AC1250" s="41">
        <v>0</v>
      </c>
      <c r="AD1250" s="58">
        <f>SUM(Table446233[[#This Row],[1st
Apportionment]:[Invoices]])</f>
        <v>0</v>
      </c>
      <c r="AE1250" s="58">
        <f>Table446233[[#This Row],[2018–19
Final Allocation
$98.35 
Per Pupil]]-AD1250</f>
        <v>0</v>
      </c>
    </row>
    <row r="1251" spans="1:31" x14ac:dyDescent="0.35">
      <c r="A1251" s="13" t="s">
        <v>4826</v>
      </c>
      <c r="B1251" s="13" t="s">
        <v>5119</v>
      </c>
      <c r="C1251" s="14" t="s">
        <v>4828</v>
      </c>
      <c r="D1251" s="14" t="s">
        <v>4882</v>
      </c>
      <c r="E1251" s="14" t="s">
        <v>5120</v>
      </c>
      <c r="F1251" s="14" t="s">
        <v>5121</v>
      </c>
      <c r="G1251" s="14" t="s">
        <v>5122</v>
      </c>
      <c r="H1251" s="61" t="s">
        <v>5123</v>
      </c>
      <c r="I1251" s="38">
        <v>0</v>
      </c>
      <c r="J1251" s="39" t="s">
        <v>8122</v>
      </c>
      <c r="K1251" s="40" t="s">
        <v>8123</v>
      </c>
      <c r="L1251" s="14" t="s">
        <v>8123</v>
      </c>
      <c r="M1251" s="41">
        <v>0</v>
      </c>
      <c r="N1251" s="4" t="s">
        <v>8123</v>
      </c>
      <c r="O1251" s="41">
        <v>0</v>
      </c>
      <c r="P1251" s="41">
        <v>0</v>
      </c>
      <c r="Q1251" s="41">
        <v>0</v>
      </c>
      <c r="R1251" s="41">
        <v>0</v>
      </c>
      <c r="S1251" s="41">
        <v>0</v>
      </c>
      <c r="T1251" s="41">
        <v>0</v>
      </c>
      <c r="U1251" s="41">
        <v>0</v>
      </c>
      <c r="V1251" s="41">
        <v>0</v>
      </c>
      <c r="W1251" s="41">
        <v>0</v>
      </c>
      <c r="X1251" s="41">
        <v>0</v>
      </c>
      <c r="Y1251" s="41">
        <v>0</v>
      </c>
      <c r="Z1251" s="41">
        <v>0</v>
      </c>
      <c r="AA1251" s="41">
        <v>0</v>
      </c>
      <c r="AB1251" s="41">
        <v>0</v>
      </c>
      <c r="AC1251" s="41">
        <v>0</v>
      </c>
      <c r="AD1251" s="58">
        <f>SUM(Table446233[[#This Row],[1st
Apportionment]:[Invoices]])</f>
        <v>0</v>
      </c>
      <c r="AE1251" s="58">
        <f>Table446233[[#This Row],[2018–19
Final Allocation
$98.35 
Per Pupil]]-AD1251</f>
        <v>0</v>
      </c>
    </row>
    <row r="1252" spans="1:31" x14ac:dyDescent="0.35">
      <c r="A1252" s="13" t="s">
        <v>4826</v>
      </c>
      <c r="B1252" s="13" t="s">
        <v>5124</v>
      </c>
      <c r="C1252" s="14" t="s">
        <v>4828</v>
      </c>
      <c r="D1252" s="14" t="s">
        <v>4882</v>
      </c>
      <c r="E1252" s="14" t="s">
        <v>5125</v>
      </c>
      <c r="F1252" s="14" t="s">
        <v>5126</v>
      </c>
      <c r="G1252" s="14" t="s">
        <v>5127</v>
      </c>
      <c r="H1252" s="61" t="s">
        <v>5128</v>
      </c>
      <c r="I1252" s="38">
        <v>0</v>
      </c>
      <c r="J1252" s="39" t="s">
        <v>8122</v>
      </c>
      <c r="K1252" s="40" t="s">
        <v>8123</v>
      </c>
      <c r="L1252" s="14" t="s">
        <v>8123</v>
      </c>
      <c r="M1252" s="41">
        <v>0</v>
      </c>
      <c r="N1252" s="4" t="s">
        <v>8123</v>
      </c>
      <c r="O1252" s="41">
        <v>0</v>
      </c>
      <c r="P1252" s="41">
        <v>0</v>
      </c>
      <c r="Q1252" s="41">
        <v>0</v>
      </c>
      <c r="R1252" s="41">
        <v>0</v>
      </c>
      <c r="S1252" s="41">
        <v>0</v>
      </c>
      <c r="T1252" s="41">
        <v>0</v>
      </c>
      <c r="U1252" s="41">
        <v>0</v>
      </c>
      <c r="V1252" s="41">
        <v>0</v>
      </c>
      <c r="W1252" s="41">
        <v>0</v>
      </c>
      <c r="X1252" s="41">
        <v>0</v>
      </c>
      <c r="Y1252" s="41">
        <v>0</v>
      </c>
      <c r="Z1252" s="41">
        <v>0</v>
      </c>
      <c r="AA1252" s="41">
        <v>0</v>
      </c>
      <c r="AB1252" s="41">
        <v>0</v>
      </c>
      <c r="AC1252" s="41">
        <v>0</v>
      </c>
      <c r="AD1252" s="58">
        <f>SUM(Table446233[[#This Row],[1st
Apportionment]:[Invoices]])</f>
        <v>0</v>
      </c>
      <c r="AE1252" s="58">
        <f>Table446233[[#This Row],[2018–19
Final Allocation
$98.35 
Per Pupil]]-AD1252</f>
        <v>0</v>
      </c>
    </row>
    <row r="1253" spans="1:31" x14ac:dyDescent="0.35">
      <c r="A1253" s="13" t="s">
        <v>4826</v>
      </c>
      <c r="B1253" s="13" t="s">
        <v>5129</v>
      </c>
      <c r="C1253" s="14" t="s">
        <v>4828</v>
      </c>
      <c r="D1253" s="14" t="s">
        <v>4850</v>
      </c>
      <c r="E1253" s="14" t="s">
        <v>5130</v>
      </c>
      <c r="F1253" s="14" t="s">
        <v>5131</v>
      </c>
      <c r="G1253" s="14" t="s">
        <v>5132</v>
      </c>
      <c r="H1253" s="61" t="s">
        <v>5133</v>
      </c>
      <c r="I1253" s="38">
        <v>0</v>
      </c>
      <c r="J1253" s="39" t="s">
        <v>8122</v>
      </c>
      <c r="K1253" s="40" t="s">
        <v>8123</v>
      </c>
      <c r="L1253" s="14" t="s">
        <v>8122</v>
      </c>
      <c r="M1253" s="41">
        <v>0</v>
      </c>
      <c r="N1253" s="4" t="s">
        <v>8123</v>
      </c>
      <c r="O1253" s="41">
        <v>0</v>
      </c>
      <c r="P1253" s="41">
        <v>0</v>
      </c>
      <c r="Q1253" s="41">
        <v>0</v>
      </c>
      <c r="R1253" s="41">
        <v>0</v>
      </c>
      <c r="S1253" s="41">
        <v>0</v>
      </c>
      <c r="T1253" s="41">
        <v>0</v>
      </c>
      <c r="U1253" s="41">
        <v>0</v>
      </c>
      <c r="V1253" s="41">
        <v>0</v>
      </c>
      <c r="W1253" s="41">
        <v>0</v>
      </c>
      <c r="X1253" s="41">
        <v>0</v>
      </c>
      <c r="Y1253" s="41">
        <v>0</v>
      </c>
      <c r="Z1253" s="41">
        <v>0</v>
      </c>
      <c r="AA1253" s="41">
        <v>0</v>
      </c>
      <c r="AB1253" s="41">
        <v>0</v>
      </c>
      <c r="AC1253" s="41">
        <v>0</v>
      </c>
      <c r="AD1253" s="58">
        <f>SUM(Table446233[[#This Row],[1st
Apportionment]:[Invoices]])</f>
        <v>0</v>
      </c>
      <c r="AE1253" s="58">
        <f>Table446233[[#This Row],[2018–19
Final Allocation
$98.35 
Per Pupil]]-AD1253</f>
        <v>0</v>
      </c>
    </row>
    <row r="1254" spans="1:31" x14ac:dyDescent="0.35">
      <c r="A1254" s="13" t="s">
        <v>4826</v>
      </c>
      <c r="B1254" s="13" t="s">
        <v>5134</v>
      </c>
      <c r="C1254" s="14" t="s">
        <v>4828</v>
      </c>
      <c r="D1254" s="14" t="s">
        <v>4894</v>
      </c>
      <c r="E1254" s="14" t="s">
        <v>5135</v>
      </c>
      <c r="F1254" s="14" t="s">
        <v>5136</v>
      </c>
      <c r="G1254" s="14" t="s">
        <v>5137</v>
      </c>
      <c r="H1254" s="61" t="s">
        <v>5138</v>
      </c>
      <c r="I1254" s="38">
        <v>0</v>
      </c>
      <c r="J1254" s="39" t="s">
        <v>8122</v>
      </c>
      <c r="K1254" s="40" t="s">
        <v>8123</v>
      </c>
      <c r="L1254" s="14" t="s">
        <v>8123</v>
      </c>
      <c r="M1254" s="41">
        <v>0</v>
      </c>
      <c r="N1254" s="4" t="s">
        <v>8123</v>
      </c>
      <c r="O1254" s="41">
        <v>0</v>
      </c>
      <c r="P1254" s="41">
        <v>0</v>
      </c>
      <c r="Q1254" s="41">
        <v>0</v>
      </c>
      <c r="R1254" s="41">
        <v>0</v>
      </c>
      <c r="S1254" s="41">
        <v>0</v>
      </c>
      <c r="T1254" s="41">
        <v>0</v>
      </c>
      <c r="U1254" s="41">
        <v>0</v>
      </c>
      <c r="V1254" s="41">
        <v>0</v>
      </c>
      <c r="W1254" s="41">
        <v>0</v>
      </c>
      <c r="X1254" s="41">
        <v>0</v>
      </c>
      <c r="Y1254" s="41">
        <v>0</v>
      </c>
      <c r="Z1254" s="41">
        <v>0</v>
      </c>
      <c r="AA1254" s="41">
        <v>0</v>
      </c>
      <c r="AB1254" s="41">
        <v>0</v>
      </c>
      <c r="AC1254" s="41">
        <v>0</v>
      </c>
      <c r="AD1254" s="58">
        <f>SUM(Table446233[[#This Row],[1st
Apportionment]:[Invoices]])</f>
        <v>0</v>
      </c>
      <c r="AE1254" s="58">
        <f>Table446233[[#This Row],[2018–19
Final Allocation
$98.35 
Per Pupil]]-AD1254</f>
        <v>0</v>
      </c>
    </row>
    <row r="1255" spans="1:31" ht="31" x14ac:dyDescent="0.35">
      <c r="A1255" s="13" t="s">
        <v>4826</v>
      </c>
      <c r="B1255" s="13" t="s">
        <v>5139</v>
      </c>
      <c r="C1255" s="14" t="s">
        <v>4828</v>
      </c>
      <c r="D1255" s="14" t="s">
        <v>4921</v>
      </c>
      <c r="E1255" s="14" t="s">
        <v>5140</v>
      </c>
      <c r="F1255" s="14" t="s">
        <v>5141</v>
      </c>
      <c r="G1255" s="14" t="s">
        <v>5142</v>
      </c>
      <c r="H1255" s="61" t="s">
        <v>5143</v>
      </c>
      <c r="I1255" s="38">
        <v>0</v>
      </c>
      <c r="J1255" s="39" t="s">
        <v>8122</v>
      </c>
      <c r="K1255" s="40" t="s">
        <v>8123</v>
      </c>
      <c r="L1255" s="14" t="s">
        <v>8123</v>
      </c>
      <c r="M1255" s="41">
        <v>0</v>
      </c>
      <c r="N1255" s="4" t="s">
        <v>8123</v>
      </c>
      <c r="O1255" s="41">
        <v>0</v>
      </c>
      <c r="P1255" s="41">
        <v>0</v>
      </c>
      <c r="Q1255" s="41">
        <v>0</v>
      </c>
      <c r="R1255" s="41">
        <v>0</v>
      </c>
      <c r="S1255" s="41">
        <v>0</v>
      </c>
      <c r="T1255" s="41">
        <v>0</v>
      </c>
      <c r="U1255" s="41">
        <v>0</v>
      </c>
      <c r="V1255" s="41">
        <v>0</v>
      </c>
      <c r="W1255" s="41">
        <v>0</v>
      </c>
      <c r="X1255" s="41">
        <v>0</v>
      </c>
      <c r="Y1255" s="41">
        <v>0</v>
      </c>
      <c r="Z1255" s="41">
        <v>0</v>
      </c>
      <c r="AA1255" s="41">
        <v>0</v>
      </c>
      <c r="AB1255" s="41">
        <v>0</v>
      </c>
      <c r="AC1255" s="41">
        <v>0</v>
      </c>
      <c r="AD1255" s="58">
        <f>SUM(Table446233[[#This Row],[1st
Apportionment]:[Invoices]])</f>
        <v>0</v>
      </c>
      <c r="AE1255" s="58">
        <f>Table446233[[#This Row],[2018–19
Final Allocation
$98.35 
Per Pupil]]-AD1255</f>
        <v>0</v>
      </c>
    </row>
    <row r="1256" spans="1:31" ht="31" x14ac:dyDescent="0.35">
      <c r="A1256" s="13" t="s">
        <v>4826</v>
      </c>
      <c r="B1256" s="13" t="s">
        <v>5144</v>
      </c>
      <c r="C1256" s="14" t="s">
        <v>4828</v>
      </c>
      <c r="D1256" s="14" t="s">
        <v>4921</v>
      </c>
      <c r="E1256" s="14" t="s">
        <v>5145</v>
      </c>
      <c r="F1256" s="14" t="s">
        <v>5146</v>
      </c>
      <c r="G1256" s="14" t="s">
        <v>5147</v>
      </c>
      <c r="H1256" s="61" t="s">
        <v>5148</v>
      </c>
      <c r="I1256" s="38">
        <v>0</v>
      </c>
      <c r="J1256" s="39" t="s">
        <v>8122</v>
      </c>
      <c r="K1256" s="40" t="s">
        <v>8123</v>
      </c>
      <c r="L1256" s="14" t="s">
        <v>8122</v>
      </c>
      <c r="M1256" s="41">
        <v>0</v>
      </c>
      <c r="N1256" s="4" t="s">
        <v>8123</v>
      </c>
      <c r="O1256" s="41">
        <v>0</v>
      </c>
      <c r="P1256" s="41">
        <v>0</v>
      </c>
      <c r="Q1256" s="41">
        <v>0</v>
      </c>
      <c r="R1256" s="41">
        <v>0</v>
      </c>
      <c r="S1256" s="41">
        <v>0</v>
      </c>
      <c r="T1256" s="41">
        <v>0</v>
      </c>
      <c r="U1256" s="41">
        <v>0</v>
      </c>
      <c r="V1256" s="41">
        <v>0</v>
      </c>
      <c r="W1256" s="41">
        <v>0</v>
      </c>
      <c r="X1256" s="41">
        <v>0</v>
      </c>
      <c r="Y1256" s="41">
        <v>0</v>
      </c>
      <c r="Z1256" s="41">
        <v>0</v>
      </c>
      <c r="AA1256" s="41">
        <v>0</v>
      </c>
      <c r="AB1256" s="41">
        <v>0</v>
      </c>
      <c r="AC1256" s="41">
        <v>0</v>
      </c>
      <c r="AD1256" s="58">
        <f>SUM(Table446233[[#This Row],[1st
Apportionment]:[Invoices]])</f>
        <v>0</v>
      </c>
      <c r="AE1256" s="58">
        <f>Table446233[[#This Row],[2018–19
Final Allocation
$98.35 
Per Pupil]]-AD1256</f>
        <v>0</v>
      </c>
    </row>
    <row r="1257" spans="1:31" x14ac:dyDescent="0.35">
      <c r="A1257" s="13" t="s">
        <v>4826</v>
      </c>
      <c r="B1257" s="13" t="s">
        <v>5149</v>
      </c>
      <c r="C1257" s="14" t="s">
        <v>4828</v>
      </c>
      <c r="D1257" s="14" t="s">
        <v>4897</v>
      </c>
      <c r="E1257" s="14" t="s">
        <v>5150</v>
      </c>
      <c r="F1257" s="14" t="s">
        <v>5151</v>
      </c>
      <c r="G1257" s="14" t="s">
        <v>5152</v>
      </c>
      <c r="H1257" s="61" t="s">
        <v>5153</v>
      </c>
      <c r="I1257" s="38">
        <v>0</v>
      </c>
      <c r="J1257" s="39" t="s">
        <v>8122</v>
      </c>
      <c r="K1257" s="40" t="s">
        <v>8123</v>
      </c>
      <c r="L1257" s="14" t="s">
        <v>8123</v>
      </c>
      <c r="M1257" s="41">
        <v>0</v>
      </c>
      <c r="N1257" s="4" t="s">
        <v>8123</v>
      </c>
      <c r="O1257" s="41">
        <v>0</v>
      </c>
      <c r="P1257" s="41">
        <v>0</v>
      </c>
      <c r="Q1257" s="41">
        <v>0</v>
      </c>
      <c r="R1257" s="41">
        <v>0</v>
      </c>
      <c r="S1257" s="41">
        <v>0</v>
      </c>
      <c r="T1257" s="41">
        <v>0</v>
      </c>
      <c r="U1257" s="41">
        <v>0</v>
      </c>
      <c r="V1257" s="41">
        <v>0</v>
      </c>
      <c r="W1257" s="41">
        <v>0</v>
      </c>
      <c r="X1257" s="41">
        <v>0</v>
      </c>
      <c r="Y1257" s="41">
        <v>0</v>
      </c>
      <c r="Z1257" s="41">
        <v>0</v>
      </c>
      <c r="AA1257" s="41">
        <v>0</v>
      </c>
      <c r="AB1257" s="41">
        <v>0</v>
      </c>
      <c r="AC1257" s="41">
        <v>0</v>
      </c>
      <c r="AD1257" s="58">
        <f>SUM(Table446233[[#This Row],[1st
Apportionment]:[Invoices]])</f>
        <v>0</v>
      </c>
      <c r="AE1257" s="58">
        <f>Table446233[[#This Row],[2018–19
Final Allocation
$98.35 
Per Pupil]]-AD1257</f>
        <v>0</v>
      </c>
    </row>
    <row r="1258" spans="1:31" x14ac:dyDescent="0.35">
      <c r="A1258" s="13" t="s">
        <v>5154</v>
      </c>
      <c r="B1258" s="13" t="s">
        <v>5155</v>
      </c>
      <c r="C1258" s="14" t="s">
        <v>5156</v>
      </c>
      <c r="D1258" s="14" t="s">
        <v>5157</v>
      </c>
      <c r="E1258" s="14" t="s">
        <v>34</v>
      </c>
      <c r="F1258" s="14" t="s">
        <v>35</v>
      </c>
      <c r="G1258" s="14" t="s">
        <v>5157</v>
      </c>
      <c r="H1258" s="61" t="s">
        <v>5158</v>
      </c>
      <c r="I1258" s="38">
        <v>0</v>
      </c>
      <c r="J1258" s="39" t="s">
        <v>8123</v>
      </c>
      <c r="K1258" s="40" t="s">
        <v>8123</v>
      </c>
      <c r="L1258" s="14" t="s">
        <v>8123</v>
      </c>
      <c r="M1258" s="41">
        <v>0</v>
      </c>
      <c r="N1258" s="4" t="s">
        <v>8123</v>
      </c>
      <c r="O1258" s="41">
        <v>0</v>
      </c>
      <c r="P1258" s="41">
        <v>0</v>
      </c>
      <c r="Q1258" s="41">
        <v>0</v>
      </c>
      <c r="R1258" s="41">
        <v>0</v>
      </c>
      <c r="S1258" s="41">
        <v>0</v>
      </c>
      <c r="T1258" s="41">
        <v>0</v>
      </c>
      <c r="U1258" s="41">
        <v>0</v>
      </c>
      <c r="V1258" s="41">
        <v>0</v>
      </c>
      <c r="W1258" s="41">
        <v>0</v>
      </c>
      <c r="X1258" s="41">
        <v>0</v>
      </c>
      <c r="Y1258" s="41">
        <v>0</v>
      </c>
      <c r="Z1258" s="41">
        <v>0</v>
      </c>
      <c r="AA1258" s="41">
        <v>0</v>
      </c>
      <c r="AB1258" s="41">
        <v>0</v>
      </c>
      <c r="AC1258" s="41">
        <v>0</v>
      </c>
      <c r="AD1258" s="58">
        <f>SUM(Table446233[[#This Row],[1st
Apportionment]:[Invoices]])</f>
        <v>0</v>
      </c>
      <c r="AE1258" s="58">
        <f>Table446233[[#This Row],[2018–19
Final Allocation
$98.35 
Per Pupil]]-AD1258</f>
        <v>0</v>
      </c>
    </row>
    <row r="1259" spans="1:31" x14ac:dyDescent="0.35">
      <c r="A1259" s="46" t="s">
        <v>5154</v>
      </c>
      <c r="B1259" s="13" t="s">
        <v>5159</v>
      </c>
      <c r="C1259" s="14" t="s">
        <v>5156</v>
      </c>
      <c r="D1259" s="14" t="s">
        <v>5160</v>
      </c>
      <c r="E1259" s="14" t="s">
        <v>34</v>
      </c>
      <c r="F1259" s="14" t="s">
        <v>35</v>
      </c>
      <c r="G1259" s="14" t="s">
        <v>5160</v>
      </c>
      <c r="H1259" s="61" t="s">
        <v>5161</v>
      </c>
      <c r="I1259" s="38">
        <v>0</v>
      </c>
      <c r="J1259" s="39" t="s">
        <v>8122</v>
      </c>
      <c r="K1259" s="40" t="s">
        <v>8123</v>
      </c>
      <c r="L1259" s="14" t="s">
        <v>8123</v>
      </c>
      <c r="M1259" s="41">
        <v>0</v>
      </c>
      <c r="N1259" s="4" t="s">
        <v>8123</v>
      </c>
      <c r="O1259" s="41">
        <v>0</v>
      </c>
      <c r="P1259" s="41">
        <v>0</v>
      </c>
      <c r="Q1259" s="41">
        <v>0</v>
      </c>
      <c r="R1259" s="41">
        <v>0</v>
      </c>
      <c r="S1259" s="41">
        <v>0</v>
      </c>
      <c r="T1259" s="41">
        <v>0</v>
      </c>
      <c r="U1259" s="41">
        <v>0</v>
      </c>
      <c r="V1259" s="41">
        <v>0</v>
      </c>
      <c r="W1259" s="41">
        <v>0</v>
      </c>
      <c r="X1259" s="41">
        <v>0</v>
      </c>
      <c r="Y1259" s="41">
        <v>0</v>
      </c>
      <c r="Z1259" s="41">
        <v>0</v>
      </c>
      <c r="AA1259" s="41">
        <v>0</v>
      </c>
      <c r="AB1259" s="41">
        <v>0</v>
      </c>
      <c r="AC1259" s="41">
        <v>0</v>
      </c>
      <c r="AD1259" s="58">
        <f>SUM(Table446233[[#This Row],[1st
Apportionment]:[Invoices]])</f>
        <v>0</v>
      </c>
      <c r="AE1259" s="58">
        <f>Table446233[[#This Row],[2018–19
Final Allocation
$98.35 
Per Pupil]]-AD1259</f>
        <v>0</v>
      </c>
    </row>
    <row r="1260" spans="1:31" x14ac:dyDescent="0.35">
      <c r="A1260" s="13" t="s">
        <v>5154</v>
      </c>
      <c r="B1260" s="13" t="s">
        <v>5162</v>
      </c>
      <c r="C1260" s="14" t="s">
        <v>5156</v>
      </c>
      <c r="D1260" s="14" t="s">
        <v>5163</v>
      </c>
      <c r="E1260" s="14" t="s">
        <v>34</v>
      </c>
      <c r="F1260" s="14" t="s">
        <v>35</v>
      </c>
      <c r="G1260" s="14" t="s">
        <v>5163</v>
      </c>
      <c r="H1260" s="61" t="s">
        <v>5164</v>
      </c>
      <c r="I1260" s="38">
        <v>0</v>
      </c>
      <c r="J1260" s="39" t="s">
        <v>8123</v>
      </c>
      <c r="K1260" s="40" t="s">
        <v>8123</v>
      </c>
      <c r="L1260" s="14" t="s">
        <v>8122</v>
      </c>
      <c r="M1260" s="41">
        <v>0</v>
      </c>
      <c r="N1260" s="4" t="s">
        <v>8123</v>
      </c>
      <c r="O1260" s="41">
        <v>0</v>
      </c>
      <c r="P1260" s="41">
        <v>0</v>
      </c>
      <c r="Q1260" s="41">
        <v>0</v>
      </c>
      <c r="R1260" s="41">
        <v>0</v>
      </c>
      <c r="S1260" s="41">
        <v>0</v>
      </c>
      <c r="T1260" s="41">
        <v>0</v>
      </c>
      <c r="U1260" s="41">
        <v>0</v>
      </c>
      <c r="V1260" s="41">
        <v>0</v>
      </c>
      <c r="W1260" s="41">
        <v>0</v>
      </c>
      <c r="X1260" s="41">
        <v>0</v>
      </c>
      <c r="Y1260" s="41">
        <v>0</v>
      </c>
      <c r="Z1260" s="41">
        <v>0</v>
      </c>
      <c r="AA1260" s="41">
        <v>0</v>
      </c>
      <c r="AB1260" s="41">
        <v>0</v>
      </c>
      <c r="AC1260" s="41">
        <v>0</v>
      </c>
      <c r="AD1260" s="58">
        <f>SUM(Table446233[[#This Row],[1st
Apportionment]:[Invoices]])</f>
        <v>0</v>
      </c>
      <c r="AE1260" s="58">
        <f>Table446233[[#This Row],[2018–19
Final Allocation
$98.35 
Per Pupil]]-AD1260</f>
        <v>0</v>
      </c>
    </row>
    <row r="1261" spans="1:31" x14ac:dyDescent="0.35">
      <c r="A1261" s="13" t="s">
        <v>5154</v>
      </c>
      <c r="B1261" s="13" t="s">
        <v>5165</v>
      </c>
      <c r="C1261" s="14" t="s">
        <v>5156</v>
      </c>
      <c r="D1261" s="14" t="s">
        <v>5166</v>
      </c>
      <c r="E1261" s="14" t="s">
        <v>34</v>
      </c>
      <c r="F1261" s="14" t="s">
        <v>35</v>
      </c>
      <c r="G1261" s="14" t="s">
        <v>5166</v>
      </c>
      <c r="H1261" s="61" t="s">
        <v>5167</v>
      </c>
      <c r="I1261" s="38">
        <v>1699</v>
      </c>
      <c r="J1261" s="39" t="s">
        <v>8122</v>
      </c>
      <c r="K1261" s="40" t="s">
        <v>8122</v>
      </c>
      <c r="L1261" s="14" t="s">
        <v>8122</v>
      </c>
      <c r="M1261" s="41">
        <v>167097</v>
      </c>
      <c r="N1261" s="4" t="s">
        <v>8123</v>
      </c>
      <c r="O1261" s="41">
        <v>39226</v>
      </c>
      <c r="P1261" s="41">
        <v>0</v>
      </c>
      <c r="Q1261" s="41">
        <v>28323</v>
      </c>
      <c r="R1261" s="41">
        <v>28054</v>
      </c>
      <c r="S1261" s="41">
        <v>39632</v>
      </c>
      <c r="T1261" s="41">
        <v>31862</v>
      </c>
      <c r="U1261" s="41">
        <v>0</v>
      </c>
      <c r="V1261" s="41">
        <v>0</v>
      </c>
      <c r="W1261" s="41">
        <v>0</v>
      </c>
      <c r="X1261" s="41">
        <v>0</v>
      </c>
      <c r="Y1261" s="41">
        <v>0</v>
      </c>
      <c r="Z1261" s="41">
        <v>0</v>
      </c>
      <c r="AA1261" s="41">
        <v>0</v>
      </c>
      <c r="AB1261" s="41">
        <v>0</v>
      </c>
      <c r="AC1261" s="41">
        <v>0</v>
      </c>
      <c r="AD1261" s="58">
        <f>SUM(Table446233[[#This Row],[1st
Apportionment]:[Invoices]])</f>
        <v>167097</v>
      </c>
      <c r="AE1261" s="58">
        <f>Table446233[[#This Row],[2018–19
Final Allocation
$98.35 
Per Pupil]]-AD1261</f>
        <v>0</v>
      </c>
    </row>
    <row r="1262" spans="1:31" x14ac:dyDescent="0.35">
      <c r="A1262" s="13" t="s">
        <v>5154</v>
      </c>
      <c r="B1262" s="13" t="s">
        <v>5168</v>
      </c>
      <c r="C1262" s="14" t="s">
        <v>5156</v>
      </c>
      <c r="D1262" s="14" t="s">
        <v>5169</v>
      </c>
      <c r="E1262" s="14" t="s">
        <v>34</v>
      </c>
      <c r="F1262" s="14" t="s">
        <v>35</v>
      </c>
      <c r="G1262" s="14" t="s">
        <v>5169</v>
      </c>
      <c r="H1262" s="61" t="s">
        <v>5170</v>
      </c>
      <c r="I1262" s="38">
        <v>0</v>
      </c>
      <c r="J1262" s="39" t="s">
        <v>8123</v>
      </c>
      <c r="K1262" s="40" t="s">
        <v>8123</v>
      </c>
      <c r="L1262" s="14" t="s">
        <v>8123</v>
      </c>
      <c r="M1262" s="41">
        <v>0</v>
      </c>
      <c r="N1262" s="4" t="s">
        <v>8123</v>
      </c>
      <c r="O1262" s="41">
        <v>0</v>
      </c>
      <c r="P1262" s="41">
        <v>0</v>
      </c>
      <c r="Q1262" s="41">
        <v>0</v>
      </c>
      <c r="R1262" s="41">
        <v>0</v>
      </c>
      <c r="S1262" s="41">
        <v>0</v>
      </c>
      <c r="T1262" s="41">
        <v>0</v>
      </c>
      <c r="U1262" s="41">
        <v>0</v>
      </c>
      <c r="V1262" s="41">
        <v>0</v>
      </c>
      <c r="W1262" s="41">
        <v>0</v>
      </c>
      <c r="X1262" s="41">
        <v>0</v>
      </c>
      <c r="Y1262" s="41">
        <v>0</v>
      </c>
      <c r="Z1262" s="41">
        <v>0</v>
      </c>
      <c r="AA1262" s="41">
        <v>0</v>
      </c>
      <c r="AB1262" s="41">
        <v>0</v>
      </c>
      <c r="AC1262" s="41">
        <v>0</v>
      </c>
      <c r="AD1262" s="58">
        <f>SUM(Table446233[[#This Row],[1st
Apportionment]:[Invoices]])</f>
        <v>0</v>
      </c>
      <c r="AE1262" s="58">
        <f>Table446233[[#This Row],[2018–19
Final Allocation
$98.35 
Per Pupil]]-AD1262</f>
        <v>0</v>
      </c>
    </row>
    <row r="1263" spans="1:31" x14ac:dyDescent="0.35">
      <c r="A1263" s="1" t="s">
        <v>5154</v>
      </c>
      <c r="B1263" s="1" t="s">
        <v>5171</v>
      </c>
      <c r="C1263" s="43" t="s">
        <v>5156</v>
      </c>
      <c r="D1263" s="43" t="s">
        <v>5172</v>
      </c>
      <c r="E1263" s="43" t="s">
        <v>34</v>
      </c>
      <c r="F1263" s="2" t="s">
        <v>35</v>
      </c>
      <c r="G1263" s="43" t="s">
        <v>5172</v>
      </c>
      <c r="H1263" s="59" t="s">
        <v>5173</v>
      </c>
      <c r="I1263" s="38">
        <v>0</v>
      </c>
      <c r="J1263" s="39" t="s">
        <v>8123</v>
      </c>
      <c r="K1263" s="40" t="s">
        <v>8122</v>
      </c>
      <c r="L1263" s="2" t="s">
        <v>8122</v>
      </c>
      <c r="M1263" s="41">
        <v>0</v>
      </c>
      <c r="N1263" s="4" t="s">
        <v>8123</v>
      </c>
      <c r="O1263" s="41">
        <v>0</v>
      </c>
      <c r="P1263" s="41">
        <v>0</v>
      </c>
      <c r="Q1263" s="41">
        <v>0</v>
      </c>
      <c r="R1263" s="41">
        <v>0</v>
      </c>
      <c r="S1263" s="41">
        <v>0</v>
      </c>
      <c r="T1263" s="41">
        <v>0</v>
      </c>
      <c r="U1263" s="41">
        <v>0</v>
      </c>
      <c r="V1263" s="41">
        <v>0</v>
      </c>
      <c r="W1263" s="41">
        <v>0</v>
      </c>
      <c r="X1263" s="41">
        <v>0</v>
      </c>
      <c r="Y1263" s="41">
        <v>0</v>
      </c>
      <c r="Z1263" s="41">
        <v>0</v>
      </c>
      <c r="AA1263" s="41">
        <v>0</v>
      </c>
      <c r="AB1263" s="41">
        <v>0</v>
      </c>
      <c r="AC1263" s="41">
        <v>0</v>
      </c>
      <c r="AD1263" s="58">
        <f>SUM(Table446233[[#This Row],[1st
Apportionment]:[Invoices]])</f>
        <v>0</v>
      </c>
      <c r="AE1263" s="58">
        <f>Table446233[[#This Row],[2018–19
Final Allocation
$98.35 
Per Pupil]]-AD1263</f>
        <v>0</v>
      </c>
    </row>
    <row r="1264" spans="1:31" x14ac:dyDescent="0.35">
      <c r="A1264" s="42" t="s">
        <v>5154</v>
      </c>
      <c r="B1264" s="1" t="s">
        <v>5174</v>
      </c>
      <c r="C1264" s="43" t="s">
        <v>5156</v>
      </c>
      <c r="D1264" s="43" t="s">
        <v>5175</v>
      </c>
      <c r="E1264" s="43" t="s">
        <v>34</v>
      </c>
      <c r="F1264" s="2" t="s">
        <v>35</v>
      </c>
      <c r="G1264" s="43" t="s">
        <v>5175</v>
      </c>
      <c r="H1264" s="59" t="s">
        <v>5176</v>
      </c>
      <c r="I1264" s="38">
        <v>0</v>
      </c>
      <c r="J1264" s="39" t="s">
        <v>8123</v>
      </c>
      <c r="K1264" s="40" t="s">
        <v>8123</v>
      </c>
      <c r="L1264" s="2" t="s">
        <v>8123</v>
      </c>
      <c r="M1264" s="41">
        <v>0</v>
      </c>
      <c r="N1264" s="4" t="s">
        <v>8123</v>
      </c>
      <c r="O1264" s="41">
        <v>0</v>
      </c>
      <c r="P1264" s="41">
        <v>0</v>
      </c>
      <c r="Q1264" s="41">
        <v>0</v>
      </c>
      <c r="R1264" s="41">
        <v>0</v>
      </c>
      <c r="S1264" s="41">
        <v>0</v>
      </c>
      <c r="T1264" s="41">
        <v>0</v>
      </c>
      <c r="U1264" s="41">
        <v>0</v>
      </c>
      <c r="V1264" s="41">
        <v>0</v>
      </c>
      <c r="W1264" s="41">
        <v>0</v>
      </c>
      <c r="X1264" s="41">
        <v>0</v>
      </c>
      <c r="Y1264" s="41">
        <v>0</v>
      </c>
      <c r="Z1264" s="41">
        <v>0</v>
      </c>
      <c r="AA1264" s="41">
        <v>0</v>
      </c>
      <c r="AB1264" s="41">
        <v>0</v>
      </c>
      <c r="AC1264" s="41">
        <v>0</v>
      </c>
      <c r="AD1264" s="58">
        <f>SUM(Table446233[[#This Row],[1st
Apportionment]:[Invoices]])</f>
        <v>0</v>
      </c>
      <c r="AE1264" s="58">
        <f>Table446233[[#This Row],[2018–19
Final Allocation
$98.35 
Per Pupil]]-AD1264</f>
        <v>0</v>
      </c>
    </row>
    <row r="1265" spans="1:31" x14ac:dyDescent="0.35">
      <c r="A1265" s="42" t="s">
        <v>5154</v>
      </c>
      <c r="B1265" s="1" t="s">
        <v>5177</v>
      </c>
      <c r="C1265" s="43" t="s">
        <v>5156</v>
      </c>
      <c r="D1265" s="43" t="s">
        <v>5178</v>
      </c>
      <c r="E1265" s="43" t="s">
        <v>34</v>
      </c>
      <c r="F1265" s="2" t="s">
        <v>35</v>
      </c>
      <c r="G1265" s="43" t="s">
        <v>5178</v>
      </c>
      <c r="H1265" s="59" t="s">
        <v>5179</v>
      </c>
      <c r="I1265" s="38">
        <v>0</v>
      </c>
      <c r="J1265" s="39" t="s">
        <v>8123</v>
      </c>
      <c r="K1265" s="40" t="s">
        <v>8123</v>
      </c>
      <c r="L1265" s="2" t="s">
        <v>8122</v>
      </c>
      <c r="M1265" s="41">
        <v>0</v>
      </c>
      <c r="N1265" s="4" t="s">
        <v>8123</v>
      </c>
      <c r="O1265" s="41">
        <v>0</v>
      </c>
      <c r="P1265" s="41">
        <v>0</v>
      </c>
      <c r="Q1265" s="41">
        <v>0</v>
      </c>
      <c r="R1265" s="41">
        <v>0</v>
      </c>
      <c r="S1265" s="41">
        <v>0</v>
      </c>
      <c r="T1265" s="41">
        <v>0</v>
      </c>
      <c r="U1265" s="41">
        <v>0</v>
      </c>
      <c r="V1265" s="41">
        <v>0</v>
      </c>
      <c r="W1265" s="41">
        <v>0</v>
      </c>
      <c r="X1265" s="41">
        <v>0</v>
      </c>
      <c r="Y1265" s="41">
        <v>0</v>
      </c>
      <c r="Z1265" s="41">
        <v>0</v>
      </c>
      <c r="AA1265" s="41">
        <v>0</v>
      </c>
      <c r="AB1265" s="41">
        <v>0</v>
      </c>
      <c r="AC1265" s="41">
        <v>0</v>
      </c>
      <c r="AD1265" s="58">
        <f>SUM(Table446233[[#This Row],[1st
Apportionment]:[Invoices]])</f>
        <v>0</v>
      </c>
      <c r="AE1265" s="58">
        <f>Table446233[[#This Row],[2018–19
Final Allocation
$98.35 
Per Pupil]]-AD1265</f>
        <v>0</v>
      </c>
    </row>
    <row r="1266" spans="1:31" x14ac:dyDescent="0.35">
      <c r="A1266" s="42" t="s">
        <v>5154</v>
      </c>
      <c r="B1266" s="1" t="s">
        <v>5180</v>
      </c>
      <c r="C1266" s="43" t="s">
        <v>5156</v>
      </c>
      <c r="D1266" s="43" t="s">
        <v>5181</v>
      </c>
      <c r="E1266" s="43" t="s">
        <v>34</v>
      </c>
      <c r="F1266" s="2" t="s">
        <v>35</v>
      </c>
      <c r="G1266" s="43" t="s">
        <v>5181</v>
      </c>
      <c r="H1266" s="59" t="s">
        <v>5182</v>
      </c>
      <c r="I1266" s="38">
        <v>426</v>
      </c>
      <c r="J1266" s="39" t="s">
        <v>8122</v>
      </c>
      <c r="K1266" s="40" t="s">
        <v>8122</v>
      </c>
      <c r="L1266" s="2" t="s">
        <v>8122</v>
      </c>
      <c r="M1266" s="41">
        <v>41897</v>
      </c>
      <c r="N1266" s="4" t="s">
        <v>8123</v>
      </c>
      <c r="O1266" s="41">
        <v>6656</v>
      </c>
      <c r="P1266" s="41">
        <v>0</v>
      </c>
      <c r="Q1266" s="41">
        <v>9835</v>
      </c>
      <c r="R1266" s="41">
        <v>10474</v>
      </c>
      <c r="S1266" s="41">
        <v>8500</v>
      </c>
      <c r="T1266" s="41">
        <v>6432</v>
      </c>
      <c r="U1266" s="41">
        <v>0</v>
      </c>
      <c r="V1266" s="41">
        <v>0</v>
      </c>
      <c r="W1266" s="41">
        <v>0</v>
      </c>
      <c r="X1266" s="41">
        <v>0</v>
      </c>
      <c r="Y1266" s="41">
        <v>0</v>
      </c>
      <c r="Z1266" s="41">
        <v>0</v>
      </c>
      <c r="AA1266" s="41">
        <v>0</v>
      </c>
      <c r="AB1266" s="41">
        <v>0</v>
      </c>
      <c r="AC1266" s="41">
        <v>0</v>
      </c>
      <c r="AD1266" s="58">
        <f>SUM(Table446233[[#This Row],[1st
Apportionment]:[Invoices]])</f>
        <v>41897</v>
      </c>
      <c r="AE1266" s="58">
        <f>Table446233[[#This Row],[2018–19
Final Allocation
$98.35 
Per Pupil]]-AD1266</f>
        <v>0</v>
      </c>
    </row>
    <row r="1267" spans="1:31" x14ac:dyDescent="0.35">
      <c r="A1267" s="42" t="s">
        <v>5154</v>
      </c>
      <c r="B1267" s="1" t="s">
        <v>5183</v>
      </c>
      <c r="C1267" s="43" t="s">
        <v>5156</v>
      </c>
      <c r="D1267" s="43" t="s">
        <v>5184</v>
      </c>
      <c r="E1267" s="43" t="s">
        <v>34</v>
      </c>
      <c r="F1267" s="2" t="s">
        <v>35</v>
      </c>
      <c r="G1267" s="43" t="s">
        <v>5184</v>
      </c>
      <c r="H1267" s="59" t="s">
        <v>5185</v>
      </c>
      <c r="I1267" s="38">
        <v>122</v>
      </c>
      <c r="J1267" s="39" t="s">
        <v>8122</v>
      </c>
      <c r="K1267" s="40" t="s">
        <v>8122</v>
      </c>
      <c r="L1267" s="2" t="s">
        <v>8122</v>
      </c>
      <c r="M1267" s="41">
        <v>11999</v>
      </c>
      <c r="N1267" s="4" t="s">
        <v>8122</v>
      </c>
      <c r="O1267" s="41">
        <v>0</v>
      </c>
      <c r="P1267" s="41">
        <v>0</v>
      </c>
      <c r="Q1267" s="41">
        <v>2817</v>
      </c>
      <c r="R1267" s="41">
        <v>1965</v>
      </c>
      <c r="S1267" s="41">
        <v>2500</v>
      </c>
      <c r="T1267" s="41">
        <v>4717</v>
      </c>
      <c r="U1267" s="41">
        <v>0</v>
      </c>
      <c r="V1267" s="41">
        <v>0</v>
      </c>
      <c r="W1267" s="41">
        <v>0</v>
      </c>
      <c r="X1267" s="41">
        <v>0</v>
      </c>
      <c r="Y1267" s="41">
        <v>0</v>
      </c>
      <c r="Z1267" s="41">
        <v>0</v>
      </c>
      <c r="AA1267" s="41">
        <v>0</v>
      </c>
      <c r="AB1267" s="41">
        <v>0</v>
      </c>
      <c r="AC1267" s="41">
        <v>0</v>
      </c>
      <c r="AD1267" s="58">
        <f>SUM(Table446233[[#This Row],[1st
Apportionment]:[Invoices]])</f>
        <v>11999</v>
      </c>
      <c r="AE1267" s="58">
        <f>Table446233[[#This Row],[2018–19
Final Allocation
$98.35 
Per Pupil]]-AD1267</f>
        <v>0</v>
      </c>
    </row>
    <row r="1268" spans="1:31" x14ac:dyDescent="0.35">
      <c r="A1268" s="42" t="s">
        <v>5154</v>
      </c>
      <c r="B1268" s="1" t="s">
        <v>5186</v>
      </c>
      <c r="C1268" s="43" t="s">
        <v>5156</v>
      </c>
      <c r="D1268" s="43" t="s">
        <v>5187</v>
      </c>
      <c r="E1268" s="43" t="s">
        <v>34</v>
      </c>
      <c r="F1268" s="2" t="s">
        <v>35</v>
      </c>
      <c r="G1268" s="43" t="s">
        <v>5187</v>
      </c>
      <c r="H1268" s="59" t="s">
        <v>5188</v>
      </c>
      <c r="I1268" s="38">
        <v>0</v>
      </c>
      <c r="J1268" s="39" t="s">
        <v>8123</v>
      </c>
      <c r="K1268" s="40" t="s">
        <v>8122</v>
      </c>
      <c r="L1268" s="2" t="s">
        <v>8122</v>
      </c>
      <c r="M1268" s="41">
        <v>0</v>
      </c>
      <c r="N1268" s="4" t="s">
        <v>8122</v>
      </c>
      <c r="O1268" s="41">
        <v>0</v>
      </c>
      <c r="P1268" s="41">
        <v>0</v>
      </c>
      <c r="Q1268" s="41">
        <v>0</v>
      </c>
      <c r="R1268" s="41">
        <v>0</v>
      </c>
      <c r="S1268" s="41">
        <v>0</v>
      </c>
      <c r="T1268" s="41">
        <v>0</v>
      </c>
      <c r="U1268" s="41">
        <v>0</v>
      </c>
      <c r="V1268" s="41">
        <v>0</v>
      </c>
      <c r="W1268" s="41">
        <v>0</v>
      </c>
      <c r="X1268" s="41">
        <v>0</v>
      </c>
      <c r="Y1268" s="41">
        <v>0</v>
      </c>
      <c r="Z1268" s="41">
        <v>0</v>
      </c>
      <c r="AA1268" s="41">
        <v>0</v>
      </c>
      <c r="AB1268" s="41">
        <v>0</v>
      </c>
      <c r="AC1268" s="41">
        <v>0</v>
      </c>
      <c r="AD1268" s="58">
        <f>SUM(Table446233[[#This Row],[1st
Apportionment]:[Invoices]])</f>
        <v>0</v>
      </c>
      <c r="AE1268" s="58">
        <f>Table446233[[#This Row],[2018–19
Final Allocation
$98.35 
Per Pupil]]-AD1268</f>
        <v>0</v>
      </c>
    </row>
    <row r="1269" spans="1:31" x14ac:dyDescent="0.35">
      <c r="A1269" s="42" t="s">
        <v>5154</v>
      </c>
      <c r="B1269" s="1" t="s">
        <v>5189</v>
      </c>
      <c r="C1269" s="43" t="s">
        <v>5156</v>
      </c>
      <c r="D1269" s="43" t="s">
        <v>5190</v>
      </c>
      <c r="E1269" s="43" t="s">
        <v>34</v>
      </c>
      <c r="F1269" s="2" t="s">
        <v>35</v>
      </c>
      <c r="G1269" s="43" t="s">
        <v>5190</v>
      </c>
      <c r="H1269" s="59" t="s">
        <v>5191</v>
      </c>
      <c r="I1269" s="38">
        <v>190</v>
      </c>
      <c r="J1269" s="39" t="s">
        <v>8122</v>
      </c>
      <c r="K1269" s="40" t="s">
        <v>8122</v>
      </c>
      <c r="L1269" s="2" t="s">
        <v>8122</v>
      </c>
      <c r="M1269" s="41">
        <v>18687</v>
      </c>
      <c r="N1269" s="4" t="s">
        <v>8122</v>
      </c>
      <c r="O1269" s="41">
        <v>0</v>
      </c>
      <c r="P1269" s="41">
        <v>0</v>
      </c>
      <c r="Q1269" s="41">
        <v>4387</v>
      </c>
      <c r="R1269" s="41">
        <v>4672</v>
      </c>
      <c r="S1269" s="41">
        <v>9628</v>
      </c>
      <c r="T1269" s="41">
        <v>0</v>
      </c>
      <c r="U1269" s="41">
        <v>0</v>
      </c>
      <c r="V1269" s="41">
        <v>0</v>
      </c>
      <c r="W1269" s="41">
        <v>0</v>
      </c>
      <c r="X1269" s="41">
        <v>0</v>
      </c>
      <c r="Y1269" s="41">
        <v>0</v>
      </c>
      <c r="Z1269" s="41">
        <v>0</v>
      </c>
      <c r="AA1269" s="41">
        <v>0</v>
      </c>
      <c r="AB1269" s="41">
        <v>0</v>
      </c>
      <c r="AC1269" s="41">
        <v>0</v>
      </c>
      <c r="AD1269" s="58">
        <f>SUM(Table446233[[#This Row],[1st
Apportionment]:[Invoices]])</f>
        <v>18687</v>
      </c>
      <c r="AE1269" s="58">
        <f>Table446233[[#This Row],[2018–19
Final Allocation
$98.35 
Per Pupil]]-AD1269</f>
        <v>0</v>
      </c>
    </row>
    <row r="1270" spans="1:31" x14ac:dyDescent="0.35">
      <c r="A1270" s="42" t="s">
        <v>5154</v>
      </c>
      <c r="B1270" s="1" t="s">
        <v>5192</v>
      </c>
      <c r="C1270" s="43" t="s">
        <v>5156</v>
      </c>
      <c r="D1270" s="43" t="s">
        <v>5193</v>
      </c>
      <c r="E1270" s="43" t="s">
        <v>34</v>
      </c>
      <c r="F1270" s="2" t="s">
        <v>35</v>
      </c>
      <c r="G1270" s="43" t="s">
        <v>5193</v>
      </c>
      <c r="H1270" s="59" t="s">
        <v>5194</v>
      </c>
      <c r="I1270" s="38">
        <v>200</v>
      </c>
      <c r="J1270" s="39" t="s">
        <v>8122</v>
      </c>
      <c r="K1270" s="40" t="s">
        <v>8122</v>
      </c>
      <c r="L1270" s="2" t="s">
        <v>8122</v>
      </c>
      <c r="M1270" s="41">
        <v>19670</v>
      </c>
      <c r="N1270" s="4" t="s">
        <v>8123</v>
      </c>
      <c r="O1270" s="41">
        <v>0</v>
      </c>
      <c r="P1270" s="41">
        <v>0</v>
      </c>
      <c r="Q1270" s="41">
        <v>4618</v>
      </c>
      <c r="R1270" s="41">
        <v>4918</v>
      </c>
      <c r="S1270" s="41">
        <v>0</v>
      </c>
      <c r="T1270" s="41">
        <v>10134</v>
      </c>
      <c r="U1270" s="41">
        <v>0</v>
      </c>
      <c r="V1270" s="41">
        <v>0</v>
      </c>
      <c r="W1270" s="41">
        <v>0</v>
      </c>
      <c r="X1270" s="41">
        <v>0</v>
      </c>
      <c r="Y1270" s="41">
        <v>0</v>
      </c>
      <c r="Z1270" s="41">
        <v>0</v>
      </c>
      <c r="AA1270" s="41">
        <v>0</v>
      </c>
      <c r="AB1270" s="41">
        <v>0</v>
      </c>
      <c r="AC1270" s="41">
        <v>0</v>
      </c>
      <c r="AD1270" s="58">
        <f>SUM(Table446233[[#This Row],[1st
Apportionment]:[Invoices]])</f>
        <v>19670</v>
      </c>
      <c r="AE1270" s="58">
        <f>Table446233[[#This Row],[2018–19
Final Allocation
$98.35 
Per Pupil]]-AD1270</f>
        <v>0</v>
      </c>
    </row>
    <row r="1271" spans="1:31" x14ac:dyDescent="0.35">
      <c r="A1271" s="42" t="s">
        <v>5154</v>
      </c>
      <c r="B1271" s="1" t="s">
        <v>5195</v>
      </c>
      <c r="C1271" s="43" t="s">
        <v>5156</v>
      </c>
      <c r="D1271" s="43" t="s">
        <v>5196</v>
      </c>
      <c r="E1271" s="43" t="s">
        <v>34</v>
      </c>
      <c r="F1271" s="2" t="s">
        <v>35</v>
      </c>
      <c r="G1271" s="43" t="s">
        <v>5196</v>
      </c>
      <c r="H1271" s="59" t="s">
        <v>5197</v>
      </c>
      <c r="I1271" s="38">
        <v>0</v>
      </c>
      <c r="J1271" s="39" t="s">
        <v>8122</v>
      </c>
      <c r="K1271" s="40" t="s">
        <v>8123</v>
      </c>
      <c r="L1271" s="2" t="s">
        <v>8123</v>
      </c>
      <c r="M1271" s="41">
        <v>0</v>
      </c>
      <c r="N1271" s="4" t="s">
        <v>8122</v>
      </c>
      <c r="O1271" s="41">
        <v>0</v>
      </c>
      <c r="P1271" s="41">
        <v>0</v>
      </c>
      <c r="Q1271" s="41">
        <v>0</v>
      </c>
      <c r="R1271" s="41">
        <v>0</v>
      </c>
      <c r="S1271" s="41">
        <v>0</v>
      </c>
      <c r="T1271" s="41">
        <v>0</v>
      </c>
      <c r="U1271" s="41">
        <v>0</v>
      </c>
      <c r="V1271" s="41">
        <v>0</v>
      </c>
      <c r="W1271" s="41">
        <v>0</v>
      </c>
      <c r="X1271" s="41">
        <v>0</v>
      </c>
      <c r="Y1271" s="41">
        <v>0</v>
      </c>
      <c r="Z1271" s="41">
        <v>0</v>
      </c>
      <c r="AA1271" s="41">
        <v>0</v>
      </c>
      <c r="AB1271" s="41">
        <v>0</v>
      </c>
      <c r="AC1271" s="41">
        <v>0</v>
      </c>
      <c r="AD1271" s="58">
        <f>SUM(Table446233[[#This Row],[1st
Apportionment]:[Invoices]])</f>
        <v>0</v>
      </c>
      <c r="AE1271" s="58">
        <f>Table446233[[#This Row],[2018–19
Final Allocation
$98.35 
Per Pupil]]-AD1271</f>
        <v>0</v>
      </c>
    </row>
    <row r="1272" spans="1:31" x14ac:dyDescent="0.35">
      <c r="A1272" s="42" t="s">
        <v>5154</v>
      </c>
      <c r="B1272" s="1" t="s">
        <v>5198</v>
      </c>
      <c r="C1272" s="43" t="s">
        <v>5156</v>
      </c>
      <c r="D1272" s="43" t="s">
        <v>5199</v>
      </c>
      <c r="E1272" s="43" t="s">
        <v>34</v>
      </c>
      <c r="F1272" s="2" t="s">
        <v>35</v>
      </c>
      <c r="G1272" s="43" t="s">
        <v>5199</v>
      </c>
      <c r="H1272" s="59" t="s">
        <v>5200</v>
      </c>
      <c r="I1272" s="38">
        <v>697</v>
      </c>
      <c r="J1272" s="39" t="s">
        <v>8122</v>
      </c>
      <c r="K1272" s="40" t="s">
        <v>8122</v>
      </c>
      <c r="L1272" s="2" t="s">
        <v>8122</v>
      </c>
      <c r="M1272" s="41">
        <v>68550</v>
      </c>
      <c r="N1272" s="4" t="s">
        <v>8123</v>
      </c>
      <c r="O1272" s="41">
        <v>16092</v>
      </c>
      <c r="P1272" s="41">
        <v>16092</v>
      </c>
      <c r="Q1272" s="41">
        <v>1800</v>
      </c>
      <c r="R1272" s="41">
        <v>17138</v>
      </c>
      <c r="S1272" s="41">
        <v>17428</v>
      </c>
      <c r="T1272" s="41">
        <v>0</v>
      </c>
      <c r="U1272" s="41">
        <v>0</v>
      </c>
      <c r="V1272" s="41">
        <v>0</v>
      </c>
      <c r="W1272" s="41">
        <v>0</v>
      </c>
      <c r="X1272" s="41">
        <v>0</v>
      </c>
      <c r="Y1272" s="41">
        <v>0</v>
      </c>
      <c r="Z1272" s="41">
        <v>0</v>
      </c>
      <c r="AA1272" s="41">
        <v>0</v>
      </c>
      <c r="AB1272" s="41">
        <v>0</v>
      </c>
      <c r="AC1272" s="41">
        <v>0</v>
      </c>
      <c r="AD1272" s="58">
        <f>SUM(Table446233[[#This Row],[1st
Apportionment]:[Invoices]])</f>
        <v>68550</v>
      </c>
      <c r="AE1272" s="58">
        <f>Table446233[[#This Row],[2018–19
Final Allocation
$98.35 
Per Pupil]]-AD1272</f>
        <v>0</v>
      </c>
    </row>
    <row r="1273" spans="1:31" x14ac:dyDescent="0.35">
      <c r="A1273" s="42" t="s">
        <v>5154</v>
      </c>
      <c r="B1273" s="1" t="s">
        <v>5201</v>
      </c>
      <c r="C1273" s="43" t="s">
        <v>5156</v>
      </c>
      <c r="D1273" s="43" t="s">
        <v>5202</v>
      </c>
      <c r="E1273" s="43" t="s">
        <v>34</v>
      </c>
      <c r="F1273" s="2" t="s">
        <v>35</v>
      </c>
      <c r="G1273" s="43" t="s">
        <v>5202</v>
      </c>
      <c r="H1273" s="59" t="s">
        <v>5203</v>
      </c>
      <c r="I1273" s="38">
        <v>0</v>
      </c>
      <c r="J1273" s="39" t="s">
        <v>8122</v>
      </c>
      <c r="K1273" s="40" t="s">
        <v>8123</v>
      </c>
      <c r="L1273" s="2" t="s">
        <v>8123</v>
      </c>
      <c r="M1273" s="41">
        <v>0</v>
      </c>
      <c r="N1273" s="4" t="s">
        <v>8122</v>
      </c>
      <c r="O1273" s="41">
        <v>0</v>
      </c>
      <c r="P1273" s="41">
        <v>0</v>
      </c>
      <c r="Q1273" s="41">
        <v>0</v>
      </c>
      <c r="R1273" s="41">
        <v>0</v>
      </c>
      <c r="S1273" s="41">
        <v>0</v>
      </c>
      <c r="T1273" s="41">
        <v>0</v>
      </c>
      <c r="U1273" s="41">
        <v>0</v>
      </c>
      <c r="V1273" s="41">
        <v>0</v>
      </c>
      <c r="W1273" s="41">
        <v>0</v>
      </c>
      <c r="X1273" s="41">
        <v>0</v>
      </c>
      <c r="Y1273" s="41">
        <v>0</v>
      </c>
      <c r="Z1273" s="41">
        <v>0</v>
      </c>
      <c r="AA1273" s="41">
        <v>0</v>
      </c>
      <c r="AB1273" s="41">
        <v>0</v>
      </c>
      <c r="AC1273" s="41">
        <v>0</v>
      </c>
      <c r="AD1273" s="58">
        <f>SUM(Table446233[[#This Row],[1st
Apportionment]:[Invoices]])</f>
        <v>0</v>
      </c>
      <c r="AE1273" s="58">
        <f>Table446233[[#This Row],[2018–19
Final Allocation
$98.35 
Per Pupil]]-AD1273</f>
        <v>0</v>
      </c>
    </row>
    <row r="1274" spans="1:31" x14ac:dyDescent="0.35">
      <c r="A1274" s="42" t="s">
        <v>5154</v>
      </c>
      <c r="B1274" s="1" t="s">
        <v>5204</v>
      </c>
      <c r="C1274" s="43" t="s">
        <v>5156</v>
      </c>
      <c r="D1274" s="43" t="s">
        <v>5205</v>
      </c>
      <c r="E1274" s="43" t="s">
        <v>34</v>
      </c>
      <c r="F1274" s="2" t="s">
        <v>35</v>
      </c>
      <c r="G1274" s="43" t="s">
        <v>5205</v>
      </c>
      <c r="H1274" s="59" t="s">
        <v>5206</v>
      </c>
      <c r="I1274" s="38">
        <v>0</v>
      </c>
      <c r="J1274" s="39" t="s">
        <v>8122</v>
      </c>
      <c r="K1274" s="40" t="s">
        <v>8123</v>
      </c>
      <c r="L1274" s="2" t="s">
        <v>8123</v>
      </c>
      <c r="M1274" s="41">
        <v>0</v>
      </c>
      <c r="N1274" s="4" t="s">
        <v>8123</v>
      </c>
      <c r="O1274" s="41">
        <v>0</v>
      </c>
      <c r="P1274" s="41">
        <v>0</v>
      </c>
      <c r="Q1274" s="41">
        <v>0</v>
      </c>
      <c r="R1274" s="41">
        <v>0</v>
      </c>
      <c r="S1274" s="41">
        <v>0</v>
      </c>
      <c r="T1274" s="41">
        <v>0</v>
      </c>
      <c r="U1274" s="41">
        <v>0</v>
      </c>
      <c r="V1274" s="41">
        <v>0</v>
      </c>
      <c r="W1274" s="41">
        <v>0</v>
      </c>
      <c r="X1274" s="41">
        <v>0</v>
      </c>
      <c r="Y1274" s="41">
        <v>0</v>
      </c>
      <c r="Z1274" s="41">
        <v>0</v>
      </c>
      <c r="AA1274" s="41">
        <v>0</v>
      </c>
      <c r="AB1274" s="41">
        <v>0</v>
      </c>
      <c r="AC1274" s="41">
        <v>0</v>
      </c>
      <c r="AD1274" s="58">
        <f>SUM(Table446233[[#This Row],[1st
Apportionment]:[Invoices]])</f>
        <v>0</v>
      </c>
      <c r="AE1274" s="58">
        <f>Table446233[[#This Row],[2018–19
Final Allocation
$98.35 
Per Pupil]]-AD1274</f>
        <v>0</v>
      </c>
    </row>
    <row r="1275" spans="1:31" x14ac:dyDescent="0.35">
      <c r="A1275" s="42" t="s">
        <v>5154</v>
      </c>
      <c r="B1275" s="1" t="s">
        <v>5207</v>
      </c>
      <c r="C1275" s="43" t="s">
        <v>5156</v>
      </c>
      <c r="D1275" s="43" t="s">
        <v>5208</v>
      </c>
      <c r="E1275" s="43" t="s">
        <v>34</v>
      </c>
      <c r="F1275" s="2" t="s">
        <v>35</v>
      </c>
      <c r="G1275" s="43" t="s">
        <v>5208</v>
      </c>
      <c r="H1275" s="59" t="s">
        <v>5209</v>
      </c>
      <c r="I1275" s="38">
        <v>0</v>
      </c>
      <c r="J1275" s="39" t="s">
        <v>8123</v>
      </c>
      <c r="K1275" s="40" t="s">
        <v>8123</v>
      </c>
      <c r="L1275" s="2" t="s">
        <v>8123</v>
      </c>
      <c r="M1275" s="41">
        <v>0</v>
      </c>
      <c r="N1275" s="4" t="s">
        <v>8123</v>
      </c>
      <c r="O1275" s="41">
        <v>0</v>
      </c>
      <c r="P1275" s="41">
        <v>0</v>
      </c>
      <c r="Q1275" s="41">
        <v>0</v>
      </c>
      <c r="R1275" s="41">
        <v>0</v>
      </c>
      <c r="S1275" s="41">
        <v>0</v>
      </c>
      <c r="T1275" s="41">
        <v>0</v>
      </c>
      <c r="U1275" s="41">
        <v>0</v>
      </c>
      <c r="V1275" s="41">
        <v>0</v>
      </c>
      <c r="W1275" s="41">
        <v>0</v>
      </c>
      <c r="X1275" s="41">
        <v>0</v>
      </c>
      <c r="Y1275" s="41">
        <v>0</v>
      </c>
      <c r="Z1275" s="41">
        <v>0</v>
      </c>
      <c r="AA1275" s="41">
        <v>0</v>
      </c>
      <c r="AB1275" s="41">
        <v>0</v>
      </c>
      <c r="AC1275" s="41">
        <v>0</v>
      </c>
      <c r="AD1275" s="58">
        <f>SUM(Table446233[[#This Row],[1st
Apportionment]:[Invoices]])</f>
        <v>0</v>
      </c>
      <c r="AE1275" s="58">
        <f>Table446233[[#This Row],[2018–19
Final Allocation
$98.35 
Per Pupil]]-AD1275</f>
        <v>0</v>
      </c>
    </row>
    <row r="1276" spans="1:31" x14ac:dyDescent="0.35">
      <c r="A1276" s="42" t="s">
        <v>5154</v>
      </c>
      <c r="B1276" s="1" t="s">
        <v>5210</v>
      </c>
      <c r="C1276" s="43" t="s">
        <v>5156</v>
      </c>
      <c r="D1276" s="43" t="s">
        <v>5211</v>
      </c>
      <c r="E1276" s="43" t="s">
        <v>34</v>
      </c>
      <c r="F1276" s="2" t="s">
        <v>35</v>
      </c>
      <c r="G1276" s="43" t="s">
        <v>5211</v>
      </c>
      <c r="H1276" s="59" t="s">
        <v>1522</v>
      </c>
      <c r="I1276" s="38">
        <v>55</v>
      </c>
      <c r="J1276" s="39" t="s">
        <v>8122</v>
      </c>
      <c r="K1276" s="40" t="s">
        <v>8122</v>
      </c>
      <c r="L1276" s="2" t="s">
        <v>8122</v>
      </c>
      <c r="M1276" s="41">
        <v>5409</v>
      </c>
      <c r="N1276" s="4" t="s">
        <v>8123</v>
      </c>
      <c r="O1276" s="41">
        <v>1270</v>
      </c>
      <c r="P1276" s="41">
        <v>0</v>
      </c>
      <c r="Q1276" s="41">
        <v>0</v>
      </c>
      <c r="R1276" s="41">
        <v>82</v>
      </c>
      <c r="S1276" s="41">
        <v>4057</v>
      </c>
      <c r="T1276" s="41">
        <v>0</v>
      </c>
      <c r="U1276" s="41">
        <v>0</v>
      </c>
      <c r="V1276" s="41">
        <v>0</v>
      </c>
      <c r="W1276" s="41">
        <v>0</v>
      </c>
      <c r="X1276" s="41">
        <v>0</v>
      </c>
      <c r="Y1276" s="41">
        <v>0</v>
      </c>
      <c r="Z1276" s="41">
        <v>0</v>
      </c>
      <c r="AA1276" s="41">
        <v>0</v>
      </c>
      <c r="AB1276" s="41">
        <v>0</v>
      </c>
      <c r="AC1276" s="41">
        <v>0</v>
      </c>
      <c r="AD1276" s="58">
        <f>SUM(Table446233[[#This Row],[1st
Apportionment]:[Invoices]])</f>
        <v>5409</v>
      </c>
      <c r="AE1276" s="58">
        <f>Table446233[[#This Row],[2018–19
Final Allocation
$98.35 
Per Pupil]]-AD1276</f>
        <v>0</v>
      </c>
    </row>
    <row r="1277" spans="1:31" x14ac:dyDescent="0.35">
      <c r="A1277" s="13" t="s">
        <v>5154</v>
      </c>
      <c r="B1277" s="13" t="s">
        <v>5212</v>
      </c>
      <c r="C1277" s="14" t="s">
        <v>5156</v>
      </c>
      <c r="D1277" s="14" t="s">
        <v>5213</v>
      </c>
      <c r="E1277" s="14" t="s">
        <v>34</v>
      </c>
      <c r="F1277" s="14" t="s">
        <v>35</v>
      </c>
      <c r="G1277" s="14" t="s">
        <v>5213</v>
      </c>
      <c r="H1277" s="61" t="s">
        <v>5214</v>
      </c>
      <c r="I1277" s="38">
        <v>0</v>
      </c>
      <c r="J1277" s="39" t="s">
        <v>8123</v>
      </c>
      <c r="K1277" s="40" t="s">
        <v>8122</v>
      </c>
      <c r="L1277" s="14" t="s">
        <v>8122</v>
      </c>
      <c r="M1277" s="41">
        <v>0</v>
      </c>
      <c r="N1277" s="4" t="s">
        <v>8122</v>
      </c>
      <c r="O1277" s="41">
        <v>0</v>
      </c>
      <c r="P1277" s="41">
        <v>0</v>
      </c>
      <c r="Q1277" s="41">
        <v>0</v>
      </c>
      <c r="R1277" s="41">
        <v>0</v>
      </c>
      <c r="S1277" s="41">
        <v>0</v>
      </c>
      <c r="T1277" s="41">
        <v>0</v>
      </c>
      <c r="U1277" s="41">
        <v>0</v>
      </c>
      <c r="V1277" s="41">
        <v>0</v>
      </c>
      <c r="W1277" s="41">
        <v>0</v>
      </c>
      <c r="X1277" s="41">
        <v>0</v>
      </c>
      <c r="Y1277" s="41">
        <v>0</v>
      </c>
      <c r="Z1277" s="41">
        <v>0</v>
      </c>
      <c r="AA1277" s="41">
        <v>0</v>
      </c>
      <c r="AB1277" s="41">
        <v>0</v>
      </c>
      <c r="AC1277" s="41">
        <v>0</v>
      </c>
      <c r="AD1277" s="58">
        <f>SUM(Table446233[[#This Row],[1st
Apportionment]:[Invoices]])</f>
        <v>0</v>
      </c>
      <c r="AE1277" s="58">
        <f>Table446233[[#This Row],[2018–19
Final Allocation
$98.35 
Per Pupil]]-AD1277</f>
        <v>0</v>
      </c>
    </row>
    <row r="1278" spans="1:31" x14ac:dyDescent="0.35">
      <c r="A1278" s="13" t="s">
        <v>5154</v>
      </c>
      <c r="B1278" s="13" t="s">
        <v>5215</v>
      </c>
      <c r="C1278" s="14" t="s">
        <v>5156</v>
      </c>
      <c r="D1278" s="14" t="s">
        <v>5216</v>
      </c>
      <c r="E1278" s="14" t="s">
        <v>34</v>
      </c>
      <c r="F1278" s="14" t="s">
        <v>35</v>
      </c>
      <c r="G1278" s="14" t="s">
        <v>5216</v>
      </c>
      <c r="H1278" s="61" t="s">
        <v>5217</v>
      </c>
      <c r="I1278" s="38">
        <v>94</v>
      </c>
      <c r="J1278" s="39" t="s">
        <v>8122</v>
      </c>
      <c r="K1278" s="40" t="s">
        <v>8122</v>
      </c>
      <c r="L1278" s="14" t="s">
        <v>8122</v>
      </c>
      <c r="M1278" s="41">
        <v>9245</v>
      </c>
      <c r="N1278" s="4" t="s">
        <v>8123</v>
      </c>
      <c r="O1278" s="41">
        <v>0</v>
      </c>
      <c r="P1278" s="41">
        <v>0</v>
      </c>
      <c r="Q1278" s="41">
        <v>0</v>
      </c>
      <c r="R1278" s="41">
        <v>0</v>
      </c>
      <c r="S1278" s="41">
        <v>0</v>
      </c>
      <c r="T1278" s="41">
        <v>7379</v>
      </c>
      <c r="U1278" s="41">
        <v>1866</v>
      </c>
      <c r="V1278" s="41">
        <v>0</v>
      </c>
      <c r="W1278" s="41">
        <v>0</v>
      </c>
      <c r="X1278" s="41">
        <v>0</v>
      </c>
      <c r="Y1278" s="41">
        <v>0</v>
      </c>
      <c r="Z1278" s="41">
        <v>0</v>
      </c>
      <c r="AA1278" s="41">
        <v>0</v>
      </c>
      <c r="AB1278" s="41">
        <v>0</v>
      </c>
      <c r="AC1278" s="41">
        <v>0</v>
      </c>
      <c r="AD1278" s="58">
        <f>SUM(Table446233[[#This Row],[1st
Apportionment]:[Invoices]])</f>
        <v>9245</v>
      </c>
      <c r="AE1278" s="58">
        <f>Table446233[[#This Row],[2018–19
Final Allocation
$98.35 
Per Pupil]]-AD1278</f>
        <v>0</v>
      </c>
    </row>
    <row r="1279" spans="1:31" x14ac:dyDescent="0.35">
      <c r="A1279" s="13" t="s">
        <v>5154</v>
      </c>
      <c r="B1279" s="13" t="s">
        <v>5218</v>
      </c>
      <c r="C1279" s="14" t="s">
        <v>5156</v>
      </c>
      <c r="D1279" s="14" t="s">
        <v>5219</v>
      </c>
      <c r="E1279" s="14" t="s">
        <v>34</v>
      </c>
      <c r="F1279" s="14" t="s">
        <v>35</v>
      </c>
      <c r="G1279" s="14" t="s">
        <v>5219</v>
      </c>
      <c r="H1279" s="61" t="s">
        <v>5220</v>
      </c>
      <c r="I1279" s="38">
        <v>0</v>
      </c>
      <c r="J1279" s="39" t="s">
        <v>8123</v>
      </c>
      <c r="K1279" s="40" t="s">
        <v>8123</v>
      </c>
      <c r="L1279" s="14" t="s">
        <v>8123</v>
      </c>
      <c r="M1279" s="41">
        <v>0</v>
      </c>
      <c r="N1279" s="4" t="s">
        <v>8123</v>
      </c>
      <c r="O1279" s="41">
        <v>0</v>
      </c>
      <c r="P1279" s="41">
        <v>0</v>
      </c>
      <c r="Q1279" s="41">
        <v>0</v>
      </c>
      <c r="R1279" s="41">
        <v>0</v>
      </c>
      <c r="S1279" s="41">
        <v>0</v>
      </c>
      <c r="T1279" s="41">
        <v>0</v>
      </c>
      <c r="U1279" s="41">
        <v>0</v>
      </c>
      <c r="V1279" s="41">
        <v>0</v>
      </c>
      <c r="W1279" s="41">
        <v>0</v>
      </c>
      <c r="X1279" s="41">
        <v>0</v>
      </c>
      <c r="Y1279" s="41">
        <v>0</v>
      </c>
      <c r="Z1279" s="41">
        <v>0</v>
      </c>
      <c r="AA1279" s="41">
        <v>0</v>
      </c>
      <c r="AB1279" s="41">
        <v>0</v>
      </c>
      <c r="AC1279" s="41">
        <v>0</v>
      </c>
      <c r="AD1279" s="58">
        <f>SUM(Table446233[[#This Row],[1st
Apportionment]:[Invoices]])</f>
        <v>0</v>
      </c>
      <c r="AE1279" s="58">
        <f>Table446233[[#This Row],[2018–19
Final Allocation
$98.35 
Per Pupil]]-AD1279</f>
        <v>0</v>
      </c>
    </row>
    <row r="1280" spans="1:31" x14ac:dyDescent="0.35">
      <c r="A1280" s="13" t="s">
        <v>5154</v>
      </c>
      <c r="B1280" s="13" t="s">
        <v>5221</v>
      </c>
      <c r="C1280" s="14" t="s">
        <v>5156</v>
      </c>
      <c r="D1280" s="14" t="s">
        <v>5222</v>
      </c>
      <c r="E1280" s="14" t="s">
        <v>34</v>
      </c>
      <c r="F1280" s="14" t="s">
        <v>35</v>
      </c>
      <c r="G1280" s="14" t="s">
        <v>5222</v>
      </c>
      <c r="H1280" s="61" t="s">
        <v>5223</v>
      </c>
      <c r="I1280" s="38">
        <v>0</v>
      </c>
      <c r="J1280" s="39" t="s">
        <v>8123</v>
      </c>
      <c r="K1280" s="40" t="s">
        <v>8122</v>
      </c>
      <c r="L1280" s="14" t="s">
        <v>8122</v>
      </c>
      <c r="M1280" s="41">
        <v>0</v>
      </c>
      <c r="N1280" s="4" t="s">
        <v>8123</v>
      </c>
      <c r="O1280" s="41">
        <v>0</v>
      </c>
      <c r="P1280" s="41">
        <v>0</v>
      </c>
      <c r="Q1280" s="41">
        <v>0</v>
      </c>
      <c r="R1280" s="41">
        <v>0</v>
      </c>
      <c r="S1280" s="41">
        <v>0</v>
      </c>
      <c r="T1280" s="41">
        <v>0</v>
      </c>
      <c r="U1280" s="41">
        <v>0</v>
      </c>
      <c r="V1280" s="41">
        <v>0</v>
      </c>
      <c r="W1280" s="41">
        <v>0</v>
      </c>
      <c r="X1280" s="41">
        <v>0</v>
      </c>
      <c r="Y1280" s="41">
        <v>0</v>
      </c>
      <c r="Z1280" s="41">
        <v>0</v>
      </c>
      <c r="AA1280" s="41">
        <v>0</v>
      </c>
      <c r="AB1280" s="41">
        <v>0</v>
      </c>
      <c r="AC1280" s="41">
        <v>0</v>
      </c>
      <c r="AD1280" s="58">
        <f>SUM(Table446233[[#This Row],[1st
Apportionment]:[Invoices]])</f>
        <v>0</v>
      </c>
      <c r="AE1280" s="58">
        <f>Table446233[[#This Row],[2018–19
Final Allocation
$98.35 
Per Pupil]]-AD1280</f>
        <v>0</v>
      </c>
    </row>
    <row r="1281" spans="1:31" x14ac:dyDescent="0.35">
      <c r="A1281" s="13" t="s">
        <v>5154</v>
      </c>
      <c r="B1281" s="13" t="s">
        <v>5224</v>
      </c>
      <c r="C1281" s="14" t="s">
        <v>5156</v>
      </c>
      <c r="D1281" s="14" t="s">
        <v>5225</v>
      </c>
      <c r="E1281" s="14" t="s">
        <v>34</v>
      </c>
      <c r="F1281" s="14" t="s">
        <v>35</v>
      </c>
      <c r="G1281" s="14" t="s">
        <v>5225</v>
      </c>
      <c r="H1281" s="61" t="s">
        <v>5226</v>
      </c>
      <c r="I1281" s="38">
        <v>1027</v>
      </c>
      <c r="J1281" s="39" t="s">
        <v>8122</v>
      </c>
      <c r="K1281" s="40" t="s">
        <v>8122</v>
      </c>
      <c r="L1281" s="14" t="s">
        <v>8122</v>
      </c>
      <c r="M1281" s="41">
        <v>101005</v>
      </c>
      <c r="N1281" s="4" t="s">
        <v>8122</v>
      </c>
      <c r="O1281" s="41">
        <v>23526</v>
      </c>
      <c r="P1281" s="41">
        <v>23711</v>
      </c>
      <c r="Q1281" s="41">
        <v>7438</v>
      </c>
      <c r="R1281" s="41">
        <v>0</v>
      </c>
      <c r="S1281" s="41">
        <v>0</v>
      </c>
      <c r="T1281" s="41">
        <v>0</v>
      </c>
      <c r="U1281" s="41">
        <v>46330</v>
      </c>
      <c r="V1281" s="41">
        <v>0</v>
      </c>
      <c r="W1281" s="41">
        <v>0</v>
      </c>
      <c r="X1281" s="41">
        <v>0</v>
      </c>
      <c r="Y1281" s="41">
        <v>0</v>
      </c>
      <c r="Z1281" s="41">
        <v>0</v>
      </c>
      <c r="AA1281" s="41">
        <v>0</v>
      </c>
      <c r="AB1281" s="41">
        <v>0</v>
      </c>
      <c r="AC1281" s="41">
        <v>0</v>
      </c>
      <c r="AD1281" s="58">
        <f>SUM(Table446233[[#This Row],[1st
Apportionment]:[Invoices]])</f>
        <v>101005</v>
      </c>
      <c r="AE1281" s="58">
        <f>Table446233[[#This Row],[2018–19
Final Allocation
$98.35 
Per Pupil]]-AD1281</f>
        <v>0</v>
      </c>
    </row>
    <row r="1282" spans="1:31" x14ac:dyDescent="0.35">
      <c r="A1282" s="13" t="s">
        <v>5154</v>
      </c>
      <c r="B1282" s="13" t="s">
        <v>5227</v>
      </c>
      <c r="C1282" s="14" t="s">
        <v>5156</v>
      </c>
      <c r="D1282" s="14" t="s">
        <v>5228</v>
      </c>
      <c r="E1282" s="14" t="s">
        <v>34</v>
      </c>
      <c r="F1282" s="14" t="s">
        <v>35</v>
      </c>
      <c r="G1282" s="14" t="s">
        <v>5228</v>
      </c>
      <c r="H1282" s="61" t="s">
        <v>5229</v>
      </c>
      <c r="I1282" s="38">
        <v>75</v>
      </c>
      <c r="J1282" s="39" t="s">
        <v>8122</v>
      </c>
      <c r="K1282" s="40" t="s">
        <v>8122</v>
      </c>
      <c r="L1282" s="14" t="s">
        <v>8122</v>
      </c>
      <c r="M1282" s="41">
        <v>7376</v>
      </c>
      <c r="N1282" s="4" t="s">
        <v>8122</v>
      </c>
      <c r="O1282" s="41">
        <v>0</v>
      </c>
      <c r="P1282" s="41">
        <v>0</v>
      </c>
      <c r="Q1282" s="41">
        <v>0</v>
      </c>
      <c r="R1282" s="41">
        <v>0</v>
      </c>
      <c r="S1282" s="41">
        <v>0</v>
      </c>
      <c r="T1282" s="41">
        <v>0</v>
      </c>
      <c r="U1282" s="41">
        <v>784</v>
      </c>
      <c r="V1282" s="41">
        <v>0</v>
      </c>
      <c r="W1282" s="41">
        <v>126</v>
      </c>
      <c r="X1282" s="41">
        <v>0</v>
      </c>
      <c r="Y1282" s="41">
        <v>0</v>
      </c>
      <c r="Z1282" s="41">
        <v>0</v>
      </c>
      <c r="AA1282" s="41">
        <v>0</v>
      </c>
      <c r="AB1282" s="41">
        <v>0</v>
      </c>
      <c r="AC1282" s="41">
        <v>0</v>
      </c>
      <c r="AD1282" s="58">
        <f>SUM(Table446233[[#This Row],[1st
Apportionment]:[Invoices]])</f>
        <v>910</v>
      </c>
      <c r="AE1282" s="58">
        <f>Table446233[[#This Row],[2018–19
Final Allocation
$98.35 
Per Pupil]]-AD1282</f>
        <v>6466</v>
      </c>
    </row>
    <row r="1283" spans="1:31" x14ac:dyDescent="0.35">
      <c r="A1283" s="13" t="s">
        <v>5154</v>
      </c>
      <c r="B1283" s="13" t="s">
        <v>5230</v>
      </c>
      <c r="C1283" s="14" t="s">
        <v>5156</v>
      </c>
      <c r="D1283" s="14" t="s">
        <v>5231</v>
      </c>
      <c r="E1283" s="14" t="s">
        <v>34</v>
      </c>
      <c r="F1283" s="14" t="s">
        <v>35</v>
      </c>
      <c r="G1283" s="14" t="s">
        <v>5231</v>
      </c>
      <c r="H1283" s="61" t="s">
        <v>5232</v>
      </c>
      <c r="I1283" s="38">
        <v>0</v>
      </c>
      <c r="J1283" s="39" t="s">
        <v>8122</v>
      </c>
      <c r="K1283" s="40" t="s">
        <v>8123</v>
      </c>
      <c r="L1283" s="14" t="s">
        <v>8123</v>
      </c>
      <c r="M1283" s="41">
        <v>0</v>
      </c>
      <c r="N1283" s="4" t="s">
        <v>8123</v>
      </c>
      <c r="O1283" s="41">
        <v>0</v>
      </c>
      <c r="P1283" s="41">
        <v>0</v>
      </c>
      <c r="Q1283" s="41">
        <v>0</v>
      </c>
      <c r="R1283" s="41">
        <v>0</v>
      </c>
      <c r="S1283" s="41">
        <v>0</v>
      </c>
      <c r="T1283" s="41">
        <v>0</v>
      </c>
      <c r="U1283" s="41">
        <v>0</v>
      </c>
      <c r="V1283" s="41">
        <v>0</v>
      </c>
      <c r="W1283" s="41">
        <v>0</v>
      </c>
      <c r="X1283" s="41">
        <v>0</v>
      </c>
      <c r="Y1283" s="41">
        <v>0</v>
      </c>
      <c r="Z1283" s="41">
        <v>0</v>
      </c>
      <c r="AA1283" s="41">
        <v>0</v>
      </c>
      <c r="AB1283" s="41">
        <v>0</v>
      </c>
      <c r="AC1283" s="41">
        <v>0</v>
      </c>
      <c r="AD1283" s="58">
        <f>SUM(Table446233[[#This Row],[1st
Apportionment]:[Invoices]])</f>
        <v>0</v>
      </c>
      <c r="AE1283" s="58">
        <f>Table446233[[#This Row],[2018–19
Final Allocation
$98.35 
Per Pupil]]-AD1283</f>
        <v>0</v>
      </c>
    </row>
    <row r="1284" spans="1:31" x14ac:dyDescent="0.35">
      <c r="A1284" s="13" t="s">
        <v>5154</v>
      </c>
      <c r="B1284" s="13" t="s">
        <v>5233</v>
      </c>
      <c r="C1284" s="14" t="s">
        <v>5156</v>
      </c>
      <c r="D1284" s="14" t="s">
        <v>5234</v>
      </c>
      <c r="E1284" s="14" t="s">
        <v>34</v>
      </c>
      <c r="F1284" s="14" t="s">
        <v>35</v>
      </c>
      <c r="G1284" s="14" t="s">
        <v>5234</v>
      </c>
      <c r="H1284" s="61" t="s">
        <v>5235</v>
      </c>
      <c r="I1284" s="38">
        <v>4438</v>
      </c>
      <c r="J1284" s="39" t="s">
        <v>8122</v>
      </c>
      <c r="K1284" s="40" t="s">
        <v>8122</v>
      </c>
      <c r="L1284" s="14" t="s">
        <v>8122</v>
      </c>
      <c r="M1284" s="41">
        <v>436477</v>
      </c>
      <c r="N1284" s="4" t="s">
        <v>8122</v>
      </c>
      <c r="O1284" s="41">
        <v>0</v>
      </c>
      <c r="P1284" s="41">
        <v>0</v>
      </c>
      <c r="Q1284" s="41">
        <v>0</v>
      </c>
      <c r="R1284" s="41">
        <v>36620</v>
      </c>
      <c r="S1284" s="41">
        <v>32420</v>
      </c>
      <c r="T1284" s="41">
        <v>238089</v>
      </c>
      <c r="U1284" s="41">
        <v>129348</v>
      </c>
      <c r="V1284" s="41">
        <v>0</v>
      </c>
      <c r="W1284" s="41">
        <v>0</v>
      </c>
      <c r="X1284" s="41">
        <v>0</v>
      </c>
      <c r="Y1284" s="41">
        <v>0</v>
      </c>
      <c r="Z1284" s="41">
        <v>0</v>
      </c>
      <c r="AA1284" s="41">
        <v>0</v>
      </c>
      <c r="AB1284" s="41">
        <v>0</v>
      </c>
      <c r="AC1284" s="41">
        <v>0</v>
      </c>
      <c r="AD1284" s="58">
        <f>SUM(Table446233[[#This Row],[1st
Apportionment]:[Invoices]])</f>
        <v>436477</v>
      </c>
      <c r="AE1284" s="58">
        <f>Table446233[[#This Row],[2018–19
Final Allocation
$98.35 
Per Pupil]]-AD1284</f>
        <v>0</v>
      </c>
    </row>
    <row r="1285" spans="1:31" x14ac:dyDescent="0.35">
      <c r="A1285" s="13" t="s">
        <v>5154</v>
      </c>
      <c r="B1285" s="13" t="s">
        <v>5236</v>
      </c>
      <c r="C1285" s="14" t="s">
        <v>5156</v>
      </c>
      <c r="D1285" s="14" t="s">
        <v>5237</v>
      </c>
      <c r="E1285" s="14" t="s">
        <v>34</v>
      </c>
      <c r="F1285" s="14" t="s">
        <v>35</v>
      </c>
      <c r="G1285" s="14" t="s">
        <v>5237</v>
      </c>
      <c r="H1285" s="61" t="s">
        <v>5238</v>
      </c>
      <c r="I1285" s="38">
        <v>355</v>
      </c>
      <c r="J1285" s="39" t="s">
        <v>8122</v>
      </c>
      <c r="K1285" s="40" t="s">
        <v>8122</v>
      </c>
      <c r="L1285" s="14" t="s">
        <v>8122</v>
      </c>
      <c r="M1285" s="41">
        <v>34914</v>
      </c>
      <c r="N1285" s="4" t="s">
        <v>8123</v>
      </c>
      <c r="O1285" s="41">
        <v>0</v>
      </c>
      <c r="P1285" s="41">
        <v>8196</v>
      </c>
      <c r="Q1285" s="41">
        <v>6149</v>
      </c>
      <c r="R1285" s="41">
        <v>0</v>
      </c>
      <c r="S1285" s="41">
        <v>0</v>
      </c>
      <c r="T1285" s="41">
        <v>6817</v>
      </c>
      <c r="U1285" s="41">
        <v>12038</v>
      </c>
      <c r="V1285" s="41">
        <v>1714</v>
      </c>
      <c r="W1285" s="41">
        <v>0</v>
      </c>
      <c r="X1285" s="41">
        <v>0</v>
      </c>
      <c r="Y1285" s="41">
        <v>0</v>
      </c>
      <c r="Z1285" s="41">
        <v>0</v>
      </c>
      <c r="AA1285" s="41">
        <v>0</v>
      </c>
      <c r="AB1285" s="41">
        <v>0</v>
      </c>
      <c r="AC1285" s="41">
        <v>0</v>
      </c>
      <c r="AD1285" s="58">
        <f>SUM(Table446233[[#This Row],[1st
Apportionment]:[Invoices]])</f>
        <v>34914</v>
      </c>
      <c r="AE1285" s="58">
        <f>Table446233[[#This Row],[2018–19
Final Allocation
$98.35 
Per Pupil]]-AD1285</f>
        <v>0</v>
      </c>
    </row>
    <row r="1286" spans="1:31" x14ac:dyDescent="0.35">
      <c r="A1286" s="13" t="s">
        <v>5154</v>
      </c>
      <c r="B1286" s="13" t="s">
        <v>5239</v>
      </c>
      <c r="C1286" s="14" t="s">
        <v>5156</v>
      </c>
      <c r="D1286" s="14" t="s">
        <v>5240</v>
      </c>
      <c r="E1286" s="14" t="s">
        <v>34</v>
      </c>
      <c r="F1286" s="14" t="s">
        <v>35</v>
      </c>
      <c r="G1286" s="14" t="s">
        <v>5240</v>
      </c>
      <c r="H1286" s="61" t="s">
        <v>5241</v>
      </c>
      <c r="I1286" s="38">
        <v>0</v>
      </c>
      <c r="J1286" s="39" t="s">
        <v>8122</v>
      </c>
      <c r="K1286" s="40" t="s">
        <v>8123</v>
      </c>
      <c r="L1286" s="14" t="s">
        <v>8122</v>
      </c>
      <c r="M1286" s="41">
        <v>0</v>
      </c>
      <c r="N1286" s="4" t="s">
        <v>8123</v>
      </c>
      <c r="O1286" s="41">
        <v>0</v>
      </c>
      <c r="P1286" s="41">
        <v>0</v>
      </c>
      <c r="Q1286" s="41">
        <v>0</v>
      </c>
      <c r="R1286" s="41">
        <v>0</v>
      </c>
      <c r="S1286" s="41">
        <v>0</v>
      </c>
      <c r="T1286" s="41">
        <v>0</v>
      </c>
      <c r="U1286" s="41">
        <v>0</v>
      </c>
      <c r="V1286" s="41">
        <v>0</v>
      </c>
      <c r="W1286" s="41">
        <v>0</v>
      </c>
      <c r="X1286" s="41">
        <v>0</v>
      </c>
      <c r="Y1286" s="41">
        <v>0</v>
      </c>
      <c r="Z1286" s="41">
        <v>0</v>
      </c>
      <c r="AA1286" s="41">
        <v>0</v>
      </c>
      <c r="AB1286" s="41">
        <v>0</v>
      </c>
      <c r="AC1286" s="41">
        <v>0</v>
      </c>
      <c r="AD1286" s="58">
        <f>SUM(Table446233[[#This Row],[1st
Apportionment]:[Invoices]])</f>
        <v>0</v>
      </c>
      <c r="AE1286" s="58">
        <f>Table446233[[#This Row],[2018–19
Final Allocation
$98.35 
Per Pupil]]-AD1286</f>
        <v>0</v>
      </c>
    </row>
    <row r="1287" spans="1:31" x14ac:dyDescent="0.35">
      <c r="A1287" s="13" t="s">
        <v>5154</v>
      </c>
      <c r="B1287" s="13" t="s">
        <v>5242</v>
      </c>
      <c r="C1287" s="14" t="s">
        <v>5156</v>
      </c>
      <c r="D1287" s="14" t="s">
        <v>5243</v>
      </c>
      <c r="E1287" s="14" t="s">
        <v>34</v>
      </c>
      <c r="F1287" s="14" t="s">
        <v>35</v>
      </c>
      <c r="G1287" s="14" t="s">
        <v>5243</v>
      </c>
      <c r="H1287" s="61" t="s">
        <v>5244</v>
      </c>
      <c r="I1287" s="38">
        <v>136</v>
      </c>
      <c r="J1287" s="39" t="s">
        <v>8122</v>
      </c>
      <c r="K1287" s="40" t="s">
        <v>8122</v>
      </c>
      <c r="L1287" s="14" t="s">
        <v>8122</v>
      </c>
      <c r="M1287" s="41">
        <v>13376</v>
      </c>
      <c r="N1287" s="4" t="s">
        <v>8123</v>
      </c>
      <c r="O1287" s="41">
        <v>0</v>
      </c>
      <c r="P1287" s="41">
        <v>0</v>
      </c>
      <c r="Q1287" s="41">
        <v>3140</v>
      </c>
      <c r="R1287" s="41">
        <v>3344</v>
      </c>
      <c r="S1287" s="41">
        <v>0</v>
      </c>
      <c r="T1287" s="41">
        <v>0</v>
      </c>
      <c r="U1287" s="41">
        <v>0</v>
      </c>
      <c r="V1287" s="41">
        <v>6892</v>
      </c>
      <c r="W1287" s="41">
        <v>0</v>
      </c>
      <c r="X1287" s="41">
        <v>0</v>
      </c>
      <c r="Y1287" s="41">
        <v>0</v>
      </c>
      <c r="Z1287" s="41">
        <v>0</v>
      </c>
      <c r="AA1287" s="41">
        <v>0</v>
      </c>
      <c r="AB1287" s="41">
        <v>0</v>
      </c>
      <c r="AC1287" s="41">
        <v>0</v>
      </c>
      <c r="AD1287" s="58">
        <f>SUM(Table446233[[#This Row],[1st
Apportionment]:[Invoices]])</f>
        <v>13376</v>
      </c>
      <c r="AE1287" s="58">
        <f>Table446233[[#This Row],[2018–19
Final Allocation
$98.35 
Per Pupil]]-AD1287</f>
        <v>0</v>
      </c>
    </row>
    <row r="1288" spans="1:31" x14ac:dyDescent="0.35">
      <c r="A1288" s="13" t="s">
        <v>5154</v>
      </c>
      <c r="B1288" s="13" t="s">
        <v>5245</v>
      </c>
      <c r="C1288" s="14" t="s">
        <v>5156</v>
      </c>
      <c r="D1288" s="14" t="s">
        <v>5246</v>
      </c>
      <c r="E1288" s="14" t="s">
        <v>34</v>
      </c>
      <c r="F1288" s="14" t="s">
        <v>35</v>
      </c>
      <c r="G1288" s="14" t="s">
        <v>5246</v>
      </c>
      <c r="H1288" s="61" t="s">
        <v>5247</v>
      </c>
      <c r="I1288" s="38">
        <v>302</v>
      </c>
      <c r="J1288" s="39" t="s">
        <v>8122</v>
      </c>
      <c r="K1288" s="40" t="s">
        <v>8122</v>
      </c>
      <c r="L1288" s="14" t="s">
        <v>8122</v>
      </c>
      <c r="M1288" s="41">
        <v>29702</v>
      </c>
      <c r="N1288" s="4" t="s">
        <v>8122</v>
      </c>
      <c r="O1288" s="41">
        <v>0</v>
      </c>
      <c r="P1288" s="41">
        <v>0</v>
      </c>
      <c r="Q1288" s="41">
        <v>0</v>
      </c>
      <c r="R1288" s="41">
        <v>0</v>
      </c>
      <c r="S1288" s="41">
        <v>0</v>
      </c>
      <c r="T1288" s="41">
        <v>0</v>
      </c>
      <c r="U1288" s="41">
        <v>0</v>
      </c>
      <c r="V1288" s="41">
        <v>0</v>
      </c>
      <c r="W1288" s="41">
        <v>0</v>
      </c>
      <c r="X1288" s="41">
        <v>2270</v>
      </c>
      <c r="Y1288" s="41">
        <v>2270</v>
      </c>
      <c r="Z1288" s="41">
        <v>0</v>
      </c>
      <c r="AA1288" s="41">
        <v>0</v>
      </c>
      <c r="AB1288" s="41">
        <v>0</v>
      </c>
      <c r="AC1288" s="41">
        <v>0</v>
      </c>
      <c r="AD1288" s="58">
        <f>SUM(Table446233[[#This Row],[1st
Apportionment]:[Invoices]])</f>
        <v>4540</v>
      </c>
      <c r="AE1288" s="58">
        <f>Table446233[[#This Row],[2018–19
Final Allocation
$98.35 
Per Pupil]]-AD1288</f>
        <v>25162</v>
      </c>
    </row>
    <row r="1289" spans="1:31" x14ac:dyDescent="0.35">
      <c r="A1289" s="13" t="s">
        <v>5154</v>
      </c>
      <c r="B1289" s="13" t="s">
        <v>5248</v>
      </c>
      <c r="C1289" s="14" t="s">
        <v>5156</v>
      </c>
      <c r="D1289" s="14" t="s">
        <v>5249</v>
      </c>
      <c r="E1289" s="14" t="s">
        <v>34</v>
      </c>
      <c r="F1289" s="14" t="s">
        <v>35</v>
      </c>
      <c r="G1289" s="14" t="s">
        <v>5249</v>
      </c>
      <c r="H1289" s="61" t="s">
        <v>5250</v>
      </c>
      <c r="I1289" s="38">
        <v>0</v>
      </c>
      <c r="J1289" s="39" t="s">
        <v>8123</v>
      </c>
      <c r="K1289" s="40" t="s">
        <v>8123</v>
      </c>
      <c r="L1289" s="14" t="s">
        <v>8123</v>
      </c>
      <c r="M1289" s="41">
        <v>0</v>
      </c>
      <c r="N1289" s="4" t="s">
        <v>8123</v>
      </c>
      <c r="O1289" s="41">
        <v>0</v>
      </c>
      <c r="P1289" s="41">
        <v>0</v>
      </c>
      <c r="Q1289" s="41">
        <v>0</v>
      </c>
      <c r="R1289" s="41">
        <v>0</v>
      </c>
      <c r="S1289" s="41">
        <v>0</v>
      </c>
      <c r="T1289" s="41">
        <v>0</v>
      </c>
      <c r="U1289" s="41">
        <v>0</v>
      </c>
      <c r="V1289" s="41">
        <v>0</v>
      </c>
      <c r="W1289" s="41">
        <v>0</v>
      </c>
      <c r="X1289" s="41">
        <v>0</v>
      </c>
      <c r="Y1289" s="41">
        <v>0</v>
      </c>
      <c r="Z1289" s="41">
        <v>0</v>
      </c>
      <c r="AA1289" s="41">
        <v>0</v>
      </c>
      <c r="AB1289" s="41">
        <v>0</v>
      </c>
      <c r="AC1289" s="41">
        <v>0</v>
      </c>
      <c r="AD1289" s="58">
        <f>SUM(Table446233[[#This Row],[1st
Apportionment]:[Invoices]])</f>
        <v>0</v>
      </c>
      <c r="AE1289" s="58">
        <f>Table446233[[#This Row],[2018–19
Final Allocation
$98.35 
Per Pupil]]-AD1289</f>
        <v>0</v>
      </c>
    </row>
    <row r="1290" spans="1:31" x14ac:dyDescent="0.35">
      <c r="A1290" s="13" t="s">
        <v>5154</v>
      </c>
      <c r="B1290" s="13" t="s">
        <v>5251</v>
      </c>
      <c r="C1290" s="14" t="s">
        <v>5156</v>
      </c>
      <c r="D1290" s="14" t="s">
        <v>5252</v>
      </c>
      <c r="E1290" s="14" t="s">
        <v>34</v>
      </c>
      <c r="F1290" s="14" t="s">
        <v>35</v>
      </c>
      <c r="G1290" s="14" t="s">
        <v>5252</v>
      </c>
      <c r="H1290" s="61" t="s">
        <v>5253</v>
      </c>
      <c r="I1290" s="38">
        <v>363</v>
      </c>
      <c r="J1290" s="39" t="s">
        <v>8122</v>
      </c>
      <c r="K1290" s="40" t="s">
        <v>8122</v>
      </c>
      <c r="L1290" s="14" t="s">
        <v>8122</v>
      </c>
      <c r="M1290" s="41">
        <v>35701</v>
      </c>
      <c r="N1290" s="4" t="s">
        <v>8122</v>
      </c>
      <c r="O1290" s="41">
        <v>0</v>
      </c>
      <c r="P1290" s="41">
        <v>258</v>
      </c>
      <c r="Q1290" s="41">
        <v>1717</v>
      </c>
      <c r="R1290" s="41">
        <v>6172</v>
      </c>
      <c r="S1290" s="41">
        <v>0</v>
      </c>
      <c r="T1290" s="41">
        <v>112</v>
      </c>
      <c r="U1290" s="41">
        <v>1248</v>
      </c>
      <c r="V1290" s="41">
        <v>1234</v>
      </c>
      <c r="W1290" s="41">
        <v>2291</v>
      </c>
      <c r="X1290" s="41">
        <v>2070</v>
      </c>
      <c r="Y1290" s="41">
        <v>0</v>
      </c>
      <c r="Z1290" s="41">
        <v>0</v>
      </c>
      <c r="AA1290" s="41">
        <v>0</v>
      </c>
      <c r="AB1290" s="41">
        <v>8084</v>
      </c>
      <c r="AC1290" s="41">
        <v>0</v>
      </c>
      <c r="AD1290" s="58">
        <f>SUM(Table446233[[#This Row],[1st
Apportionment]:[Invoices]])</f>
        <v>23186</v>
      </c>
      <c r="AE1290" s="58">
        <f>Table446233[[#This Row],[2018–19
Final Allocation
$98.35 
Per Pupil]]-AD1290</f>
        <v>12515</v>
      </c>
    </row>
    <row r="1291" spans="1:31" x14ac:dyDescent="0.35">
      <c r="A1291" s="13" t="s">
        <v>5154</v>
      </c>
      <c r="B1291" s="13" t="s">
        <v>5254</v>
      </c>
      <c r="C1291" s="14" t="s">
        <v>5156</v>
      </c>
      <c r="D1291" s="14" t="s">
        <v>5255</v>
      </c>
      <c r="E1291" s="14" t="s">
        <v>34</v>
      </c>
      <c r="F1291" s="14" t="s">
        <v>35</v>
      </c>
      <c r="G1291" s="14" t="s">
        <v>5255</v>
      </c>
      <c r="H1291" s="61" t="s">
        <v>5256</v>
      </c>
      <c r="I1291" s="38">
        <v>0</v>
      </c>
      <c r="J1291" s="39" t="s">
        <v>8122</v>
      </c>
      <c r="K1291" s="40" t="s">
        <v>8123</v>
      </c>
      <c r="L1291" s="14" t="s">
        <v>8123</v>
      </c>
      <c r="M1291" s="41">
        <v>0</v>
      </c>
      <c r="N1291" s="4" t="s">
        <v>8123</v>
      </c>
      <c r="O1291" s="41">
        <v>0</v>
      </c>
      <c r="P1291" s="41">
        <v>0</v>
      </c>
      <c r="Q1291" s="41">
        <v>0</v>
      </c>
      <c r="R1291" s="41">
        <v>0</v>
      </c>
      <c r="S1291" s="41">
        <v>0</v>
      </c>
      <c r="T1291" s="41">
        <v>0</v>
      </c>
      <c r="U1291" s="41">
        <v>0</v>
      </c>
      <c r="V1291" s="41">
        <v>0</v>
      </c>
      <c r="W1291" s="41">
        <v>0</v>
      </c>
      <c r="X1291" s="41">
        <v>0</v>
      </c>
      <c r="Y1291" s="41">
        <v>0</v>
      </c>
      <c r="Z1291" s="41">
        <v>0</v>
      </c>
      <c r="AA1291" s="41">
        <v>0</v>
      </c>
      <c r="AB1291" s="41">
        <v>0</v>
      </c>
      <c r="AC1291" s="41">
        <v>0</v>
      </c>
      <c r="AD1291" s="58">
        <f>SUM(Table446233[[#This Row],[1st
Apportionment]:[Invoices]])</f>
        <v>0</v>
      </c>
      <c r="AE1291" s="58">
        <f>Table446233[[#This Row],[2018–19
Final Allocation
$98.35 
Per Pupil]]-AD1291</f>
        <v>0</v>
      </c>
    </row>
    <row r="1292" spans="1:31" x14ac:dyDescent="0.35">
      <c r="A1292" s="13" t="s">
        <v>5154</v>
      </c>
      <c r="B1292" s="13" t="s">
        <v>5257</v>
      </c>
      <c r="C1292" s="14" t="s">
        <v>5156</v>
      </c>
      <c r="D1292" s="14" t="s">
        <v>5258</v>
      </c>
      <c r="E1292" s="14" t="s">
        <v>34</v>
      </c>
      <c r="F1292" s="14" t="s">
        <v>35</v>
      </c>
      <c r="G1292" s="14" t="s">
        <v>5258</v>
      </c>
      <c r="H1292" s="61" t="s">
        <v>5259</v>
      </c>
      <c r="I1292" s="38">
        <v>1200</v>
      </c>
      <c r="J1292" s="39" t="s">
        <v>8122</v>
      </c>
      <c r="K1292" s="40" t="s">
        <v>8122</v>
      </c>
      <c r="L1292" s="14" t="s">
        <v>8122</v>
      </c>
      <c r="M1292" s="41">
        <v>118020</v>
      </c>
      <c r="N1292" s="4" t="s">
        <v>8123</v>
      </c>
      <c r="O1292" s="41">
        <v>9964</v>
      </c>
      <c r="P1292" s="41">
        <v>27705</v>
      </c>
      <c r="Q1292" s="41">
        <v>27705</v>
      </c>
      <c r="R1292" s="41">
        <v>9838</v>
      </c>
      <c r="S1292" s="41">
        <v>22479</v>
      </c>
      <c r="T1292" s="41">
        <v>20329</v>
      </c>
      <c r="U1292" s="41">
        <v>0</v>
      </c>
      <c r="V1292" s="41">
        <v>0</v>
      </c>
      <c r="W1292" s="41">
        <v>0</v>
      </c>
      <c r="X1292" s="41">
        <v>0</v>
      </c>
      <c r="Y1292" s="41">
        <v>0</v>
      </c>
      <c r="Z1292" s="41">
        <v>0</v>
      </c>
      <c r="AA1292" s="41">
        <v>0</v>
      </c>
      <c r="AB1292" s="41">
        <v>0</v>
      </c>
      <c r="AC1292" s="41">
        <v>0</v>
      </c>
      <c r="AD1292" s="58">
        <f>SUM(Table446233[[#This Row],[1st
Apportionment]:[Invoices]])</f>
        <v>118020</v>
      </c>
      <c r="AE1292" s="58">
        <f>Table446233[[#This Row],[2018–19
Final Allocation
$98.35 
Per Pupil]]-AD1292</f>
        <v>0</v>
      </c>
    </row>
    <row r="1293" spans="1:31" x14ac:dyDescent="0.35">
      <c r="A1293" s="13" t="s">
        <v>5154</v>
      </c>
      <c r="B1293" s="13" t="s">
        <v>5260</v>
      </c>
      <c r="C1293" s="14" t="s">
        <v>5156</v>
      </c>
      <c r="D1293" s="14" t="s">
        <v>5261</v>
      </c>
      <c r="E1293" s="14" t="s">
        <v>34</v>
      </c>
      <c r="F1293" s="14" t="s">
        <v>35</v>
      </c>
      <c r="G1293" s="14" t="s">
        <v>5261</v>
      </c>
      <c r="H1293" s="61" t="s">
        <v>5262</v>
      </c>
      <c r="I1293" s="38">
        <v>0</v>
      </c>
      <c r="J1293" s="39" t="s">
        <v>8123</v>
      </c>
      <c r="K1293" s="40" t="s">
        <v>8123</v>
      </c>
      <c r="L1293" s="14" t="s">
        <v>8122</v>
      </c>
      <c r="M1293" s="41">
        <v>0</v>
      </c>
      <c r="N1293" s="4" t="s">
        <v>8123</v>
      </c>
      <c r="O1293" s="41">
        <v>0</v>
      </c>
      <c r="P1293" s="41">
        <v>0</v>
      </c>
      <c r="Q1293" s="41">
        <v>0</v>
      </c>
      <c r="R1293" s="41">
        <v>0</v>
      </c>
      <c r="S1293" s="41">
        <v>0</v>
      </c>
      <c r="T1293" s="41">
        <v>0</v>
      </c>
      <c r="U1293" s="41">
        <v>0</v>
      </c>
      <c r="V1293" s="41">
        <v>0</v>
      </c>
      <c r="W1293" s="41">
        <v>0</v>
      </c>
      <c r="X1293" s="41">
        <v>0</v>
      </c>
      <c r="Y1293" s="41">
        <v>0</v>
      </c>
      <c r="Z1293" s="41">
        <v>0</v>
      </c>
      <c r="AA1293" s="41">
        <v>0</v>
      </c>
      <c r="AB1293" s="41">
        <v>0</v>
      </c>
      <c r="AC1293" s="41">
        <v>0</v>
      </c>
      <c r="AD1293" s="58">
        <f>SUM(Table446233[[#This Row],[1st
Apportionment]:[Invoices]])</f>
        <v>0</v>
      </c>
      <c r="AE1293" s="58">
        <f>Table446233[[#This Row],[2018–19
Final Allocation
$98.35 
Per Pupil]]-AD1293</f>
        <v>0</v>
      </c>
    </row>
    <row r="1294" spans="1:31" x14ac:dyDescent="0.35">
      <c r="A1294" s="13" t="s">
        <v>5154</v>
      </c>
      <c r="B1294" s="13" t="s">
        <v>5263</v>
      </c>
      <c r="C1294" s="14" t="s">
        <v>5156</v>
      </c>
      <c r="D1294" s="14" t="s">
        <v>5264</v>
      </c>
      <c r="E1294" s="14" t="s">
        <v>34</v>
      </c>
      <c r="F1294" s="14" t="s">
        <v>35</v>
      </c>
      <c r="G1294" s="14" t="s">
        <v>5264</v>
      </c>
      <c r="H1294" s="61" t="s">
        <v>5265</v>
      </c>
      <c r="I1294" s="38">
        <v>418</v>
      </c>
      <c r="J1294" s="39" t="s">
        <v>8122</v>
      </c>
      <c r="K1294" s="40" t="s">
        <v>8122</v>
      </c>
      <c r="L1294" s="14" t="s">
        <v>8122</v>
      </c>
      <c r="M1294" s="41">
        <v>41110</v>
      </c>
      <c r="N1294" s="4" t="s">
        <v>8122</v>
      </c>
      <c r="O1294" s="41">
        <v>0</v>
      </c>
      <c r="P1294" s="41">
        <v>0</v>
      </c>
      <c r="Q1294" s="41">
        <v>0</v>
      </c>
      <c r="R1294" s="41">
        <v>0</v>
      </c>
      <c r="S1294" s="41">
        <v>0</v>
      </c>
      <c r="T1294" s="41">
        <v>0</v>
      </c>
      <c r="U1294" s="41">
        <v>9590</v>
      </c>
      <c r="V1294" s="41">
        <v>13047</v>
      </c>
      <c r="W1294" s="41">
        <v>4583</v>
      </c>
      <c r="X1294" s="41">
        <v>0</v>
      </c>
      <c r="Y1294" s="41">
        <v>2000</v>
      </c>
      <c r="Z1294" s="41">
        <v>2053</v>
      </c>
      <c r="AA1294" s="41">
        <v>0</v>
      </c>
      <c r="AB1294" s="41">
        <v>0</v>
      </c>
      <c r="AC1294" s="41">
        <v>0</v>
      </c>
      <c r="AD1294" s="58">
        <f>SUM(Table446233[[#This Row],[1st
Apportionment]:[Invoices]])</f>
        <v>31273</v>
      </c>
      <c r="AE1294" s="58">
        <f>Table446233[[#This Row],[2018–19
Final Allocation
$98.35 
Per Pupil]]-AD1294</f>
        <v>9837</v>
      </c>
    </row>
    <row r="1295" spans="1:31" x14ac:dyDescent="0.35">
      <c r="A1295" s="13" t="s">
        <v>5154</v>
      </c>
      <c r="B1295" s="13" t="s">
        <v>5266</v>
      </c>
      <c r="C1295" s="14" t="s">
        <v>5156</v>
      </c>
      <c r="D1295" s="14" t="s">
        <v>5267</v>
      </c>
      <c r="E1295" s="14" t="s">
        <v>34</v>
      </c>
      <c r="F1295" s="14" t="s">
        <v>35</v>
      </c>
      <c r="G1295" s="14" t="s">
        <v>5267</v>
      </c>
      <c r="H1295" s="61" t="s">
        <v>5268</v>
      </c>
      <c r="I1295" s="38">
        <v>0</v>
      </c>
      <c r="J1295" s="39" t="s">
        <v>8123</v>
      </c>
      <c r="K1295" s="40" t="s">
        <v>8122</v>
      </c>
      <c r="L1295" s="14" t="s">
        <v>8122</v>
      </c>
      <c r="M1295" s="41">
        <v>0</v>
      </c>
      <c r="N1295" s="4" t="s">
        <v>8123</v>
      </c>
      <c r="O1295" s="41">
        <v>0</v>
      </c>
      <c r="P1295" s="41">
        <v>0</v>
      </c>
      <c r="Q1295" s="41">
        <v>0</v>
      </c>
      <c r="R1295" s="41">
        <v>0</v>
      </c>
      <c r="S1295" s="41">
        <v>0</v>
      </c>
      <c r="T1295" s="41">
        <v>0</v>
      </c>
      <c r="U1295" s="41">
        <v>0</v>
      </c>
      <c r="V1295" s="41">
        <v>0</v>
      </c>
      <c r="W1295" s="41">
        <v>0</v>
      </c>
      <c r="X1295" s="41">
        <v>0</v>
      </c>
      <c r="Y1295" s="41">
        <v>0</v>
      </c>
      <c r="Z1295" s="41">
        <v>0</v>
      </c>
      <c r="AA1295" s="41">
        <v>0</v>
      </c>
      <c r="AB1295" s="41">
        <v>0</v>
      </c>
      <c r="AC1295" s="41">
        <v>0</v>
      </c>
      <c r="AD1295" s="58">
        <f>SUM(Table446233[[#This Row],[1st
Apportionment]:[Invoices]])</f>
        <v>0</v>
      </c>
      <c r="AE1295" s="58">
        <f>Table446233[[#This Row],[2018–19
Final Allocation
$98.35 
Per Pupil]]-AD1295</f>
        <v>0</v>
      </c>
    </row>
    <row r="1296" spans="1:31" x14ac:dyDescent="0.35">
      <c r="A1296" s="13" t="s">
        <v>5154</v>
      </c>
      <c r="B1296" s="13" t="s">
        <v>5269</v>
      </c>
      <c r="C1296" s="14" t="s">
        <v>5156</v>
      </c>
      <c r="D1296" s="14" t="s">
        <v>5270</v>
      </c>
      <c r="E1296" s="14" t="s">
        <v>34</v>
      </c>
      <c r="F1296" s="14" t="s">
        <v>35</v>
      </c>
      <c r="G1296" s="14" t="s">
        <v>5270</v>
      </c>
      <c r="H1296" s="61" t="s">
        <v>5271</v>
      </c>
      <c r="I1296" s="38">
        <v>0</v>
      </c>
      <c r="J1296" s="39" t="s">
        <v>8123</v>
      </c>
      <c r="K1296" s="40" t="s">
        <v>8122</v>
      </c>
      <c r="L1296" s="14" t="s">
        <v>8122</v>
      </c>
      <c r="M1296" s="41">
        <v>0</v>
      </c>
      <c r="N1296" s="4" t="s">
        <v>8123</v>
      </c>
      <c r="O1296" s="41">
        <v>0</v>
      </c>
      <c r="P1296" s="41">
        <v>0</v>
      </c>
      <c r="Q1296" s="41">
        <v>0</v>
      </c>
      <c r="R1296" s="41">
        <v>0</v>
      </c>
      <c r="S1296" s="41">
        <v>0</v>
      </c>
      <c r="T1296" s="41">
        <v>0</v>
      </c>
      <c r="U1296" s="41">
        <v>0</v>
      </c>
      <c r="V1296" s="41">
        <v>0</v>
      </c>
      <c r="W1296" s="41">
        <v>0</v>
      </c>
      <c r="X1296" s="41">
        <v>0</v>
      </c>
      <c r="Y1296" s="41">
        <v>0</v>
      </c>
      <c r="Z1296" s="41">
        <v>0</v>
      </c>
      <c r="AA1296" s="41">
        <v>0</v>
      </c>
      <c r="AB1296" s="41">
        <v>0</v>
      </c>
      <c r="AC1296" s="41">
        <v>0</v>
      </c>
      <c r="AD1296" s="58">
        <f>SUM(Table446233[[#This Row],[1st
Apportionment]:[Invoices]])</f>
        <v>0</v>
      </c>
      <c r="AE1296" s="58">
        <f>Table446233[[#This Row],[2018–19
Final Allocation
$98.35 
Per Pupil]]-AD1296</f>
        <v>0</v>
      </c>
    </row>
    <row r="1297" spans="1:31" x14ac:dyDescent="0.35">
      <c r="A1297" s="13" t="s">
        <v>5154</v>
      </c>
      <c r="B1297" s="13" t="s">
        <v>5272</v>
      </c>
      <c r="C1297" s="14" t="s">
        <v>5156</v>
      </c>
      <c r="D1297" s="14" t="s">
        <v>5273</v>
      </c>
      <c r="E1297" s="14" t="s">
        <v>34</v>
      </c>
      <c r="F1297" s="14" t="s">
        <v>35</v>
      </c>
      <c r="G1297" s="14" t="s">
        <v>5273</v>
      </c>
      <c r="H1297" s="61" t="s">
        <v>5274</v>
      </c>
      <c r="I1297" s="38">
        <v>454</v>
      </c>
      <c r="J1297" s="39" t="s">
        <v>8122</v>
      </c>
      <c r="K1297" s="40" t="s">
        <v>8122</v>
      </c>
      <c r="L1297" s="14" t="s">
        <v>8122</v>
      </c>
      <c r="M1297" s="41">
        <v>44651</v>
      </c>
      <c r="N1297" s="4" t="s">
        <v>8123</v>
      </c>
      <c r="O1297" s="41">
        <v>10482</v>
      </c>
      <c r="P1297" s="41">
        <v>10482</v>
      </c>
      <c r="Q1297" s="41">
        <v>0</v>
      </c>
      <c r="R1297" s="41">
        <v>0</v>
      </c>
      <c r="S1297" s="41">
        <v>11163</v>
      </c>
      <c r="T1297" s="41">
        <v>0</v>
      </c>
      <c r="U1297" s="41">
        <v>0</v>
      </c>
      <c r="V1297" s="41">
        <v>12524</v>
      </c>
      <c r="W1297" s="41">
        <v>0</v>
      </c>
      <c r="X1297" s="41">
        <v>0</v>
      </c>
      <c r="Y1297" s="41">
        <v>0</v>
      </c>
      <c r="Z1297" s="41">
        <v>0</v>
      </c>
      <c r="AA1297" s="41">
        <v>0</v>
      </c>
      <c r="AB1297" s="41">
        <v>0</v>
      </c>
      <c r="AC1297" s="41">
        <v>0</v>
      </c>
      <c r="AD1297" s="58">
        <f>SUM(Table446233[[#This Row],[1st
Apportionment]:[Invoices]])</f>
        <v>44651</v>
      </c>
      <c r="AE1297" s="58">
        <f>Table446233[[#This Row],[2018–19
Final Allocation
$98.35 
Per Pupil]]-AD1297</f>
        <v>0</v>
      </c>
    </row>
    <row r="1298" spans="1:31" x14ac:dyDescent="0.35">
      <c r="A1298" s="13" t="s">
        <v>5154</v>
      </c>
      <c r="B1298" s="13" t="s">
        <v>5275</v>
      </c>
      <c r="C1298" s="14" t="s">
        <v>5156</v>
      </c>
      <c r="D1298" s="14" t="s">
        <v>5276</v>
      </c>
      <c r="E1298" s="14" t="s">
        <v>34</v>
      </c>
      <c r="F1298" s="14" t="s">
        <v>35</v>
      </c>
      <c r="G1298" s="14" t="s">
        <v>5276</v>
      </c>
      <c r="H1298" s="61" t="s">
        <v>5277</v>
      </c>
      <c r="I1298" s="38">
        <v>0</v>
      </c>
      <c r="J1298" s="39" t="s">
        <v>8122</v>
      </c>
      <c r="K1298" s="40" t="s">
        <v>8123</v>
      </c>
      <c r="L1298" s="14" t="s">
        <v>8123</v>
      </c>
      <c r="M1298" s="41">
        <v>0</v>
      </c>
      <c r="N1298" s="4" t="s">
        <v>8123</v>
      </c>
      <c r="O1298" s="41">
        <v>0</v>
      </c>
      <c r="P1298" s="41">
        <v>0</v>
      </c>
      <c r="Q1298" s="41">
        <v>0</v>
      </c>
      <c r="R1298" s="41">
        <v>0</v>
      </c>
      <c r="S1298" s="41">
        <v>0</v>
      </c>
      <c r="T1298" s="41">
        <v>0</v>
      </c>
      <c r="U1298" s="41">
        <v>0</v>
      </c>
      <c r="V1298" s="41">
        <v>0</v>
      </c>
      <c r="W1298" s="41">
        <v>0</v>
      </c>
      <c r="X1298" s="41">
        <v>0</v>
      </c>
      <c r="Y1298" s="41">
        <v>0</v>
      </c>
      <c r="Z1298" s="41">
        <v>0</v>
      </c>
      <c r="AA1298" s="41">
        <v>0</v>
      </c>
      <c r="AB1298" s="41">
        <v>0</v>
      </c>
      <c r="AC1298" s="41">
        <v>0</v>
      </c>
      <c r="AD1298" s="58">
        <f>SUM(Table446233[[#This Row],[1st
Apportionment]:[Invoices]])</f>
        <v>0</v>
      </c>
      <c r="AE1298" s="58">
        <f>Table446233[[#This Row],[2018–19
Final Allocation
$98.35 
Per Pupil]]-AD1298</f>
        <v>0</v>
      </c>
    </row>
    <row r="1299" spans="1:31" x14ac:dyDescent="0.35">
      <c r="A1299" s="13" t="s">
        <v>5154</v>
      </c>
      <c r="B1299" s="13" t="s">
        <v>5278</v>
      </c>
      <c r="C1299" s="14" t="s">
        <v>5156</v>
      </c>
      <c r="D1299" s="14" t="s">
        <v>5279</v>
      </c>
      <c r="E1299" s="14" t="s">
        <v>34</v>
      </c>
      <c r="F1299" s="14" t="s">
        <v>35</v>
      </c>
      <c r="G1299" s="14" t="s">
        <v>5279</v>
      </c>
      <c r="H1299" s="61" t="s">
        <v>5280</v>
      </c>
      <c r="I1299" s="38">
        <v>92</v>
      </c>
      <c r="J1299" s="39" t="s">
        <v>8122</v>
      </c>
      <c r="K1299" s="40" t="s">
        <v>8122</v>
      </c>
      <c r="L1299" s="14" t="s">
        <v>8122</v>
      </c>
      <c r="M1299" s="41">
        <v>9048</v>
      </c>
      <c r="N1299" s="4" t="s">
        <v>8123</v>
      </c>
      <c r="O1299" s="41">
        <v>0</v>
      </c>
      <c r="P1299" s="41">
        <v>0</v>
      </c>
      <c r="Q1299" s="41">
        <v>0</v>
      </c>
      <c r="R1299" s="41">
        <v>0</v>
      </c>
      <c r="S1299" s="41">
        <v>280</v>
      </c>
      <c r="T1299" s="41">
        <v>8768</v>
      </c>
      <c r="U1299" s="41">
        <v>0</v>
      </c>
      <c r="V1299" s="41">
        <v>0</v>
      </c>
      <c r="W1299" s="41">
        <v>0</v>
      </c>
      <c r="X1299" s="41">
        <v>0</v>
      </c>
      <c r="Y1299" s="41">
        <v>0</v>
      </c>
      <c r="Z1299" s="41">
        <v>0</v>
      </c>
      <c r="AA1299" s="41">
        <v>0</v>
      </c>
      <c r="AB1299" s="41">
        <v>0</v>
      </c>
      <c r="AC1299" s="41">
        <v>0</v>
      </c>
      <c r="AD1299" s="58">
        <f>SUM(Table446233[[#This Row],[1st
Apportionment]:[Invoices]])</f>
        <v>9048</v>
      </c>
      <c r="AE1299" s="58">
        <f>Table446233[[#This Row],[2018–19
Final Allocation
$98.35 
Per Pupil]]-AD1299</f>
        <v>0</v>
      </c>
    </row>
    <row r="1300" spans="1:31" x14ac:dyDescent="0.35">
      <c r="A1300" s="13" t="s">
        <v>5154</v>
      </c>
      <c r="B1300" s="13" t="s">
        <v>5281</v>
      </c>
      <c r="C1300" s="14" t="s">
        <v>5156</v>
      </c>
      <c r="D1300" s="14" t="s">
        <v>5282</v>
      </c>
      <c r="E1300" s="14" t="s">
        <v>34</v>
      </c>
      <c r="F1300" s="14" t="s">
        <v>35</v>
      </c>
      <c r="G1300" s="14" t="s">
        <v>5282</v>
      </c>
      <c r="H1300" s="61" t="s">
        <v>5283</v>
      </c>
      <c r="I1300" s="38">
        <v>0</v>
      </c>
      <c r="J1300" s="39" t="s">
        <v>8123</v>
      </c>
      <c r="K1300" s="40" t="s">
        <v>8122</v>
      </c>
      <c r="L1300" s="14" t="s">
        <v>8122</v>
      </c>
      <c r="M1300" s="41">
        <v>0</v>
      </c>
      <c r="N1300" s="4" t="s">
        <v>8122</v>
      </c>
      <c r="O1300" s="41">
        <v>0</v>
      </c>
      <c r="P1300" s="41">
        <v>0</v>
      </c>
      <c r="Q1300" s="41">
        <v>0</v>
      </c>
      <c r="R1300" s="41">
        <v>0</v>
      </c>
      <c r="S1300" s="41">
        <v>0</v>
      </c>
      <c r="T1300" s="41">
        <v>0</v>
      </c>
      <c r="U1300" s="41">
        <v>0</v>
      </c>
      <c r="V1300" s="41">
        <v>0</v>
      </c>
      <c r="W1300" s="41">
        <v>0</v>
      </c>
      <c r="X1300" s="41">
        <v>0</v>
      </c>
      <c r="Y1300" s="41">
        <v>0</v>
      </c>
      <c r="Z1300" s="41">
        <v>0</v>
      </c>
      <c r="AA1300" s="41">
        <v>0</v>
      </c>
      <c r="AB1300" s="41">
        <v>0</v>
      </c>
      <c r="AC1300" s="41">
        <v>0</v>
      </c>
      <c r="AD1300" s="58">
        <f>SUM(Table446233[[#This Row],[1st
Apportionment]:[Invoices]])</f>
        <v>0</v>
      </c>
      <c r="AE1300" s="58">
        <f>Table446233[[#This Row],[2018–19
Final Allocation
$98.35 
Per Pupil]]-AD1300</f>
        <v>0</v>
      </c>
    </row>
    <row r="1301" spans="1:31" x14ac:dyDescent="0.35">
      <c r="A1301" s="13" t="s">
        <v>5154</v>
      </c>
      <c r="B1301" s="13" t="s">
        <v>5284</v>
      </c>
      <c r="C1301" s="14" t="s">
        <v>5156</v>
      </c>
      <c r="D1301" s="14" t="s">
        <v>5276</v>
      </c>
      <c r="E1301" s="14" t="s">
        <v>5285</v>
      </c>
      <c r="F1301" s="14">
        <v>2020</v>
      </c>
      <c r="G1301" s="14" t="s">
        <v>5286</v>
      </c>
      <c r="H1301" s="61" t="s">
        <v>5287</v>
      </c>
      <c r="I1301" s="38">
        <v>0</v>
      </c>
      <c r="J1301" s="39" t="s">
        <v>8122</v>
      </c>
      <c r="K1301" s="40" t="s">
        <v>8123</v>
      </c>
      <c r="L1301" s="14" t="s">
        <v>8123</v>
      </c>
      <c r="M1301" s="41">
        <v>0</v>
      </c>
      <c r="N1301" s="4" t="s">
        <v>8123</v>
      </c>
      <c r="O1301" s="41">
        <v>0</v>
      </c>
      <c r="P1301" s="41">
        <v>0</v>
      </c>
      <c r="Q1301" s="41">
        <v>0</v>
      </c>
      <c r="R1301" s="41">
        <v>0</v>
      </c>
      <c r="S1301" s="41">
        <v>0</v>
      </c>
      <c r="T1301" s="41">
        <v>0</v>
      </c>
      <c r="U1301" s="41">
        <v>0</v>
      </c>
      <c r="V1301" s="41">
        <v>0</v>
      </c>
      <c r="W1301" s="41">
        <v>0</v>
      </c>
      <c r="X1301" s="41">
        <v>0</v>
      </c>
      <c r="Y1301" s="41">
        <v>0</v>
      </c>
      <c r="Z1301" s="41">
        <v>0</v>
      </c>
      <c r="AA1301" s="41">
        <v>0</v>
      </c>
      <c r="AB1301" s="41">
        <v>0</v>
      </c>
      <c r="AC1301" s="41">
        <v>0</v>
      </c>
      <c r="AD1301" s="58">
        <f>SUM(Table446233[[#This Row],[1st
Apportionment]:[Invoices]])</f>
        <v>0</v>
      </c>
      <c r="AE1301" s="58">
        <f>Table446233[[#This Row],[2018–19
Final Allocation
$98.35 
Per Pupil]]-AD1301</f>
        <v>0</v>
      </c>
    </row>
    <row r="1302" spans="1:31" x14ac:dyDescent="0.35">
      <c r="A1302" s="13" t="s">
        <v>5154</v>
      </c>
      <c r="B1302" s="13" t="s">
        <v>5288</v>
      </c>
      <c r="C1302" s="14" t="s">
        <v>5156</v>
      </c>
      <c r="D1302" s="14" t="s">
        <v>5219</v>
      </c>
      <c r="E1302" s="14" t="s">
        <v>5289</v>
      </c>
      <c r="F1302" s="14">
        <v>2021</v>
      </c>
      <c r="G1302" s="14" t="s">
        <v>5290</v>
      </c>
      <c r="H1302" s="61" t="s">
        <v>5291</v>
      </c>
      <c r="I1302" s="38">
        <v>0</v>
      </c>
      <c r="J1302" s="39" t="s">
        <v>8122</v>
      </c>
      <c r="K1302" s="40" t="s">
        <v>8123</v>
      </c>
      <c r="L1302" s="14" t="s">
        <v>8123</v>
      </c>
      <c r="M1302" s="41">
        <v>0</v>
      </c>
      <c r="N1302" s="4" t="s">
        <v>8123</v>
      </c>
      <c r="O1302" s="41">
        <v>0</v>
      </c>
      <c r="P1302" s="41">
        <v>0</v>
      </c>
      <c r="Q1302" s="41">
        <v>0</v>
      </c>
      <c r="R1302" s="41">
        <v>0</v>
      </c>
      <c r="S1302" s="41">
        <v>0</v>
      </c>
      <c r="T1302" s="41">
        <v>0</v>
      </c>
      <c r="U1302" s="41">
        <v>0</v>
      </c>
      <c r="V1302" s="41">
        <v>0</v>
      </c>
      <c r="W1302" s="41">
        <v>0</v>
      </c>
      <c r="X1302" s="41">
        <v>0</v>
      </c>
      <c r="Y1302" s="41">
        <v>0</v>
      </c>
      <c r="Z1302" s="41">
        <v>0</v>
      </c>
      <c r="AA1302" s="41">
        <v>0</v>
      </c>
      <c r="AB1302" s="41">
        <v>0</v>
      </c>
      <c r="AC1302" s="41">
        <v>0</v>
      </c>
      <c r="AD1302" s="58">
        <f>SUM(Table446233[[#This Row],[1st
Apportionment]:[Invoices]])</f>
        <v>0</v>
      </c>
      <c r="AE1302" s="58">
        <f>Table446233[[#This Row],[2018–19
Final Allocation
$98.35 
Per Pupil]]-AD1302</f>
        <v>0</v>
      </c>
    </row>
    <row r="1303" spans="1:31" x14ac:dyDescent="0.35">
      <c r="A1303" s="13" t="s">
        <v>5154</v>
      </c>
      <c r="B1303" s="13" t="s">
        <v>5292</v>
      </c>
      <c r="C1303" s="14" t="s">
        <v>5156</v>
      </c>
      <c r="D1303" s="14" t="s">
        <v>5205</v>
      </c>
      <c r="E1303" s="14" t="s">
        <v>5293</v>
      </c>
      <c r="F1303" s="44">
        <v>2022</v>
      </c>
      <c r="G1303" s="14" t="s">
        <v>5294</v>
      </c>
      <c r="H1303" s="61" t="s">
        <v>5295</v>
      </c>
      <c r="I1303" s="38">
        <v>0</v>
      </c>
      <c r="J1303" s="39" t="s">
        <v>8122</v>
      </c>
      <c r="K1303" s="40" t="s">
        <v>8123</v>
      </c>
      <c r="L1303" s="14" t="s">
        <v>8123</v>
      </c>
      <c r="M1303" s="41">
        <v>0</v>
      </c>
      <c r="N1303" s="4" t="s">
        <v>8123</v>
      </c>
      <c r="O1303" s="41">
        <v>0</v>
      </c>
      <c r="P1303" s="41">
        <v>0</v>
      </c>
      <c r="Q1303" s="41">
        <v>0</v>
      </c>
      <c r="R1303" s="41">
        <v>0</v>
      </c>
      <c r="S1303" s="41">
        <v>0</v>
      </c>
      <c r="T1303" s="41">
        <v>0</v>
      </c>
      <c r="U1303" s="41">
        <v>0</v>
      </c>
      <c r="V1303" s="41">
        <v>0</v>
      </c>
      <c r="W1303" s="41">
        <v>0</v>
      </c>
      <c r="X1303" s="41">
        <v>0</v>
      </c>
      <c r="Y1303" s="41">
        <v>0</v>
      </c>
      <c r="Z1303" s="41">
        <v>0</v>
      </c>
      <c r="AA1303" s="41">
        <v>0</v>
      </c>
      <c r="AB1303" s="41">
        <v>0</v>
      </c>
      <c r="AC1303" s="41">
        <v>0</v>
      </c>
      <c r="AD1303" s="58">
        <f>SUM(Table446233[[#This Row],[1st
Apportionment]:[Invoices]])</f>
        <v>0</v>
      </c>
      <c r="AE1303" s="58">
        <f>Table446233[[#This Row],[2018–19
Final Allocation
$98.35 
Per Pupil]]-AD1303</f>
        <v>0</v>
      </c>
    </row>
    <row r="1304" spans="1:31" ht="31" x14ac:dyDescent="0.35">
      <c r="A1304" s="13" t="s">
        <v>5154</v>
      </c>
      <c r="B1304" s="13" t="s">
        <v>5296</v>
      </c>
      <c r="C1304" s="14" t="s">
        <v>5156</v>
      </c>
      <c r="D1304" s="14" t="s">
        <v>5157</v>
      </c>
      <c r="E1304" s="14" t="s">
        <v>5297</v>
      </c>
      <c r="F1304" s="44">
        <v>2023</v>
      </c>
      <c r="G1304" s="14" t="s">
        <v>5298</v>
      </c>
      <c r="H1304" s="61" t="s">
        <v>5299</v>
      </c>
      <c r="I1304" s="38">
        <v>0</v>
      </c>
      <c r="J1304" s="39" t="s">
        <v>8122</v>
      </c>
      <c r="K1304" s="40" t="s">
        <v>8123</v>
      </c>
      <c r="L1304" s="14" t="s">
        <v>8123</v>
      </c>
      <c r="M1304" s="41">
        <v>0</v>
      </c>
      <c r="N1304" s="4" t="s">
        <v>8123</v>
      </c>
      <c r="O1304" s="41">
        <v>0</v>
      </c>
      <c r="P1304" s="41">
        <v>0</v>
      </c>
      <c r="Q1304" s="41">
        <v>0</v>
      </c>
      <c r="R1304" s="41">
        <v>0</v>
      </c>
      <c r="S1304" s="41">
        <v>0</v>
      </c>
      <c r="T1304" s="41">
        <v>0</v>
      </c>
      <c r="U1304" s="41">
        <v>0</v>
      </c>
      <c r="V1304" s="41">
        <v>0</v>
      </c>
      <c r="W1304" s="41">
        <v>0</v>
      </c>
      <c r="X1304" s="41">
        <v>0</v>
      </c>
      <c r="Y1304" s="41">
        <v>0</v>
      </c>
      <c r="Z1304" s="41">
        <v>0</v>
      </c>
      <c r="AA1304" s="41">
        <v>0</v>
      </c>
      <c r="AB1304" s="41">
        <v>0</v>
      </c>
      <c r="AC1304" s="41">
        <v>0</v>
      </c>
      <c r="AD1304" s="58">
        <f>SUM(Table446233[[#This Row],[1st
Apportionment]:[Invoices]])</f>
        <v>0</v>
      </c>
      <c r="AE1304" s="58">
        <f>Table446233[[#This Row],[2018–19
Final Allocation
$98.35 
Per Pupil]]-AD1304</f>
        <v>0</v>
      </c>
    </row>
    <row r="1305" spans="1:31" x14ac:dyDescent="0.35">
      <c r="A1305" s="13" t="s">
        <v>5154</v>
      </c>
      <c r="B1305" s="13" t="s">
        <v>5300</v>
      </c>
      <c r="C1305" s="14" t="s">
        <v>5156</v>
      </c>
      <c r="D1305" s="14" t="s">
        <v>5157</v>
      </c>
      <c r="E1305" s="14" t="s">
        <v>5301</v>
      </c>
      <c r="F1305" s="14">
        <v>2024</v>
      </c>
      <c r="G1305" s="14" t="s">
        <v>5302</v>
      </c>
      <c r="H1305" s="61" t="s">
        <v>5303</v>
      </c>
      <c r="I1305" s="38">
        <v>0</v>
      </c>
      <c r="J1305" s="39" t="s">
        <v>8122</v>
      </c>
      <c r="K1305" s="40" t="s">
        <v>8123</v>
      </c>
      <c r="L1305" s="14" t="s">
        <v>8123</v>
      </c>
      <c r="M1305" s="41">
        <v>0</v>
      </c>
      <c r="N1305" s="4" t="s">
        <v>8123</v>
      </c>
      <c r="O1305" s="41">
        <v>0</v>
      </c>
      <c r="P1305" s="41">
        <v>0</v>
      </c>
      <c r="Q1305" s="41">
        <v>0</v>
      </c>
      <c r="R1305" s="41">
        <v>0</v>
      </c>
      <c r="S1305" s="41">
        <v>0</v>
      </c>
      <c r="T1305" s="41">
        <v>0</v>
      </c>
      <c r="U1305" s="41">
        <v>0</v>
      </c>
      <c r="V1305" s="41">
        <v>0</v>
      </c>
      <c r="W1305" s="41">
        <v>0</v>
      </c>
      <c r="X1305" s="41">
        <v>0</v>
      </c>
      <c r="Y1305" s="41">
        <v>0</v>
      </c>
      <c r="Z1305" s="41">
        <v>0</v>
      </c>
      <c r="AA1305" s="41">
        <v>0</v>
      </c>
      <c r="AB1305" s="41">
        <v>0</v>
      </c>
      <c r="AC1305" s="41">
        <v>0</v>
      </c>
      <c r="AD1305" s="58">
        <f>SUM(Table446233[[#This Row],[1st
Apportionment]:[Invoices]])</f>
        <v>0</v>
      </c>
      <c r="AE1305" s="58">
        <f>Table446233[[#This Row],[2018–19
Final Allocation
$98.35 
Per Pupil]]-AD1305</f>
        <v>0</v>
      </c>
    </row>
    <row r="1306" spans="1:31" x14ac:dyDescent="0.35">
      <c r="A1306" s="13" t="s">
        <v>5154</v>
      </c>
      <c r="B1306" s="13" t="s">
        <v>5304</v>
      </c>
      <c r="C1306" s="14" t="s">
        <v>5156</v>
      </c>
      <c r="D1306" s="14" t="s">
        <v>5234</v>
      </c>
      <c r="E1306" s="14" t="s">
        <v>5305</v>
      </c>
      <c r="F1306" s="14" t="s">
        <v>5306</v>
      </c>
      <c r="G1306" s="14" t="s">
        <v>5307</v>
      </c>
      <c r="H1306" s="61" t="s">
        <v>5308</v>
      </c>
      <c r="I1306" s="38">
        <v>0</v>
      </c>
      <c r="J1306" s="39" t="s">
        <v>8123</v>
      </c>
      <c r="K1306" s="40" t="s">
        <v>8123</v>
      </c>
      <c r="L1306" s="14" t="s">
        <v>8123</v>
      </c>
      <c r="M1306" s="41">
        <v>0</v>
      </c>
      <c r="N1306" s="4" t="s">
        <v>8123</v>
      </c>
      <c r="O1306" s="41">
        <v>0</v>
      </c>
      <c r="P1306" s="41">
        <v>0</v>
      </c>
      <c r="Q1306" s="41">
        <v>0</v>
      </c>
      <c r="R1306" s="41">
        <v>0</v>
      </c>
      <c r="S1306" s="41">
        <v>0</v>
      </c>
      <c r="T1306" s="41">
        <v>0</v>
      </c>
      <c r="U1306" s="41">
        <v>0</v>
      </c>
      <c r="V1306" s="41">
        <v>0</v>
      </c>
      <c r="W1306" s="41">
        <v>0</v>
      </c>
      <c r="X1306" s="41">
        <v>0</v>
      </c>
      <c r="Y1306" s="41">
        <v>0</v>
      </c>
      <c r="Z1306" s="41">
        <v>0</v>
      </c>
      <c r="AA1306" s="41">
        <v>0</v>
      </c>
      <c r="AB1306" s="41">
        <v>0</v>
      </c>
      <c r="AC1306" s="41">
        <v>0</v>
      </c>
      <c r="AD1306" s="58">
        <f>SUM(Table446233[[#This Row],[1st
Apportionment]:[Invoices]])</f>
        <v>0</v>
      </c>
      <c r="AE1306" s="58">
        <f>Table446233[[#This Row],[2018–19
Final Allocation
$98.35 
Per Pupil]]-AD1306</f>
        <v>0</v>
      </c>
    </row>
    <row r="1307" spans="1:31" x14ac:dyDescent="0.35">
      <c r="A1307" s="13" t="s">
        <v>5154</v>
      </c>
      <c r="B1307" s="13" t="s">
        <v>5309</v>
      </c>
      <c r="C1307" s="14" t="s">
        <v>5156</v>
      </c>
      <c r="D1307" s="14" t="s">
        <v>5234</v>
      </c>
      <c r="E1307" s="14" t="s">
        <v>5310</v>
      </c>
      <c r="F1307" s="14" t="s">
        <v>5311</v>
      </c>
      <c r="G1307" s="14" t="s">
        <v>5312</v>
      </c>
      <c r="H1307" s="61" t="s">
        <v>5313</v>
      </c>
      <c r="I1307" s="38">
        <v>0</v>
      </c>
      <c r="J1307" s="39" t="s">
        <v>8122</v>
      </c>
      <c r="K1307" s="40" t="s">
        <v>8123</v>
      </c>
      <c r="L1307" s="14" t="s">
        <v>8122</v>
      </c>
      <c r="M1307" s="41">
        <v>0</v>
      </c>
      <c r="N1307" s="4" t="s">
        <v>8123</v>
      </c>
      <c r="O1307" s="41">
        <v>0</v>
      </c>
      <c r="P1307" s="41">
        <v>0</v>
      </c>
      <c r="Q1307" s="41">
        <v>0</v>
      </c>
      <c r="R1307" s="41">
        <v>0</v>
      </c>
      <c r="S1307" s="41">
        <v>0</v>
      </c>
      <c r="T1307" s="41">
        <v>0</v>
      </c>
      <c r="U1307" s="41">
        <v>0</v>
      </c>
      <c r="V1307" s="41">
        <v>0</v>
      </c>
      <c r="W1307" s="41">
        <v>0</v>
      </c>
      <c r="X1307" s="41">
        <v>0</v>
      </c>
      <c r="Y1307" s="41">
        <v>0</v>
      </c>
      <c r="Z1307" s="41">
        <v>0</v>
      </c>
      <c r="AA1307" s="41">
        <v>0</v>
      </c>
      <c r="AB1307" s="41">
        <v>0</v>
      </c>
      <c r="AC1307" s="41">
        <v>0</v>
      </c>
      <c r="AD1307" s="58">
        <f>SUM(Table446233[[#This Row],[1st
Apportionment]:[Invoices]])</f>
        <v>0</v>
      </c>
      <c r="AE1307" s="58">
        <f>Table446233[[#This Row],[2018–19
Final Allocation
$98.35 
Per Pupil]]-AD1307</f>
        <v>0</v>
      </c>
    </row>
    <row r="1308" spans="1:31" x14ac:dyDescent="0.35">
      <c r="A1308" s="13" t="s">
        <v>5154</v>
      </c>
      <c r="B1308" s="13" t="s">
        <v>5314</v>
      </c>
      <c r="C1308" s="14" t="s">
        <v>5156</v>
      </c>
      <c r="D1308" s="14" t="s">
        <v>5234</v>
      </c>
      <c r="E1308" s="14" t="s">
        <v>5315</v>
      </c>
      <c r="F1308" s="14" t="s">
        <v>5316</v>
      </c>
      <c r="G1308" s="14" t="s">
        <v>5317</v>
      </c>
      <c r="H1308" s="61" t="s">
        <v>5318</v>
      </c>
      <c r="I1308" s="38">
        <v>0</v>
      </c>
      <c r="J1308" s="39" t="s">
        <v>8123</v>
      </c>
      <c r="K1308" s="40" t="s">
        <v>8123</v>
      </c>
      <c r="L1308" s="14" t="s">
        <v>8123</v>
      </c>
      <c r="M1308" s="41">
        <v>0</v>
      </c>
      <c r="N1308" s="4" t="s">
        <v>8123</v>
      </c>
      <c r="O1308" s="41">
        <v>0</v>
      </c>
      <c r="P1308" s="41">
        <v>0</v>
      </c>
      <c r="Q1308" s="41">
        <v>0</v>
      </c>
      <c r="R1308" s="41">
        <v>0</v>
      </c>
      <c r="S1308" s="41">
        <v>0</v>
      </c>
      <c r="T1308" s="41">
        <v>0</v>
      </c>
      <c r="U1308" s="41">
        <v>0</v>
      </c>
      <c r="V1308" s="41">
        <v>0</v>
      </c>
      <c r="W1308" s="41">
        <v>0</v>
      </c>
      <c r="X1308" s="41">
        <v>0</v>
      </c>
      <c r="Y1308" s="41">
        <v>0</v>
      </c>
      <c r="Z1308" s="41">
        <v>0</v>
      </c>
      <c r="AA1308" s="41">
        <v>0</v>
      </c>
      <c r="AB1308" s="41">
        <v>0</v>
      </c>
      <c r="AC1308" s="41">
        <v>0</v>
      </c>
      <c r="AD1308" s="58">
        <f>SUM(Table446233[[#This Row],[1st
Apportionment]:[Invoices]])</f>
        <v>0</v>
      </c>
      <c r="AE1308" s="58">
        <f>Table446233[[#This Row],[2018–19
Final Allocation
$98.35 
Per Pupil]]-AD1308</f>
        <v>0</v>
      </c>
    </row>
    <row r="1309" spans="1:31" x14ac:dyDescent="0.35">
      <c r="A1309" s="13" t="s">
        <v>5154</v>
      </c>
      <c r="B1309" s="13" t="s">
        <v>5319</v>
      </c>
      <c r="C1309" s="14" t="s">
        <v>5156</v>
      </c>
      <c r="D1309" s="14" t="s">
        <v>5234</v>
      </c>
      <c r="E1309" s="14" t="s">
        <v>5320</v>
      </c>
      <c r="F1309" s="14" t="s">
        <v>5321</v>
      </c>
      <c r="G1309" s="14" t="s">
        <v>5322</v>
      </c>
      <c r="H1309" s="61" t="s">
        <v>5323</v>
      </c>
      <c r="I1309" s="38">
        <v>0</v>
      </c>
      <c r="J1309" s="39" t="s">
        <v>8123</v>
      </c>
      <c r="K1309" s="40" t="s">
        <v>8123</v>
      </c>
      <c r="L1309" s="14" t="s">
        <v>8122</v>
      </c>
      <c r="M1309" s="41">
        <v>0</v>
      </c>
      <c r="N1309" s="4" t="s">
        <v>8122</v>
      </c>
      <c r="O1309" s="41">
        <v>0</v>
      </c>
      <c r="P1309" s="41">
        <v>0</v>
      </c>
      <c r="Q1309" s="41">
        <v>0</v>
      </c>
      <c r="R1309" s="41">
        <v>0</v>
      </c>
      <c r="S1309" s="41">
        <v>0</v>
      </c>
      <c r="T1309" s="41">
        <v>0</v>
      </c>
      <c r="U1309" s="41">
        <v>0</v>
      </c>
      <c r="V1309" s="41">
        <v>0</v>
      </c>
      <c r="W1309" s="41">
        <v>0</v>
      </c>
      <c r="X1309" s="41">
        <v>0</v>
      </c>
      <c r="Y1309" s="41">
        <v>0</v>
      </c>
      <c r="Z1309" s="41">
        <v>0</v>
      </c>
      <c r="AA1309" s="41">
        <v>0</v>
      </c>
      <c r="AB1309" s="41">
        <v>0</v>
      </c>
      <c r="AC1309" s="41">
        <v>0</v>
      </c>
      <c r="AD1309" s="58">
        <f>SUM(Table446233[[#This Row],[1st
Apportionment]:[Invoices]])</f>
        <v>0</v>
      </c>
      <c r="AE1309" s="58">
        <f>Table446233[[#This Row],[2018–19
Final Allocation
$98.35 
Per Pupil]]-AD1309</f>
        <v>0</v>
      </c>
    </row>
    <row r="1310" spans="1:31" x14ac:dyDescent="0.35">
      <c r="A1310" s="13" t="s">
        <v>5154</v>
      </c>
      <c r="B1310" s="13" t="s">
        <v>5324</v>
      </c>
      <c r="C1310" s="14" t="s">
        <v>5156</v>
      </c>
      <c r="D1310" s="14" t="s">
        <v>5264</v>
      </c>
      <c r="E1310" s="14" t="s">
        <v>5325</v>
      </c>
      <c r="F1310" s="14" t="s">
        <v>5326</v>
      </c>
      <c r="G1310" s="14" t="s">
        <v>5327</v>
      </c>
      <c r="H1310" s="61" t="s">
        <v>5328</v>
      </c>
      <c r="I1310" s="38">
        <v>0</v>
      </c>
      <c r="J1310" s="39" t="s">
        <v>8123</v>
      </c>
      <c r="K1310" s="40" t="s">
        <v>8123</v>
      </c>
      <c r="L1310" s="14" t="s">
        <v>8122</v>
      </c>
      <c r="M1310" s="41">
        <v>0</v>
      </c>
      <c r="N1310" s="4" t="s">
        <v>8123</v>
      </c>
      <c r="O1310" s="41">
        <v>0</v>
      </c>
      <c r="P1310" s="41">
        <v>0</v>
      </c>
      <c r="Q1310" s="41">
        <v>0</v>
      </c>
      <c r="R1310" s="41">
        <v>0</v>
      </c>
      <c r="S1310" s="41">
        <v>0</v>
      </c>
      <c r="T1310" s="41">
        <v>0</v>
      </c>
      <c r="U1310" s="41">
        <v>0</v>
      </c>
      <c r="V1310" s="41">
        <v>0</v>
      </c>
      <c r="W1310" s="41">
        <v>0</v>
      </c>
      <c r="X1310" s="41">
        <v>0</v>
      </c>
      <c r="Y1310" s="41">
        <v>0</v>
      </c>
      <c r="Z1310" s="41">
        <v>0</v>
      </c>
      <c r="AA1310" s="41">
        <v>0</v>
      </c>
      <c r="AB1310" s="41">
        <v>0</v>
      </c>
      <c r="AC1310" s="41">
        <v>0</v>
      </c>
      <c r="AD1310" s="58">
        <f>SUM(Table446233[[#This Row],[1st
Apportionment]:[Invoices]])</f>
        <v>0</v>
      </c>
      <c r="AE1310" s="58">
        <f>Table446233[[#This Row],[2018–19
Final Allocation
$98.35 
Per Pupil]]-AD1310</f>
        <v>0</v>
      </c>
    </row>
    <row r="1311" spans="1:31" x14ac:dyDescent="0.35">
      <c r="A1311" s="13" t="s">
        <v>5154</v>
      </c>
      <c r="B1311" s="13" t="s">
        <v>5329</v>
      </c>
      <c r="C1311" s="14" t="s">
        <v>5156</v>
      </c>
      <c r="D1311" s="14" t="s">
        <v>5172</v>
      </c>
      <c r="E1311" s="14" t="s">
        <v>5330</v>
      </c>
      <c r="F1311" s="14" t="s">
        <v>5331</v>
      </c>
      <c r="G1311" s="14" t="s">
        <v>5332</v>
      </c>
      <c r="H1311" s="61" t="s">
        <v>5333</v>
      </c>
      <c r="I1311" s="38">
        <v>0</v>
      </c>
      <c r="J1311" s="39" t="s">
        <v>8123</v>
      </c>
      <c r="K1311" s="40" t="s">
        <v>8122</v>
      </c>
      <c r="L1311" s="14" t="s">
        <v>8122</v>
      </c>
      <c r="M1311" s="41">
        <v>0</v>
      </c>
      <c r="N1311" s="4" t="s">
        <v>8123</v>
      </c>
      <c r="O1311" s="41">
        <v>0</v>
      </c>
      <c r="P1311" s="41">
        <v>0</v>
      </c>
      <c r="Q1311" s="41">
        <v>0</v>
      </c>
      <c r="R1311" s="41">
        <v>0</v>
      </c>
      <c r="S1311" s="41">
        <v>0</v>
      </c>
      <c r="T1311" s="41">
        <v>0</v>
      </c>
      <c r="U1311" s="41">
        <v>0</v>
      </c>
      <c r="V1311" s="41">
        <v>0</v>
      </c>
      <c r="W1311" s="41">
        <v>0</v>
      </c>
      <c r="X1311" s="41">
        <v>0</v>
      </c>
      <c r="Y1311" s="41">
        <v>0</v>
      </c>
      <c r="Z1311" s="41">
        <v>0</v>
      </c>
      <c r="AA1311" s="41">
        <v>0</v>
      </c>
      <c r="AB1311" s="41">
        <v>0</v>
      </c>
      <c r="AC1311" s="41">
        <v>0</v>
      </c>
      <c r="AD1311" s="58">
        <f>SUM(Table446233[[#This Row],[1st
Apportionment]:[Invoices]])</f>
        <v>0</v>
      </c>
      <c r="AE1311" s="58">
        <f>Table446233[[#This Row],[2018–19
Final Allocation
$98.35 
Per Pupil]]-AD1311</f>
        <v>0</v>
      </c>
    </row>
    <row r="1312" spans="1:31" x14ac:dyDescent="0.35">
      <c r="A1312" s="13" t="s">
        <v>5154</v>
      </c>
      <c r="B1312" s="13" t="s">
        <v>5334</v>
      </c>
      <c r="C1312" s="14" t="s">
        <v>5156</v>
      </c>
      <c r="D1312" s="14" t="s">
        <v>5172</v>
      </c>
      <c r="E1312" s="14" t="s">
        <v>5335</v>
      </c>
      <c r="F1312" s="14" t="s">
        <v>5336</v>
      </c>
      <c r="G1312" s="14" t="s">
        <v>5337</v>
      </c>
      <c r="H1312" s="61" t="s">
        <v>5338</v>
      </c>
      <c r="I1312" s="38">
        <v>0</v>
      </c>
      <c r="J1312" s="39" t="s">
        <v>8123</v>
      </c>
      <c r="K1312" s="40" t="s">
        <v>8122</v>
      </c>
      <c r="L1312" s="14" t="s">
        <v>8122</v>
      </c>
      <c r="M1312" s="41">
        <v>0</v>
      </c>
      <c r="N1312" s="4" t="s">
        <v>8122</v>
      </c>
      <c r="O1312" s="41">
        <v>0</v>
      </c>
      <c r="P1312" s="41">
        <v>0</v>
      </c>
      <c r="Q1312" s="41">
        <v>0</v>
      </c>
      <c r="R1312" s="41">
        <v>0</v>
      </c>
      <c r="S1312" s="41">
        <v>0</v>
      </c>
      <c r="T1312" s="41">
        <v>0</v>
      </c>
      <c r="U1312" s="41">
        <v>0</v>
      </c>
      <c r="V1312" s="41">
        <v>0</v>
      </c>
      <c r="W1312" s="41">
        <v>0</v>
      </c>
      <c r="X1312" s="41">
        <v>0</v>
      </c>
      <c r="Y1312" s="41">
        <v>0</v>
      </c>
      <c r="Z1312" s="41">
        <v>0</v>
      </c>
      <c r="AA1312" s="41">
        <v>0</v>
      </c>
      <c r="AB1312" s="41">
        <v>0</v>
      </c>
      <c r="AC1312" s="41">
        <v>0</v>
      </c>
      <c r="AD1312" s="58">
        <f>SUM(Table446233[[#This Row],[1st
Apportionment]:[Invoices]])</f>
        <v>0</v>
      </c>
      <c r="AE1312" s="58">
        <f>Table446233[[#This Row],[2018–19
Final Allocation
$98.35 
Per Pupil]]-AD1312</f>
        <v>0</v>
      </c>
    </row>
    <row r="1313" spans="1:31" x14ac:dyDescent="0.35">
      <c r="A1313" s="13" t="s">
        <v>5154</v>
      </c>
      <c r="B1313" s="13" t="s">
        <v>5339</v>
      </c>
      <c r="C1313" s="14" t="s">
        <v>5156</v>
      </c>
      <c r="D1313" s="14" t="s">
        <v>5234</v>
      </c>
      <c r="E1313" s="14" t="s">
        <v>5340</v>
      </c>
      <c r="F1313" s="14" t="s">
        <v>5341</v>
      </c>
      <c r="G1313" s="14" t="s">
        <v>5342</v>
      </c>
      <c r="H1313" s="61" t="s">
        <v>5343</v>
      </c>
      <c r="I1313" s="38">
        <v>0</v>
      </c>
      <c r="J1313" s="39" t="s">
        <v>8122</v>
      </c>
      <c r="K1313" s="40" t="s">
        <v>8123</v>
      </c>
      <c r="L1313" s="14" t="s">
        <v>8123</v>
      </c>
      <c r="M1313" s="41">
        <v>0</v>
      </c>
      <c r="N1313" s="4" t="s">
        <v>8123</v>
      </c>
      <c r="O1313" s="41">
        <v>0</v>
      </c>
      <c r="P1313" s="41">
        <v>0</v>
      </c>
      <c r="Q1313" s="41">
        <v>0</v>
      </c>
      <c r="R1313" s="41">
        <v>0</v>
      </c>
      <c r="S1313" s="41">
        <v>0</v>
      </c>
      <c r="T1313" s="41">
        <v>0</v>
      </c>
      <c r="U1313" s="41">
        <v>0</v>
      </c>
      <c r="V1313" s="41">
        <v>0</v>
      </c>
      <c r="W1313" s="41">
        <v>0</v>
      </c>
      <c r="X1313" s="41">
        <v>0</v>
      </c>
      <c r="Y1313" s="41">
        <v>0</v>
      </c>
      <c r="Z1313" s="41">
        <v>0</v>
      </c>
      <c r="AA1313" s="41">
        <v>0</v>
      </c>
      <c r="AB1313" s="41">
        <v>0</v>
      </c>
      <c r="AC1313" s="41">
        <v>0</v>
      </c>
      <c r="AD1313" s="58">
        <f>SUM(Table446233[[#This Row],[1st
Apportionment]:[Invoices]])</f>
        <v>0</v>
      </c>
      <c r="AE1313" s="58">
        <f>Table446233[[#This Row],[2018–19
Final Allocation
$98.35 
Per Pupil]]-AD1313</f>
        <v>0</v>
      </c>
    </row>
    <row r="1314" spans="1:31" x14ac:dyDescent="0.35">
      <c r="A1314" s="13" t="s">
        <v>5154</v>
      </c>
      <c r="B1314" s="13" t="s">
        <v>5344</v>
      </c>
      <c r="C1314" s="14" t="s">
        <v>5156</v>
      </c>
      <c r="D1314" s="14" t="s">
        <v>5234</v>
      </c>
      <c r="E1314" s="14" t="s">
        <v>5345</v>
      </c>
      <c r="F1314" s="14" t="s">
        <v>5346</v>
      </c>
      <c r="G1314" s="14" t="s">
        <v>5347</v>
      </c>
      <c r="H1314" s="61" t="s">
        <v>5348</v>
      </c>
      <c r="I1314" s="38">
        <v>0</v>
      </c>
      <c r="J1314" s="39" t="s">
        <v>8123</v>
      </c>
      <c r="K1314" s="40" t="s">
        <v>8123</v>
      </c>
      <c r="L1314" s="14" t="s">
        <v>8122</v>
      </c>
      <c r="M1314" s="41">
        <v>0</v>
      </c>
      <c r="N1314" s="4" t="s">
        <v>8123</v>
      </c>
      <c r="O1314" s="41">
        <v>0</v>
      </c>
      <c r="P1314" s="41">
        <v>0</v>
      </c>
      <c r="Q1314" s="41">
        <v>0</v>
      </c>
      <c r="R1314" s="41">
        <v>0</v>
      </c>
      <c r="S1314" s="41">
        <v>0</v>
      </c>
      <c r="T1314" s="41">
        <v>0</v>
      </c>
      <c r="U1314" s="41">
        <v>0</v>
      </c>
      <c r="V1314" s="41">
        <v>0</v>
      </c>
      <c r="W1314" s="41">
        <v>0</v>
      </c>
      <c r="X1314" s="41">
        <v>0</v>
      </c>
      <c r="Y1314" s="41">
        <v>0</v>
      </c>
      <c r="Z1314" s="41">
        <v>0</v>
      </c>
      <c r="AA1314" s="41">
        <v>0</v>
      </c>
      <c r="AB1314" s="41">
        <v>0</v>
      </c>
      <c r="AC1314" s="41">
        <v>0</v>
      </c>
      <c r="AD1314" s="58">
        <f>SUM(Table446233[[#This Row],[1st
Apportionment]:[Invoices]])</f>
        <v>0</v>
      </c>
      <c r="AE1314" s="58">
        <f>Table446233[[#This Row],[2018–19
Final Allocation
$98.35 
Per Pupil]]-AD1314</f>
        <v>0</v>
      </c>
    </row>
    <row r="1315" spans="1:31" x14ac:dyDescent="0.35">
      <c r="A1315" s="13" t="s">
        <v>5154</v>
      </c>
      <c r="B1315" s="13" t="s">
        <v>5349</v>
      </c>
      <c r="C1315" s="14" t="s">
        <v>5156</v>
      </c>
      <c r="D1315" s="14" t="s">
        <v>5190</v>
      </c>
      <c r="E1315" s="14" t="s">
        <v>5350</v>
      </c>
      <c r="F1315" s="14" t="s">
        <v>5351</v>
      </c>
      <c r="G1315" s="14" t="s">
        <v>5352</v>
      </c>
      <c r="H1315" s="61" t="s">
        <v>5353</v>
      </c>
      <c r="I1315" s="38">
        <v>0</v>
      </c>
      <c r="J1315" s="39" t="s">
        <v>8123</v>
      </c>
      <c r="K1315" s="40" t="s">
        <v>8123</v>
      </c>
      <c r="L1315" s="14" t="s">
        <v>8123</v>
      </c>
      <c r="M1315" s="41">
        <v>0</v>
      </c>
      <c r="N1315" s="4" t="s">
        <v>8123</v>
      </c>
      <c r="O1315" s="41">
        <v>0</v>
      </c>
      <c r="P1315" s="41">
        <v>0</v>
      </c>
      <c r="Q1315" s="41">
        <v>0</v>
      </c>
      <c r="R1315" s="41">
        <v>0</v>
      </c>
      <c r="S1315" s="41">
        <v>0</v>
      </c>
      <c r="T1315" s="41">
        <v>0</v>
      </c>
      <c r="U1315" s="41">
        <v>0</v>
      </c>
      <c r="V1315" s="41">
        <v>0</v>
      </c>
      <c r="W1315" s="41">
        <v>0</v>
      </c>
      <c r="X1315" s="41">
        <v>0</v>
      </c>
      <c r="Y1315" s="41">
        <v>0</v>
      </c>
      <c r="Z1315" s="41">
        <v>0</v>
      </c>
      <c r="AA1315" s="41">
        <v>0</v>
      </c>
      <c r="AB1315" s="41">
        <v>0</v>
      </c>
      <c r="AC1315" s="41">
        <v>0</v>
      </c>
      <c r="AD1315" s="58">
        <f>SUM(Table446233[[#This Row],[1st
Apportionment]:[Invoices]])</f>
        <v>0</v>
      </c>
      <c r="AE1315" s="58">
        <f>Table446233[[#This Row],[2018–19
Final Allocation
$98.35 
Per Pupil]]-AD1315</f>
        <v>0</v>
      </c>
    </row>
    <row r="1316" spans="1:31" x14ac:dyDescent="0.35">
      <c r="A1316" s="13" t="s">
        <v>5154</v>
      </c>
      <c r="B1316" s="13" t="s">
        <v>5354</v>
      </c>
      <c r="C1316" s="14" t="s">
        <v>5156</v>
      </c>
      <c r="D1316" s="14" t="s">
        <v>5211</v>
      </c>
      <c r="E1316" s="14" t="s">
        <v>5355</v>
      </c>
      <c r="F1316" s="14" t="s">
        <v>5356</v>
      </c>
      <c r="G1316" s="14" t="s">
        <v>5357</v>
      </c>
      <c r="H1316" s="61" t="s">
        <v>5358</v>
      </c>
      <c r="I1316" s="38">
        <v>0</v>
      </c>
      <c r="J1316" s="39" t="s">
        <v>8122</v>
      </c>
      <c r="K1316" s="40" t="s">
        <v>8123</v>
      </c>
      <c r="L1316" s="14" t="s">
        <v>8123</v>
      </c>
      <c r="M1316" s="41">
        <v>0</v>
      </c>
      <c r="N1316" s="4" t="s">
        <v>8123</v>
      </c>
      <c r="O1316" s="41">
        <v>0</v>
      </c>
      <c r="P1316" s="41">
        <v>0</v>
      </c>
      <c r="Q1316" s="41">
        <v>0</v>
      </c>
      <c r="R1316" s="41">
        <v>0</v>
      </c>
      <c r="S1316" s="41">
        <v>0</v>
      </c>
      <c r="T1316" s="41">
        <v>0</v>
      </c>
      <c r="U1316" s="41">
        <v>0</v>
      </c>
      <c r="V1316" s="41">
        <v>0</v>
      </c>
      <c r="W1316" s="41">
        <v>0</v>
      </c>
      <c r="X1316" s="41">
        <v>0</v>
      </c>
      <c r="Y1316" s="41">
        <v>0</v>
      </c>
      <c r="Z1316" s="41">
        <v>0</v>
      </c>
      <c r="AA1316" s="41">
        <v>0</v>
      </c>
      <c r="AB1316" s="41">
        <v>0</v>
      </c>
      <c r="AC1316" s="41">
        <v>0</v>
      </c>
      <c r="AD1316" s="58">
        <f>SUM(Table446233[[#This Row],[1st
Apportionment]:[Invoices]])</f>
        <v>0</v>
      </c>
      <c r="AE1316" s="58">
        <f>Table446233[[#This Row],[2018–19
Final Allocation
$98.35 
Per Pupil]]-AD1316</f>
        <v>0</v>
      </c>
    </row>
    <row r="1317" spans="1:31" x14ac:dyDescent="0.35">
      <c r="A1317" s="13" t="s">
        <v>5154</v>
      </c>
      <c r="B1317" s="13" t="s">
        <v>5359</v>
      </c>
      <c r="C1317" s="14" t="s">
        <v>5156</v>
      </c>
      <c r="D1317" s="14" t="s">
        <v>5172</v>
      </c>
      <c r="E1317" s="14" t="s">
        <v>5360</v>
      </c>
      <c r="F1317" s="14" t="s">
        <v>5361</v>
      </c>
      <c r="G1317" s="14" t="s">
        <v>5362</v>
      </c>
      <c r="H1317" s="61" t="s">
        <v>5363</v>
      </c>
      <c r="I1317" s="38">
        <v>0</v>
      </c>
      <c r="J1317" s="39" t="s">
        <v>8123</v>
      </c>
      <c r="K1317" s="40" t="s">
        <v>8122</v>
      </c>
      <c r="L1317" s="14" t="s">
        <v>8122</v>
      </c>
      <c r="M1317" s="41">
        <v>0</v>
      </c>
      <c r="N1317" s="4" t="s">
        <v>8122</v>
      </c>
      <c r="O1317" s="41">
        <v>0</v>
      </c>
      <c r="P1317" s="41">
        <v>0</v>
      </c>
      <c r="Q1317" s="41">
        <v>0</v>
      </c>
      <c r="R1317" s="41">
        <v>0</v>
      </c>
      <c r="S1317" s="41">
        <v>0</v>
      </c>
      <c r="T1317" s="41">
        <v>0</v>
      </c>
      <c r="U1317" s="41">
        <v>0</v>
      </c>
      <c r="V1317" s="41">
        <v>0</v>
      </c>
      <c r="W1317" s="41">
        <v>0</v>
      </c>
      <c r="X1317" s="41">
        <v>0</v>
      </c>
      <c r="Y1317" s="41">
        <v>0</v>
      </c>
      <c r="Z1317" s="41">
        <v>0</v>
      </c>
      <c r="AA1317" s="41">
        <v>0</v>
      </c>
      <c r="AB1317" s="41">
        <v>0</v>
      </c>
      <c r="AC1317" s="41">
        <v>0</v>
      </c>
      <c r="AD1317" s="58">
        <f>SUM(Table446233[[#This Row],[1st
Apportionment]:[Invoices]])</f>
        <v>0</v>
      </c>
      <c r="AE1317" s="58">
        <f>Table446233[[#This Row],[2018–19
Final Allocation
$98.35 
Per Pupil]]-AD1317</f>
        <v>0</v>
      </c>
    </row>
    <row r="1318" spans="1:31" x14ac:dyDescent="0.35">
      <c r="A1318" s="13" t="s">
        <v>5154</v>
      </c>
      <c r="B1318" s="13" t="s">
        <v>5364</v>
      </c>
      <c r="C1318" s="14" t="s">
        <v>5156</v>
      </c>
      <c r="D1318" s="14" t="s">
        <v>5172</v>
      </c>
      <c r="E1318" s="14" t="s">
        <v>5365</v>
      </c>
      <c r="F1318" s="14" t="s">
        <v>5366</v>
      </c>
      <c r="G1318" s="14" t="s">
        <v>5367</v>
      </c>
      <c r="H1318" s="61" t="s">
        <v>5368</v>
      </c>
      <c r="I1318" s="38">
        <v>0</v>
      </c>
      <c r="J1318" s="39" t="s">
        <v>8123</v>
      </c>
      <c r="K1318" s="40" t="s">
        <v>8122</v>
      </c>
      <c r="L1318" s="14" t="s">
        <v>8122</v>
      </c>
      <c r="M1318" s="41">
        <v>0</v>
      </c>
      <c r="N1318" s="4" t="s">
        <v>8122</v>
      </c>
      <c r="O1318" s="41">
        <v>0</v>
      </c>
      <c r="P1318" s="41">
        <v>0</v>
      </c>
      <c r="Q1318" s="41">
        <v>0</v>
      </c>
      <c r="R1318" s="41">
        <v>0</v>
      </c>
      <c r="S1318" s="41">
        <v>0</v>
      </c>
      <c r="T1318" s="41">
        <v>0</v>
      </c>
      <c r="U1318" s="41">
        <v>0</v>
      </c>
      <c r="V1318" s="41">
        <v>0</v>
      </c>
      <c r="W1318" s="41">
        <v>0</v>
      </c>
      <c r="X1318" s="41">
        <v>0</v>
      </c>
      <c r="Y1318" s="41">
        <v>0</v>
      </c>
      <c r="Z1318" s="41">
        <v>0</v>
      </c>
      <c r="AA1318" s="41">
        <v>0</v>
      </c>
      <c r="AB1318" s="41">
        <v>0</v>
      </c>
      <c r="AC1318" s="41">
        <v>0</v>
      </c>
      <c r="AD1318" s="58">
        <f>SUM(Table446233[[#This Row],[1st
Apportionment]:[Invoices]])</f>
        <v>0</v>
      </c>
      <c r="AE1318" s="58">
        <f>Table446233[[#This Row],[2018–19
Final Allocation
$98.35 
Per Pupil]]-AD1318</f>
        <v>0</v>
      </c>
    </row>
    <row r="1319" spans="1:31" x14ac:dyDescent="0.35">
      <c r="A1319" s="13" t="s">
        <v>5154</v>
      </c>
      <c r="B1319" s="13" t="s">
        <v>5369</v>
      </c>
      <c r="C1319" s="14" t="s">
        <v>5156</v>
      </c>
      <c r="D1319" s="14" t="s">
        <v>5199</v>
      </c>
      <c r="E1319" s="14" t="s">
        <v>5370</v>
      </c>
      <c r="F1319" s="14" t="s">
        <v>5371</v>
      </c>
      <c r="G1319" s="14" t="s">
        <v>5372</v>
      </c>
      <c r="H1319" s="61" t="s">
        <v>5373</v>
      </c>
      <c r="I1319" s="38">
        <v>49</v>
      </c>
      <c r="J1319" s="39" t="s">
        <v>8122</v>
      </c>
      <c r="K1319" s="40" t="s">
        <v>8122</v>
      </c>
      <c r="L1319" s="14" t="s">
        <v>8122</v>
      </c>
      <c r="M1319" s="41">
        <v>4819</v>
      </c>
      <c r="N1319" s="4" t="s">
        <v>8123</v>
      </c>
      <c r="O1319" s="41">
        <v>1131</v>
      </c>
      <c r="P1319" s="41">
        <v>1131</v>
      </c>
      <c r="Q1319" s="41">
        <v>1131</v>
      </c>
      <c r="R1319" s="41">
        <v>1426</v>
      </c>
      <c r="S1319" s="41">
        <v>0</v>
      </c>
      <c r="T1319" s="41">
        <v>0</v>
      </c>
      <c r="U1319" s="41">
        <v>0</v>
      </c>
      <c r="V1319" s="41">
        <v>0</v>
      </c>
      <c r="W1319" s="41">
        <v>0</v>
      </c>
      <c r="X1319" s="41">
        <v>0</v>
      </c>
      <c r="Y1319" s="41">
        <v>0</v>
      </c>
      <c r="Z1319" s="41">
        <v>0</v>
      </c>
      <c r="AA1319" s="41">
        <v>0</v>
      </c>
      <c r="AB1319" s="41">
        <v>0</v>
      </c>
      <c r="AC1319" s="41">
        <v>0</v>
      </c>
      <c r="AD1319" s="58">
        <f>SUM(Table446233[[#This Row],[1st
Apportionment]:[Invoices]])</f>
        <v>4819</v>
      </c>
      <c r="AE1319" s="58">
        <f>Table446233[[#This Row],[2018–19
Final Allocation
$98.35 
Per Pupil]]-AD1319</f>
        <v>0</v>
      </c>
    </row>
    <row r="1320" spans="1:31" x14ac:dyDescent="0.35">
      <c r="A1320" s="13" t="s">
        <v>5154</v>
      </c>
      <c r="B1320" s="13" t="s">
        <v>5374</v>
      </c>
      <c r="C1320" s="14" t="s">
        <v>5156</v>
      </c>
      <c r="D1320" s="14" t="s">
        <v>5234</v>
      </c>
      <c r="E1320" s="14" t="s">
        <v>5375</v>
      </c>
      <c r="F1320" s="14" t="s">
        <v>5376</v>
      </c>
      <c r="G1320" s="14" t="s">
        <v>5377</v>
      </c>
      <c r="H1320" s="61" t="s">
        <v>5378</v>
      </c>
      <c r="I1320" s="38">
        <v>0</v>
      </c>
      <c r="J1320" s="39" t="s">
        <v>8123</v>
      </c>
      <c r="K1320" s="40" t="s">
        <v>8123</v>
      </c>
      <c r="L1320" s="14" t="s">
        <v>8122</v>
      </c>
      <c r="M1320" s="41">
        <v>0</v>
      </c>
      <c r="N1320" s="4" t="s">
        <v>8123</v>
      </c>
      <c r="O1320" s="41">
        <v>0</v>
      </c>
      <c r="P1320" s="41">
        <v>0</v>
      </c>
      <c r="Q1320" s="41">
        <v>0</v>
      </c>
      <c r="R1320" s="41">
        <v>0</v>
      </c>
      <c r="S1320" s="41">
        <v>0</v>
      </c>
      <c r="T1320" s="41">
        <v>0</v>
      </c>
      <c r="U1320" s="41">
        <v>0</v>
      </c>
      <c r="V1320" s="41">
        <v>0</v>
      </c>
      <c r="W1320" s="41">
        <v>0</v>
      </c>
      <c r="X1320" s="41">
        <v>0</v>
      </c>
      <c r="Y1320" s="41">
        <v>0</v>
      </c>
      <c r="Z1320" s="41">
        <v>0</v>
      </c>
      <c r="AA1320" s="41">
        <v>0</v>
      </c>
      <c r="AB1320" s="41">
        <v>0</v>
      </c>
      <c r="AC1320" s="41">
        <v>0</v>
      </c>
      <c r="AD1320" s="58">
        <f>SUM(Table446233[[#This Row],[1st
Apportionment]:[Invoices]])</f>
        <v>0</v>
      </c>
      <c r="AE1320" s="58">
        <f>Table446233[[#This Row],[2018–19
Final Allocation
$98.35 
Per Pupil]]-AD1320</f>
        <v>0</v>
      </c>
    </row>
    <row r="1321" spans="1:31" x14ac:dyDescent="0.35">
      <c r="A1321" s="13" t="s">
        <v>5154</v>
      </c>
      <c r="B1321" s="13" t="s">
        <v>5379</v>
      </c>
      <c r="C1321" s="14" t="s">
        <v>5156</v>
      </c>
      <c r="D1321" s="14" t="s">
        <v>5187</v>
      </c>
      <c r="E1321" s="14" t="s">
        <v>5380</v>
      </c>
      <c r="F1321" s="14" t="s">
        <v>5381</v>
      </c>
      <c r="G1321" s="14" t="s">
        <v>5382</v>
      </c>
      <c r="H1321" s="61" t="s">
        <v>5383</v>
      </c>
      <c r="I1321" s="38">
        <v>0</v>
      </c>
      <c r="J1321" s="39" t="s">
        <v>8122</v>
      </c>
      <c r="K1321" s="40" t="s">
        <v>8123</v>
      </c>
      <c r="L1321" s="14" t="s">
        <v>8123</v>
      </c>
      <c r="M1321" s="41">
        <v>0</v>
      </c>
      <c r="N1321" s="4" t="s">
        <v>8123</v>
      </c>
      <c r="O1321" s="41">
        <v>0</v>
      </c>
      <c r="P1321" s="41">
        <v>0</v>
      </c>
      <c r="Q1321" s="41">
        <v>0</v>
      </c>
      <c r="R1321" s="41">
        <v>0</v>
      </c>
      <c r="S1321" s="41">
        <v>0</v>
      </c>
      <c r="T1321" s="41">
        <v>0</v>
      </c>
      <c r="U1321" s="41">
        <v>0</v>
      </c>
      <c r="V1321" s="41">
        <v>0</v>
      </c>
      <c r="W1321" s="41">
        <v>0</v>
      </c>
      <c r="X1321" s="41">
        <v>0</v>
      </c>
      <c r="Y1321" s="41">
        <v>0</v>
      </c>
      <c r="Z1321" s="41">
        <v>0</v>
      </c>
      <c r="AA1321" s="41">
        <v>0</v>
      </c>
      <c r="AB1321" s="41">
        <v>0</v>
      </c>
      <c r="AC1321" s="41">
        <v>0</v>
      </c>
      <c r="AD1321" s="58">
        <f>SUM(Table446233[[#This Row],[1st
Apportionment]:[Invoices]])</f>
        <v>0</v>
      </c>
      <c r="AE1321" s="58">
        <f>Table446233[[#This Row],[2018–19
Final Allocation
$98.35 
Per Pupil]]-AD1321</f>
        <v>0</v>
      </c>
    </row>
    <row r="1322" spans="1:31" x14ac:dyDescent="0.35">
      <c r="A1322" s="13" t="s">
        <v>5154</v>
      </c>
      <c r="B1322" s="13" t="s">
        <v>5384</v>
      </c>
      <c r="C1322" s="14" t="s">
        <v>5156</v>
      </c>
      <c r="D1322" s="14" t="s">
        <v>5270</v>
      </c>
      <c r="E1322" s="14" t="s">
        <v>5385</v>
      </c>
      <c r="F1322" s="14" t="s">
        <v>5386</v>
      </c>
      <c r="G1322" s="14" t="s">
        <v>5387</v>
      </c>
      <c r="H1322" s="61" t="s">
        <v>5388</v>
      </c>
      <c r="I1322" s="38">
        <v>0</v>
      </c>
      <c r="J1322" s="39" t="s">
        <v>8122</v>
      </c>
      <c r="K1322" s="40" t="s">
        <v>8123</v>
      </c>
      <c r="L1322" s="14" t="s">
        <v>8123</v>
      </c>
      <c r="M1322" s="41">
        <v>0</v>
      </c>
      <c r="N1322" s="4" t="s">
        <v>8123</v>
      </c>
      <c r="O1322" s="41">
        <v>0</v>
      </c>
      <c r="P1322" s="41">
        <v>0</v>
      </c>
      <c r="Q1322" s="41">
        <v>0</v>
      </c>
      <c r="R1322" s="41">
        <v>0</v>
      </c>
      <c r="S1322" s="41">
        <v>0</v>
      </c>
      <c r="T1322" s="41">
        <v>0</v>
      </c>
      <c r="U1322" s="41">
        <v>0</v>
      </c>
      <c r="V1322" s="41">
        <v>0</v>
      </c>
      <c r="W1322" s="41">
        <v>0</v>
      </c>
      <c r="X1322" s="41">
        <v>0</v>
      </c>
      <c r="Y1322" s="41">
        <v>0</v>
      </c>
      <c r="Z1322" s="41">
        <v>0</v>
      </c>
      <c r="AA1322" s="41">
        <v>0</v>
      </c>
      <c r="AB1322" s="41">
        <v>0</v>
      </c>
      <c r="AC1322" s="41">
        <v>0</v>
      </c>
      <c r="AD1322" s="58">
        <f>SUM(Table446233[[#This Row],[1st
Apportionment]:[Invoices]])</f>
        <v>0</v>
      </c>
      <c r="AE1322" s="58">
        <f>Table446233[[#This Row],[2018–19
Final Allocation
$98.35 
Per Pupil]]-AD1322</f>
        <v>0</v>
      </c>
    </row>
    <row r="1323" spans="1:31" x14ac:dyDescent="0.35">
      <c r="A1323" s="13" t="s">
        <v>5154</v>
      </c>
      <c r="B1323" s="13" t="s">
        <v>5389</v>
      </c>
      <c r="C1323" s="14" t="s">
        <v>5156</v>
      </c>
      <c r="D1323" s="14" t="s">
        <v>5202</v>
      </c>
      <c r="E1323" s="14" t="s">
        <v>5390</v>
      </c>
      <c r="F1323" s="14" t="s">
        <v>5391</v>
      </c>
      <c r="G1323" s="14" t="s">
        <v>5392</v>
      </c>
      <c r="H1323" s="61" t="s">
        <v>5393</v>
      </c>
      <c r="I1323" s="38">
        <v>0</v>
      </c>
      <c r="J1323" s="39" t="s">
        <v>8122</v>
      </c>
      <c r="K1323" s="40" t="s">
        <v>8123</v>
      </c>
      <c r="L1323" s="14" t="s">
        <v>8123</v>
      </c>
      <c r="M1323" s="41">
        <v>0</v>
      </c>
      <c r="N1323" s="4" t="s">
        <v>8123</v>
      </c>
      <c r="O1323" s="41">
        <v>0</v>
      </c>
      <c r="P1323" s="41">
        <v>0</v>
      </c>
      <c r="Q1323" s="41">
        <v>0</v>
      </c>
      <c r="R1323" s="41">
        <v>0</v>
      </c>
      <c r="S1323" s="41">
        <v>0</v>
      </c>
      <c r="T1323" s="41">
        <v>0</v>
      </c>
      <c r="U1323" s="41">
        <v>0</v>
      </c>
      <c r="V1323" s="41">
        <v>0</v>
      </c>
      <c r="W1323" s="41">
        <v>0</v>
      </c>
      <c r="X1323" s="41">
        <v>0</v>
      </c>
      <c r="Y1323" s="41">
        <v>0</v>
      </c>
      <c r="Z1323" s="41">
        <v>0</v>
      </c>
      <c r="AA1323" s="41">
        <v>0</v>
      </c>
      <c r="AB1323" s="41">
        <v>0</v>
      </c>
      <c r="AC1323" s="41">
        <v>0</v>
      </c>
      <c r="AD1323" s="58">
        <f>SUM(Table446233[[#This Row],[1st
Apportionment]:[Invoices]])</f>
        <v>0</v>
      </c>
      <c r="AE1323" s="58">
        <f>Table446233[[#This Row],[2018–19
Final Allocation
$98.35 
Per Pupil]]-AD1323</f>
        <v>0</v>
      </c>
    </row>
    <row r="1324" spans="1:31" x14ac:dyDescent="0.35">
      <c r="A1324" s="13" t="s">
        <v>5154</v>
      </c>
      <c r="B1324" s="13" t="s">
        <v>5394</v>
      </c>
      <c r="C1324" s="14" t="s">
        <v>5156</v>
      </c>
      <c r="D1324" s="14" t="s">
        <v>5234</v>
      </c>
      <c r="E1324" s="14" t="s">
        <v>5395</v>
      </c>
      <c r="F1324" s="14" t="s">
        <v>5396</v>
      </c>
      <c r="G1324" s="14" t="s">
        <v>5397</v>
      </c>
      <c r="H1324" s="61" t="s">
        <v>5398</v>
      </c>
      <c r="I1324" s="38">
        <v>0</v>
      </c>
      <c r="J1324" s="39" t="s">
        <v>8123</v>
      </c>
      <c r="K1324" s="40" t="s">
        <v>8123</v>
      </c>
      <c r="L1324" s="14" t="s">
        <v>8123</v>
      </c>
      <c r="M1324" s="41">
        <v>0</v>
      </c>
      <c r="N1324" s="4" t="s">
        <v>8123</v>
      </c>
      <c r="O1324" s="41">
        <v>0</v>
      </c>
      <c r="P1324" s="41">
        <v>0</v>
      </c>
      <c r="Q1324" s="41">
        <v>0</v>
      </c>
      <c r="R1324" s="41">
        <v>0</v>
      </c>
      <c r="S1324" s="41">
        <v>0</v>
      </c>
      <c r="T1324" s="41">
        <v>0</v>
      </c>
      <c r="U1324" s="41">
        <v>0</v>
      </c>
      <c r="V1324" s="41">
        <v>0</v>
      </c>
      <c r="W1324" s="41">
        <v>0</v>
      </c>
      <c r="X1324" s="41">
        <v>0</v>
      </c>
      <c r="Y1324" s="41">
        <v>0</v>
      </c>
      <c r="Z1324" s="41">
        <v>0</v>
      </c>
      <c r="AA1324" s="41">
        <v>0</v>
      </c>
      <c r="AB1324" s="41">
        <v>0</v>
      </c>
      <c r="AC1324" s="41">
        <v>0</v>
      </c>
      <c r="AD1324" s="58">
        <f>SUM(Table446233[[#This Row],[1st
Apportionment]:[Invoices]])</f>
        <v>0</v>
      </c>
      <c r="AE1324" s="58">
        <f>Table446233[[#This Row],[2018–19
Final Allocation
$98.35 
Per Pupil]]-AD1324</f>
        <v>0</v>
      </c>
    </row>
    <row r="1325" spans="1:31" x14ac:dyDescent="0.35">
      <c r="A1325" s="13" t="s">
        <v>5154</v>
      </c>
      <c r="B1325" s="13" t="s">
        <v>5399</v>
      </c>
      <c r="C1325" s="14" t="s">
        <v>5156</v>
      </c>
      <c r="D1325" s="14" t="s">
        <v>5205</v>
      </c>
      <c r="E1325" s="14" t="s">
        <v>5400</v>
      </c>
      <c r="F1325" s="14" t="s">
        <v>5401</v>
      </c>
      <c r="G1325" s="14" t="s">
        <v>5402</v>
      </c>
      <c r="H1325" s="61" t="s">
        <v>5403</v>
      </c>
      <c r="I1325" s="38">
        <v>0</v>
      </c>
      <c r="J1325" s="39" t="s">
        <v>8122</v>
      </c>
      <c r="K1325" s="40" t="s">
        <v>8123</v>
      </c>
      <c r="L1325" s="14" t="s">
        <v>8123</v>
      </c>
      <c r="M1325" s="41">
        <v>0</v>
      </c>
      <c r="N1325" s="4" t="s">
        <v>8123</v>
      </c>
      <c r="O1325" s="41">
        <v>0</v>
      </c>
      <c r="P1325" s="41">
        <v>0</v>
      </c>
      <c r="Q1325" s="41">
        <v>0</v>
      </c>
      <c r="R1325" s="41">
        <v>0</v>
      </c>
      <c r="S1325" s="41">
        <v>0</v>
      </c>
      <c r="T1325" s="41">
        <v>0</v>
      </c>
      <c r="U1325" s="41">
        <v>0</v>
      </c>
      <c r="V1325" s="41">
        <v>0</v>
      </c>
      <c r="W1325" s="41">
        <v>0</v>
      </c>
      <c r="X1325" s="41">
        <v>0</v>
      </c>
      <c r="Y1325" s="41">
        <v>0</v>
      </c>
      <c r="Z1325" s="41">
        <v>0</v>
      </c>
      <c r="AA1325" s="41">
        <v>0</v>
      </c>
      <c r="AB1325" s="41">
        <v>0</v>
      </c>
      <c r="AC1325" s="41">
        <v>0</v>
      </c>
      <c r="AD1325" s="58">
        <f>SUM(Table446233[[#This Row],[1st
Apportionment]:[Invoices]])</f>
        <v>0</v>
      </c>
      <c r="AE1325" s="58">
        <f>Table446233[[#This Row],[2018–19
Final Allocation
$98.35 
Per Pupil]]-AD1325</f>
        <v>0</v>
      </c>
    </row>
    <row r="1326" spans="1:31" x14ac:dyDescent="0.35">
      <c r="A1326" s="13" t="s">
        <v>5154</v>
      </c>
      <c r="B1326" s="13" t="s">
        <v>5404</v>
      </c>
      <c r="C1326" s="14" t="s">
        <v>5156</v>
      </c>
      <c r="D1326" s="14" t="s">
        <v>5234</v>
      </c>
      <c r="E1326" s="14" t="s">
        <v>5405</v>
      </c>
      <c r="F1326" s="14" t="s">
        <v>5406</v>
      </c>
      <c r="G1326" s="14" t="s">
        <v>5407</v>
      </c>
      <c r="H1326" s="61" t="s">
        <v>5408</v>
      </c>
      <c r="I1326" s="38">
        <v>0</v>
      </c>
      <c r="J1326" s="39" t="s">
        <v>8123</v>
      </c>
      <c r="K1326" s="40" t="s">
        <v>8123</v>
      </c>
      <c r="L1326" s="14" t="s">
        <v>8123</v>
      </c>
      <c r="M1326" s="41">
        <v>0</v>
      </c>
      <c r="N1326" s="4" t="s">
        <v>8123</v>
      </c>
      <c r="O1326" s="41">
        <v>0</v>
      </c>
      <c r="P1326" s="41">
        <v>0</v>
      </c>
      <c r="Q1326" s="41">
        <v>0</v>
      </c>
      <c r="R1326" s="41">
        <v>0</v>
      </c>
      <c r="S1326" s="41">
        <v>0</v>
      </c>
      <c r="T1326" s="41">
        <v>0</v>
      </c>
      <c r="U1326" s="41">
        <v>0</v>
      </c>
      <c r="V1326" s="41">
        <v>0</v>
      </c>
      <c r="W1326" s="41">
        <v>0</v>
      </c>
      <c r="X1326" s="41">
        <v>0</v>
      </c>
      <c r="Y1326" s="41">
        <v>0</v>
      </c>
      <c r="Z1326" s="41">
        <v>0</v>
      </c>
      <c r="AA1326" s="41">
        <v>0</v>
      </c>
      <c r="AB1326" s="41">
        <v>0</v>
      </c>
      <c r="AC1326" s="41">
        <v>0</v>
      </c>
      <c r="AD1326" s="58">
        <f>SUM(Table446233[[#This Row],[1st
Apportionment]:[Invoices]])</f>
        <v>0</v>
      </c>
      <c r="AE1326" s="58">
        <f>Table446233[[#This Row],[2018–19
Final Allocation
$98.35 
Per Pupil]]-AD1326</f>
        <v>0</v>
      </c>
    </row>
    <row r="1327" spans="1:31" x14ac:dyDescent="0.35">
      <c r="A1327" s="13" t="s">
        <v>5154</v>
      </c>
      <c r="B1327" s="13" t="s">
        <v>5409</v>
      </c>
      <c r="C1327" s="14" t="s">
        <v>5156</v>
      </c>
      <c r="D1327" s="14" t="s">
        <v>5234</v>
      </c>
      <c r="E1327" s="14" t="s">
        <v>5410</v>
      </c>
      <c r="F1327" s="14" t="s">
        <v>5411</v>
      </c>
      <c r="G1327" s="14" t="s">
        <v>5412</v>
      </c>
      <c r="H1327" s="61" t="s">
        <v>5413</v>
      </c>
      <c r="I1327" s="38">
        <v>0</v>
      </c>
      <c r="J1327" s="39" t="s">
        <v>8123</v>
      </c>
      <c r="K1327" s="40" t="s">
        <v>8123</v>
      </c>
      <c r="L1327" s="14" t="s">
        <v>8123</v>
      </c>
      <c r="M1327" s="41">
        <v>0</v>
      </c>
      <c r="N1327" s="4" t="s">
        <v>8123</v>
      </c>
      <c r="O1327" s="41">
        <v>0</v>
      </c>
      <c r="P1327" s="41">
        <v>0</v>
      </c>
      <c r="Q1327" s="41">
        <v>0</v>
      </c>
      <c r="R1327" s="41">
        <v>0</v>
      </c>
      <c r="S1327" s="41">
        <v>0</v>
      </c>
      <c r="T1327" s="41">
        <v>0</v>
      </c>
      <c r="U1327" s="41">
        <v>0</v>
      </c>
      <c r="V1327" s="41">
        <v>0</v>
      </c>
      <c r="W1327" s="41">
        <v>0</v>
      </c>
      <c r="X1327" s="41">
        <v>0</v>
      </c>
      <c r="Y1327" s="41">
        <v>0</v>
      </c>
      <c r="Z1327" s="41">
        <v>0</v>
      </c>
      <c r="AA1327" s="41">
        <v>0</v>
      </c>
      <c r="AB1327" s="41">
        <v>0</v>
      </c>
      <c r="AC1327" s="41">
        <v>0</v>
      </c>
      <c r="AD1327" s="58">
        <f>SUM(Table446233[[#This Row],[1st
Apportionment]:[Invoices]])</f>
        <v>0</v>
      </c>
      <c r="AE1327" s="58">
        <f>Table446233[[#This Row],[2018–19
Final Allocation
$98.35 
Per Pupil]]-AD1327</f>
        <v>0</v>
      </c>
    </row>
    <row r="1328" spans="1:31" x14ac:dyDescent="0.35">
      <c r="A1328" s="13" t="s">
        <v>5154</v>
      </c>
      <c r="B1328" s="13" t="s">
        <v>5414</v>
      </c>
      <c r="C1328" s="14" t="s">
        <v>5156</v>
      </c>
      <c r="D1328" s="14" t="s">
        <v>5258</v>
      </c>
      <c r="E1328" s="14" t="s">
        <v>5415</v>
      </c>
      <c r="F1328" s="14" t="s">
        <v>5416</v>
      </c>
      <c r="G1328" s="14" t="s">
        <v>5417</v>
      </c>
      <c r="H1328" s="61" t="s">
        <v>5418</v>
      </c>
      <c r="I1328" s="38">
        <v>0</v>
      </c>
      <c r="J1328" s="39" t="s">
        <v>8122</v>
      </c>
      <c r="K1328" s="40" t="s">
        <v>8123</v>
      </c>
      <c r="L1328" s="14" t="s">
        <v>8123</v>
      </c>
      <c r="M1328" s="41">
        <v>0</v>
      </c>
      <c r="N1328" s="4" t="s">
        <v>8123</v>
      </c>
      <c r="O1328" s="41">
        <v>0</v>
      </c>
      <c r="P1328" s="41">
        <v>0</v>
      </c>
      <c r="Q1328" s="41">
        <v>0</v>
      </c>
      <c r="R1328" s="41">
        <v>0</v>
      </c>
      <c r="S1328" s="41">
        <v>0</v>
      </c>
      <c r="T1328" s="41">
        <v>0</v>
      </c>
      <c r="U1328" s="41">
        <v>0</v>
      </c>
      <c r="V1328" s="41">
        <v>0</v>
      </c>
      <c r="W1328" s="41">
        <v>0</v>
      </c>
      <c r="X1328" s="41">
        <v>0</v>
      </c>
      <c r="Y1328" s="41">
        <v>0</v>
      </c>
      <c r="Z1328" s="41">
        <v>0</v>
      </c>
      <c r="AA1328" s="41">
        <v>0</v>
      </c>
      <c r="AB1328" s="41">
        <v>0</v>
      </c>
      <c r="AC1328" s="41">
        <v>0</v>
      </c>
      <c r="AD1328" s="58">
        <f>SUM(Table446233[[#This Row],[1st
Apportionment]:[Invoices]])</f>
        <v>0</v>
      </c>
      <c r="AE1328" s="58">
        <f>Table446233[[#This Row],[2018–19
Final Allocation
$98.35 
Per Pupil]]-AD1328</f>
        <v>0</v>
      </c>
    </row>
    <row r="1329" spans="1:31" x14ac:dyDescent="0.35">
      <c r="A1329" s="13" t="s">
        <v>5154</v>
      </c>
      <c r="B1329" s="13" t="s">
        <v>5419</v>
      </c>
      <c r="C1329" s="14" t="s">
        <v>5156</v>
      </c>
      <c r="D1329" s="14" t="s">
        <v>5234</v>
      </c>
      <c r="E1329" s="14" t="s">
        <v>5420</v>
      </c>
      <c r="F1329" s="14" t="s">
        <v>5421</v>
      </c>
      <c r="G1329" s="14" t="s">
        <v>5422</v>
      </c>
      <c r="H1329" s="61" t="s">
        <v>5423</v>
      </c>
      <c r="I1329" s="38">
        <v>0</v>
      </c>
      <c r="J1329" s="39" t="s">
        <v>8123</v>
      </c>
      <c r="K1329" s="40" t="s">
        <v>8123</v>
      </c>
      <c r="L1329" s="14" t="s">
        <v>8123</v>
      </c>
      <c r="M1329" s="41">
        <v>0</v>
      </c>
      <c r="N1329" s="4" t="s">
        <v>8123</v>
      </c>
      <c r="O1329" s="41">
        <v>0</v>
      </c>
      <c r="P1329" s="41">
        <v>0</v>
      </c>
      <c r="Q1329" s="41">
        <v>0</v>
      </c>
      <c r="R1329" s="41">
        <v>0</v>
      </c>
      <c r="S1329" s="41">
        <v>0</v>
      </c>
      <c r="T1329" s="41">
        <v>0</v>
      </c>
      <c r="U1329" s="41">
        <v>0</v>
      </c>
      <c r="V1329" s="41">
        <v>0</v>
      </c>
      <c r="W1329" s="41">
        <v>0</v>
      </c>
      <c r="X1329" s="41">
        <v>0</v>
      </c>
      <c r="Y1329" s="41">
        <v>0</v>
      </c>
      <c r="Z1329" s="41">
        <v>0</v>
      </c>
      <c r="AA1329" s="41">
        <v>0</v>
      </c>
      <c r="AB1329" s="41">
        <v>0</v>
      </c>
      <c r="AC1329" s="41">
        <v>0</v>
      </c>
      <c r="AD1329" s="58">
        <f>SUM(Table446233[[#This Row],[1st
Apportionment]:[Invoices]])</f>
        <v>0</v>
      </c>
      <c r="AE1329" s="58">
        <f>Table446233[[#This Row],[2018–19
Final Allocation
$98.35 
Per Pupil]]-AD1329</f>
        <v>0</v>
      </c>
    </row>
    <row r="1330" spans="1:31" x14ac:dyDescent="0.35">
      <c r="A1330" s="13" t="s">
        <v>5154</v>
      </c>
      <c r="B1330" s="13" t="s">
        <v>5424</v>
      </c>
      <c r="C1330" s="14" t="s">
        <v>5156</v>
      </c>
      <c r="D1330" s="14" t="s">
        <v>5157</v>
      </c>
      <c r="E1330" s="14" t="s">
        <v>5425</v>
      </c>
      <c r="F1330" s="14" t="s">
        <v>5426</v>
      </c>
      <c r="G1330" s="14" t="s">
        <v>5427</v>
      </c>
      <c r="H1330" s="61" t="s">
        <v>5428</v>
      </c>
      <c r="I1330" s="38">
        <v>0</v>
      </c>
      <c r="J1330" s="39" t="s">
        <v>8123</v>
      </c>
      <c r="K1330" s="40" t="s">
        <v>8123</v>
      </c>
      <c r="L1330" s="14" t="s">
        <v>8123</v>
      </c>
      <c r="M1330" s="41">
        <v>0</v>
      </c>
      <c r="N1330" s="4" t="s">
        <v>8123</v>
      </c>
      <c r="O1330" s="41">
        <v>0</v>
      </c>
      <c r="P1330" s="41">
        <v>0</v>
      </c>
      <c r="Q1330" s="41">
        <v>0</v>
      </c>
      <c r="R1330" s="41">
        <v>0</v>
      </c>
      <c r="S1330" s="41">
        <v>0</v>
      </c>
      <c r="T1330" s="41">
        <v>0</v>
      </c>
      <c r="U1330" s="41">
        <v>0</v>
      </c>
      <c r="V1330" s="41">
        <v>0</v>
      </c>
      <c r="W1330" s="41">
        <v>0</v>
      </c>
      <c r="X1330" s="41">
        <v>0</v>
      </c>
      <c r="Y1330" s="41">
        <v>0</v>
      </c>
      <c r="Z1330" s="41">
        <v>0</v>
      </c>
      <c r="AA1330" s="41">
        <v>0</v>
      </c>
      <c r="AB1330" s="41">
        <v>0</v>
      </c>
      <c r="AC1330" s="41">
        <v>0</v>
      </c>
      <c r="AD1330" s="58">
        <f>SUM(Table446233[[#This Row],[1st
Apportionment]:[Invoices]])</f>
        <v>0</v>
      </c>
      <c r="AE1330" s="58">
        <f>Table446233[[#This Row],[2018–19
Final Allocation
$98.35 
Per Pupil]]-AD1330</f>
        <v>0</v>
      </c>
    </row>
    <row r="1331" spans="1:31" x14ac:dyDescent="0.35">
      <c r="A1331" s="13" t="s">
        <v>5154</v>
      </c>
      <c r="B1331" s="13" t="s">
        <v>5429</v>
      </c>
      <c r="C1331" s="14" t="s">
        <v>5156</v>
      </c>
      <c r="D1331" s="14" t="s">
        <v>5234</v>
      </c>
      <c r="E1331" s="14" t="s">
        <v>5430</v>
      </c>
      <c r="F1331" s="14" t="s">
        <v>5431</v>
      </c>
      <c r="G1331" s="14" t="s">
        <v>5432</v>
      </c>
      <c r="H1331" s="61" t="s">
        <v>5433</v>
      </c>
      <c r="I1331" s="38">
        <v>0</v>
      </c>
      <c r="J1331" s="39" t="s">
        <v>8122</v>
      </c>
      <c r="K1331" s="40" t="s">
        <v>8123</v>
      </c>
      <c r="L1331" s="14" t="s">
        <v>8123</v>
      </c>
      <c r="M1331" s="41">
        <v>0</v>
      </c>
      <c r="N1331" s="4" t="s">
        <v>8123</v>
      </c>
      <c r="O1331" s="41">
        <v>0</v>
      </c>
      <c r="P1331" s="41">
        <v>0</v>
      </c>
      <c r="Q1331" s="41">
        <v>0</v>
      </c>
      <c r="R1331" s="41">
        <v>0</v>
      </c>
      <c r="S1331" s="41">
        <v>0</v>
      </c>
      <c r="T1331" s="41">
        <v>0</v>
      </c>
      <c r="U1331" s="41">
        <v>0</v>
      </c>
      <c r="V1331" s="41">
        <v>0</v>
      </c>
      <c r="W1331" s="41">
        <v>0</v>
      </c>
      <c r="X1331" s="41">
        <v>0</v>
      </c>
      <c r="Y1331" s="41">
        <v>0</v>
      </c>
      <c r="Z1331" s="41">
        <v>0</v>
      </c>
      <c r="AA1331" s="41">
        <v>0</v>
      </c>
      <c r="AB1331" s="41">
        <v>0</v>
      </c>
      <c r="AC1331" s="41">
        <v>0</v>
      </c>
      <c r="AD1331" s="58">
        <f>SUM(Table446233[[#This Row],[1st
Apportionment]:[Invoices]])</f>
        <v>0</v>
      </c>
      <c r="AE1331" s="58">
        <f>Table446233[[#This Row],[2018–19
Final Allocation
$98.35 
Per Pupil]]-AD1331</f>
        <v>0</v>
      </c>
    </row>
    <row r="1332" spans="1:31" x14ac:dyDescent="0.35">
      <c r="A1332" s="13" t="s">
        <v>5154</v>
      </c>
      <c r="B1332" s="13" t="s">
        <v>5434</v>
      </c>
      <c r="C1332" s="14" t="s">
        <v>5156</v>
      </c>
      <c r="D1332" s="14" t="s">
        <v>5178</v>
      </c>
      <c r="E1332" s="14" t="s">
        <v>5435</v>
      </c>
      <c r="F1332" s="14" t="s">
        <v>5436</v>
      </c>
      <c r="G1332" s="14" t="s">
        <v>5437</v>
      </c>
      <c r="H1332" s="61" t="s">
        <v>5438</v>
      </c>
      <c r="I1332" s="38">
        <v>0</v>
      </c>
      <c r="J1332" s="39" t="s">
        <v>8123</v>
      </c>
      <c r="K1332" s="40" t="s">
        <v>8123</v>
      </c>
      <c r="L1332" s="14" t="s">
        <v>8123</v>
      </c>
      <c r="M1332" s="41">
        <v>0</v>
      </c>
      <c r="N1332" s="4" t="s">
        <v>8123</v>
      </c>
      <c r="O1332" s="41">
        <v>0</v>
      </c>
      <c r="P1332" s="41">
        <v>0</v>
      </c>
      <c r="Q1332" s="41">
        <v>0</v>
      </c>
      <c r="R1332" s="41">
        <v>0</v>
      </c>
      <c r="S1332" s="41">
        <v>0</v>
      </c>
      <c r="T1332" s="41">
        <v>0</v>
      </c>
      <c r="U1332" s="41">
        <v>0</v>
      </c>
      <c r="V1332" s="41">
        <v>0</v>
      </c>
      <c r="W1332" s="41">
        <v>0</v>
      </c>
      <c r="X1332" s="41">
        <v>0</v>
      </c>
      <c r="Y1332" s="41">
        <v>0</v>
      </c>
      <c r="Z1332" s="41">
        <v>0</v>
      </c>
      <c r="AA1332" s="41">
        <v>0</v>
      </c>
      <c r="AB1332" s="41">
        <v>0</v>
      </c>
      <c r="AC1332" s="41">
        <v>0</v>
      </c>
      <c r="AD1332" s="58">
        <f>SUM(Table446233[[#This Row],[1st
Apportionment]:[Invoices]])</f>
        <v>0</v>
      </c>
      <c r="AE1332" s="58">
        <f>Table446233[[#This Row],[2018–19
Final Allocation
$98.35 
Per Pupil]]-AD1332</f>
        <v>0</v>
      </c>
    </row>
    <row r="1333" spans="1:31" x14ac:dyDescent="0.35">
      <c r="A1333" s="13" t="s">
        <v>5154</v>
      </c>
      <c r="B1333" s="13" t="s">
        <v>5439</v>
      </c>
      <c r="C1333" s="14" t="s">
        <v>5156</v>
      </c>
      <c r="D1333" s="14" t="s">
        <v>5234</v>
      </c>
      <c r="E1333" s="14" t="s">
        <v>5440</v>
      </c>
      <c r="F1333" s="14" t="s">
        <v>5441</v>
      </c>
      <c r="G1333" s="14" t="s">
        <v>5442</v>
      </c>
      <c r="H1333" s="61" t="s">
        <v>5443</v>
      </c>
      <c r="I1333" s="38">
        <v>0</v>
      </c>
      <c r="J1333" s="39" t="s">
        <v>8123</v>
      </c>
      <c r="K1333" s="40" t="s">
        <v>8123</v>
      </c>
      <c r="L1333" s="14" t="s">
        <v>8122</v>
      </c>
      <c r="M1333" s="41">
        <v>0</v>
      </c>
      <c r="N1333" s="4" t="s">
        <v>8123</v>
      </c>
      <c r="O1333" s="41">
        <v>0</v>
      </c>
      <c r="P1333" s="41">
        <v>0</v>
      </c>
      <c r="Q1333" s="41">
        <v>0</v>
      </c>
      <c r="R1333" s="41">
        <v>0</v>
      </c>
      <c r="S1333" s="41">
        <v>0</v>
      </c>
      <c r="T1333" s="41">
        <v>0</v>
      </c>
      <c r="U1333" s="41">
        <v>0</v>
      </c>
      <c r="V1333" s="41">
        <v>0</v>
      </c>
      <c r="W1333" s="41">
        <v>0</v>
      </c>
      <c r="X1333" s="41">
        <v>0</v>
      </c>
      <c r="Y1333" s="41">
        <v>0</v>
      </c>
      <c r="Z1333" s="41">
        <v>0</v>
      </c>
      <c r="AA1333" s="41">
        <v>0</v>
      </c>
      <c r="AB1333" s="41">
        <v>0</v>
      </c>
      <c r="AC1333" s="41">
        <v>0</v>
      </c>
      <c r="AD1333" s="58">
        <f>SUM(Table446233[[#This Row],[1st
Apportionment]:[Invoices]])</f>
        <v>0</v>
      </c>
      <c r="AE1333" s="58">
        <f>Table446233[[#This Row],[2018–19
Final Allocation
$98.35 
Per Pupil]]-AD1333</f>
        <v>0</v>
      </c>
    </row>
    <row r="1334" spans="1:31" x14ac:dyDescent="0.35">
      <c r="A1334" s="13" t="s">
        <v>5154</v>
      </c>
      <c r="B1334" s="13" t="s">
        <v>5444</v>
      </c>
      <c r="C1334" s="14" t="s">
        <v>5156</v>
      </c>
      <c r="D1334" s="14" t="s">
        <v>5211</v>
      </c>
      <c r="E1334" s="14" t="s">
        <v>5445</v>
      </c>
      <c r="F1334" s="14" t="s">
        <v>5446</v>
      </c>
      <c r="G1334" s="14" t="s">
        <v>5447</v>
      </c>
      <c r="H1334" s="61" t="s">
        <v>5448</v>
      </c>
      <c r="I1334" s="38">
        <v>0</v>
      </c>
      <c r="J1334" s="39" t="s">
        <v>8122</v>
      </c>
      <c r="K1334" s="40" t="s">
        <v>8123</v>
      </c>
      <c r="L1334" s="14" t="s">
        <v>8123</v>
      </c>
      <c r="M1334" s="41">
        <v>0</v>
      </c>
      <c r="N1334" s="4" t="s">
        <v>8123</v>
      </c>
      <c r="O1334" s="41">
        <v>0</v>
      </c>
      <c r="P1334" s="41">
        <v>0</v>
      </c>
      <c r="Q1334" s="41">
        <v>0</v>
      </c>
      <c r="R1334" s="41">
        <v>0</v>
      </c>
      <c r="S1334" s="41">
        <v>0</v>
      </c>
      <c r="T1334" s="41">
        <v>0</v>
      </c>
      <c r="U1334" s="41">
        <v>0</v>
      </c>
      <c r="V1334" s="41">
        <v>0</v>
      </c>
      <c r="W1334" s="41">
        <v>0</v>
      </c>
      <c r="X1334" s="41">
        <v>0</v>
      </c>
      <c r="Y1334" s="41">
        <v>0</v>
      </c>
      <c r="Z1334" s="41">
        <v>0</v>
      </c>
      <c r="AA1334" s="41">
        <v>0</v>
      </c>
      <c r="AB1334" s="41">
        <v>0</v>
      </c>
      <c r="AC1334" s="41">
        <v>0</v>
      </c>
      <c r="AD1334" s="58">
        <f>SUM(Table446233[[#This Row],[1st
Apportionment]:[Invoices]])</f>
        <v>0</v>
      </c>
      <c r="AE1334" s="58">
        <f>Table446233[[#This Row],[2018–19
Final Allocation
$98.35 
Per Pupil]]-AD1334</f>
        <v>0</v>
      </c>
    </row>
    <row r="1335" spans="1:31" x14ac:dyDescent="0.35">
      <c r="A1335" s="13" t="s">
        <v>5154</v>
      </c>
      <c r="B1335" s="13" t="s">
        <v>5449</v>
      </c>
      <c r="C1335" s="14" t="s">
        <v>5156</v>
      </c>
      <c r="D1335" s="14" t="s">
        <v>5172</v>
      </c>
      <c r="E1335" s="14" t="s">
        <v>5450</v>
      </c>
      <c r="F1335" s="14" t="s">
        <v>5451</v>
      </c>
      <c r="G1335" s="14" t="s">
        <v>5452</v>
      </c>
      <c r="H1335" s="61" t="s">
        <v>5453</v>
      </c>
      <c r="I1335" s="38">
        <v>0</v>
      </c>
      <c r="J1335" s="39" t="s">
        <v>8123</v>
      </c>
      <c r="K1335" s="40" t="s">
        <v>8122</v>
      </c>
      <c r="L1335" s="14" t="s">
        <v>8122</v>
      </c>
      <c r="M1335" s="41">
        <v>0</v>
      </c>
      <c r="N1335" s="4" t="s">
        <v>8123</v>
      </c>
      <c r="O1335" s="41">
        <v>0</v>
      </c>
      <c r="P1335" s="41">
        <v>0</v>
      </c>
      <c r="Q1335" s="41">
        <v>0</v>
      </c>
      <c r="R1335" s="41">
        <v>0</v>
      </c>
      <c r="S1335" s="41">
        <v>0</v>
      </c>
      <c r="T1335" s="41">
        <v>0</v>
      </c>
      <c r="U1335" s="41">
        <v>0</v>
      </c>
      <c r="V1335" s="41">
        <v>0</v>
      </c>
      <c r="W1335" s="41">
        <v>0</v>
      </c>
      <c r="X1335" s="41">
        <v>0</v>
      </c>
      <c r="Y1335" s="41">
        <v>0</v>
      </c>
      <c r="Z1335" s="41">
        <v>0</v>
      </c>
      <c r="AA1335" s="41">
        <v>0</v>
      </c>
      <c r="AB1335" s="41">
        <v>0</v>
      </c>
      <c r="AC1335" s="41">
        <v>0</v>
      </c>
      <c r="AD1335" s="58">
        <f>SUM(Table446233[[#This Row],[1st
Apportionment]:[Invoices]])</f>
        <v>0</v>
      </c>
      <c r="AE1335" s="58">
        <f>Table446233[[#This Row],[2018–19
Final Allocation
$98.35 
Per Pupil]]-AD1335</f>
        <v>0</v>
      </c>
    </row>
    <row r="1336" spans="1:31" x14ac:dyDescent="0.35">
      <c r="A1336" s="13" t="s">
        <v>5154</v>
      </c>
      <c r="B1336" s="13" t="s">
        <v>5454</v>
      </c>
      <c r="C1336" s="14" t="s">
        <v>5156</v>
      </c>
      <c r="D1336" s="14" t="s">
        <v>5234</v>
      </c>
      <c r="E1336" s="14" t="s">
        <v>5455</v>
      </c>
      <c r="F1336" s="14" t="s">
        <v>5456</v>
      </c>
      <c r="G1336" s="14" t="s">
        <v>5457</v>
      </c>
      <c r="H1336" s="61" t="s">
        <v>5458</v>
      </c>
      <c r="I1336" s="38">
        <v>0</v>
      </c>
      <c r="J1336" s="39" t="s">
        <v>8122</v>
      </c>
      <c r="K1336" s="40" t="s">
        <v>8123</v>
      </c>
      <c r="L1336" s="14" t="s">
        <v>8123</v>
      </c>
      <c r="M1336" s="41">
        <v>0</v>
      </c>
      <c r="N1336" s="4" t="s">
        <v>8123</v>
      </c>
      <c r="O1336" s="41">
        <v>0</v>
      </c>
      <c r="P1336" s="41">
        <v>0</v>
      </c>
      <c r="Q1336" s="41">
        <v>0</v>
      </c>
      <c r="R1336" s="41">
        <v>0</v>
      </c>
      <c r="S1336" s="41">
        <v>0</v>
      </c>
      <c r="T1336" s="41">
        <v>0</v>
      </c>
      <c r="U1336" s="41">
        <v>0</v>
      </c>
      <c r="V1336" s="41">
        <v>0</v>
      </c>
      <c r="W1336" s="41">
        <v>0</v>
      </c>
      <c r="X1336" s="41">
        <v>0</v>
      </c>
      <c r="Y1336" s="41">
        <v>0</v>
      </c>
      <c r="Z1336" s="41">
        <v>0</v>
      </c>
      <c r="AA1336" s="41">
        <v>0</v>
      </c>
      <c r="AB1336" s="41">
        <v>0</v>
      </c>
      <c r="AC1336" s="41">
        <v>0</v>
      </c>
      <c r="AD1336" s="58">
        <f>SUM(Table446233[[#This Row],[1st
Apportionment]:[Invoices]])</f>
        <v>0</v>
      </c>
      <c r="AE1336" s="58">
        <f>Table446233[[#This Row],[2018–19
Final Allocation
$98.35 
Per Pupil]]-AD1336</f>
        <v>0</v>
      </c>
    </row>
    <row r="1337" spans="1:31" x14ac:dyDescent="0.35">
      <c r="A1337" s="13" t="s">
        <v>5154</v>
      </c>
      <c r="B1337" s="13" t="s">
        <v>5459</v>
      </c>
      <c r="C1337" s="14" t="s">
        <v>5156</v>
      </c>
      <c r="D1337" s="14" t="s">
        <v>5255</v>
      </c>
      <c r="E1337" s="14" t="s">
        <v>5460</v>
      </c>
      <c r="F1337" s="14" t="s">
        <v>5461</v>
      </c>
      <c r="G1337" s="14" t="s">
        <v>5462</v>
      </c>
      <c r="H1337" s="61" t="s">
        <v>5463</v>
      </c>
      <c r="I1337" s="38">
        <v>0</v>
      </c>
      <c r="J1337" s="39" t="s">
        <v>8122</v>
      </c>
      <c r="K1337" s="40" t="s">
        <v>8123</v>
      </c>
      <c r="L1337" s="14" t="s">
        <v>8123</v>
      </c>
      <c r="M1337" s="41">
        <v>0</v>
      </c>
      <c r="N1337" s="4" t="s">
        <v>8123</v>
      </c>
      <c r="O1337" s="41">
        <v>0</v>
      </c>
      <c r="P1337" s="41">
        <v>0</v>
      </c>
      <c r="Q1337" s="41">
        <v>0</v>
      </c>
      <c r="R1337" s="41">
        <v>0</v>
      </c>
      <c r="S1337" s="41">
        <v>0</v>
      </c>
      <c r="T1337" s="41">
        <v>0</v>
      </c>
      <c r="U1337" s="41">
        <v>0</v>
      </c>
      <c r="V1337" s="41">
        <v>0</v>
      </c>
      <c r="W1337" s="41">
        <v>0</v>
      </c>
      <c r="X1337" s="41">
        <v>0</v>
      </c>
      <c r="Y1337" s="41">
        <v>0</v>
      </c>
      <c r="Z1337" s="41">
        <v>0</v>
      </c>
      <c r="AA1337" s="41">
        <v>0</v>
      </c>
      <c r="AB1337" s="41">
        <v>0</v>
      </c>
      <c r="AC1337" s="41">
        <v>0</v>
      </c>
      <c r="AD1337" s="58">
        <f>SUM(Table446233[[#This Row],[1st
Apportionment]:[Invoices]])</f>
        <v>0</v>
      </c>
      <c r="AE1337" s="58">
        <f>Table446233[[#This Row],[2018–19
Final Allocation
$98.35 
Per Pupil]]-AD1337</f>
        <v>0</v>
      </c>
    </row>
    <row r="1338" spans="1:31" x14ac:dyDescent="0.35">
      <c r="A1338" s="13" t="s">
        <v>5154</v>
      </c>
      <c r="B1338" s="13" t="s">
        <v>5464</v>
      </c>
      <c r="C1338" s="14" t="s">
        <v>5156</v>
      </c>
      <c r="D1338" s="14" t="s">
        <v>5270</v>
      </c>
      <c r="E1338" s="14" t="s">
        <v>5465</v>
      </c>
      <c r="F1338" s="14" t="s">
        <v>5466</v>
      </c>
      <c r="G1338" s="14" t="s">
        <v>5467</v>
      </c>
      <c r="H1338" s="61" t="s">
        <v>5468</v>
      </c>
      <c r="I1338" s="38">
        <v>0</v>
      </c>
      <c r="J1338" s="39" t="s">
        <v>8122</v>
      </c>
      <c r="K1338" s="40" t="s">
        <v>8123</v>
      </c>
      <c r="L1338" s="14" t="s">
        <v>8123</v>
      </c>
      <c r="M1338" s="41">
        <v>0</v>
      </c>
      <c r="N1338" s="4" t="s">
        <v>8123</v>
      </c>
      <c r="O1338" s="41">
        <v>0</v>
      </c>
      <c r="P1338" s="41">
        <v>0</v>
      </c>
      <c r="Q1338" s="41">
        <v>0</v>
      </c>
      <c r="R1338" s="41">
        <v>0</v>
      </c>
      <c r="S1338" s="41">
        <v>0</v>
      </c>
      <c r="T1338" s="41">
        <v>0</v>
      </c>
      <c r="U1338" s="41">
        <v>0</v>
      </c>
      <c r="V1338" s="41">
        <v>0</v>
      </c>
      <c r="W1338" s="41">
        <v>0</v>
      </c>
      <c r="X1338" s="41">
        <v>0</v>
      </c>
      <c r="Y1338" s="41">
        <v>0</v>
      </c>
      <c r="Z1338" s="41">
        <v>0</v>
      </c>
      <c r="AA1338" s="41">
        <v>0</v>
      </c>
      <c r="AB1338" s="41">
        <v>0</v>
      </c>
      <c r="AC1338" s="41">
        <v>0</v>
      </c>
      <c r="AD1338" s="58">
        <f>SUM(Table446233[[#This Row],[1st
Apportionment]:[Invoices]])</f>
        <v>0</v>
      </c>
      <c r="AE1338" s="58">
        <f>Table446233[[#This Row],[2018–19
Final Allocation
$98.35 
Per Pupil]]-AD1338</f>
        <v>0</v>
      </c>
    </row>
    <row r="1339" spans="1:31" x14ac:dyDescent="0.35">
      <c r="A1339" s="13" t="s">
        <v>5154</v>
      </c>
      <c r="B1339" s="13" t="s">
        <v>5469</v>
      </c>
      <c r="C1339" s="14" t="s">
        <v>5156</v>
      </c>
      <c r="D1339" s="14" t="s">
        <v>5234</v>
      </c>
      <c r="E1339" s="14" t="s">
        <v>5470</v>
      </c>
      <c r="F1339" s="14" t="s">
        <v>5471</v>
      </c>
      <c r="G1339" s="14" t="s">
        <v>5472</v>
      </c>
      <c r="H1339" s="61" t="s">
        <v>5473</v>
      </c>
      <c r="I1339" s="38">
        <v>0</v>
      </c>
      <c r="J1339" s="39" t="s">
        <v>8122</v>
      </c>
      <c r="K1339" s="40" t="s">
        <v>8123</v>
      </c>
      <c r="L1339" s="14" t="s">
        <v>8123</v>
      </c>
      <c r="M1339" s="41">
        <v>0</v>
      </c>
      <c r="N1339" s="4" t="s">
        <v>8123</v>
      </c>
      <c r="O1339" s="41">
        <v>0</v>
      </c>
      <c r="P1339" s="41">
        <v>0</v>
      </c>
      <c r="Q1339" s="41">
        <v>0</v>
      </c>
      <c r="R1339" s="41">
        <v>0</v>
      </c>
      <c r="S1339" s="41">
        <v>0</v>
      </c>
      <c r="T1339" s="41">
        <v>0</v>
      </c>
      <c r="U1339" s="41">
        <v>0</v>
      </c>
      <c r="V1339" s="41">
        <v>0</v>
      </c>
      <c r="W1339" s="41">
        <v>0</v>
      </c>
      <c r="X1339" s="41">
        <v>0</v>
      </c>
      <c r="Y1339" s="41">
        <v>0</v>
      </c>
      <c r="Z1339" s="41">
        <v>0</v>
      </c>
      <c r="AA1339" s="41">
        <v>0</v>
      </c>
      <c r="AB1339" s="41">
        <v>0</v>
      </c>
      <c r="AC1339" s="41">
        <v>0</v>
      </c>
      <c r="AD1339" s="58">
        <f>SUM(Table446233[[#This Row],[1st
Apportionment]:[Invoices]])</f>
        <v>0</v>
      </c>
      <c r="AE1339" s="58">
        <f>Table446233[[#This Row],[2018–19
Final Allocation
$98.35 
Per Pupil]]-AD1339</f>
        <v>0</v>
      </c>
    </row>
    <row r="1340" spans="1:31" x14ac:dyDescent="0.35">
      <c r="A1340" s="13" t="s">
        <v>5154</v>
      </c>
      <c r="B1340" s="13" t="s">
        <v>5474</v>
      </c>
      <c r="C1340" s="14" t="s">
        <v>5156</v>
      </c>
      <c r="D1340" s="14" t="s">
        <v>5234</v>
      </c>
      <c r="E1340" s="14" t="s">
        <v>5475</v>
      </c>
      <c r="F1340" s="14" t="s">
        <v>5476</v>
      </c>
      <c r="G1340" s="14" t="s">
        <v>5477</v>
      </c>
      <c r="H1340" s="61" t="s">
        <v>5478</v>
      </c>
      <c r="I1340" s="38">
        <v>0</v>
      </c>
      <c r="J1340" s="39" t="s">
        <v>8123</v>
      </c>
      <c r="K1340" s="40" t="s">
        <v>8123</v>
      </c>
      <c r="L1340" s="14" t="s">
        <v>8123</v>
      </c>
      <c r="M1340" s="41">
        <v>0</v>
      </c>
      <c r="N1340" s="4" t="s">
        <v>8123</v>
      </c>
      <c r="O1340" s="41">
        <v>0</v>
      </c>
      <c r="P1340" s="41">
        <v>0</v>
      </c>
      <c r="Q1340" s="41">
        <v>0</v>
      </c>
      <c r="R1340" s="41">
        <v>0</v>
      </c>
      <c r="S1340" s="41">
        <v>0</v>
      </c>
      <c r="T1340" s="41">
        <v>0</v>
      </c>
      <c r="U1340" s="41">
        <v>0</v>
      </c>
      <c r="V1340" s="41">
        <v>0</v>
      </c>
      <c r="W1340" s="41">
        <v>0</v>
      </c>
      <c r="X1340" s="41">
        <v>0</v>
      </c>
      <c r="Y1340" s="41">
        <v>0</v>
      </c>
      <c r="Z1340" s="41">
        <v>0</v>
      </c>
      <c r="AA1340" s="41">
        <v>0</v>
      </c>
      <c r="AB1340" s="41">
        <v>0</v>
      </c>
      <c r="AC1340" s="41">
        <v>0</v>
      </c>
      <c r="AD1340" s="58">
        <f>SUM(Table446233[[#This Row],[1st
Apportionment]:[Invoices]])</f>
        <v>0</v>
      </c>
      <c r="AE1340" s="58">
        <f>Table446233[[#This Row],[2018–19
Final Allocation
$98.35 
Per Pupil]]-AD1340</f>
        <v>0</v>
      </c>
    </row>
    <row r="1341" spans="1:31" x14ac:dyDescent="0.35">
      <c r="A1341" s="13" t="s">
        <v>5154</v>
      </c>
      <c r="B1341" s="13" t="s">
        <v>5479</v>
      </c>
      <c r="C1341" s="14" t="s">
        <v>5156</v>
      </c>
      <c r="D1341" s="14" t="s">
        <v>5222</v>
      </c>
      <c r="E1341" s="14" t="s">
        <v>5480</v>
      </c>
      <c r="F1341" s="14" t="s">
        <v>5481</v>
      </c>
      <c r="G1341" s="14" t="s">
        <v>5482</v>
      </c>
      <c r="H1341" s="61" t="s">
        <v>5483</v>
      </c>
      <c r="I1341" s="38">
        <v>0</v>
      </c>
      <c r="J1341" s="39" t="s">
        <v>8123</v>
      </c>
      <c r="K1341" s="40" t="s">
        <v>8123</v>
      </c>
      <c r="L1341" s="14" t="s">
        <v>8122</v>
      </c>
      <c r="M1341" s="41">
        <v>0</v>
      </c>
      <c r="N1341" s="4" t="s">
        <v>8123</v>
      </c>
      <c r="O1341" s="41">
        <v>0</v>
      </c>
      <c r="P1341" s="41">
        <v>0</v>
      </c>
      <c r="Q1341" s="41">
        <v>0</v>
      </c>
      <c r="R1341" s="41">
        <v>0</v>
      </c>
      <c r="S1341" s="41">
        <v>0</v>
      </c>
      <c r="T1341" s="41">
        <v>0</v>
      </c>
      <c r="U1341" s="41">
        <v>0</v>
      </c>
      <c r="V1341" s="41">
        <v>0</v>
      </c>
      <c r="W1341" s="41">
        <v>0</v>
      </c>
      <c r="X1341" s="41">
        <v>0</v>
      </c>
      <c r="Y1341" s="41">
        <v>0</v>
      </c>
      <c r="Z1341" s="41">
        <v>0</v>
      </c>
      <c r="AA1341" s="41">
        <v>0</v>
      </c>
      <c r="AB1341" s="41">
        <v>0</v>
      </c>
      <c r="AC1341" s="41">
        <v>0</v>
      </c>
      <c r="AD1341" s="58">
        <f>SUM(Table446233[[#This Row],[1st
Apportionment]:[Invoices]])</f>
        <v>0</v>
      </c>
      <c r="AE1341" s="58">
        <f>Table446233[[#This Row],[2018–19
Final Allocation
$98.35 
Per Pupil]]-AD1341</f>
        <v>0</v>
      </c>
    </row>
    <row r="1342" spans="1:31" x14ac:dyDescent="0.35">
      <c r="A1342" s="13" t="s">
        <v>5154</v>
      </c>
      <c r="B1342" s="13" t="s">
        <v>5484</v>
      </c>
      <c r="C1342" s="14" t="s">
        <v>5156</v>
      </c>
      <c r="D1342" s="14" t="s">
        <v>5187</v>
      </c>
      <c r="E1342" s="14" t="s">
        <v>5485</v>
      </c>
      <c r="F1342" s="14" t="s">
        <v>5486</v>
      </c>
      <c r="G1342" s="14" t="s">
        <v>5487</v>
      </c>
      <c r="H1342" s="61" t="s">
        <v>5488</v>
      </c>
      <c r="I1342" s="38">
        <v>0</v>
      </c>
      <c r="J1342" s="39" t="s">
        <v>8122</v>
      </c>
      <c r="K1342" s="40" t="s">
        <v>8123</v>
      </c>
      <c r="L1342" s="14" t="s">
        <v>8123</v>
      </c>
      <c r="M1342" s="41">
        <v>0</v>
      </c>
      <c r="N1342" s="4" t="s">
        <v>8123</v>
      </c>
      <c r="O1342" s="41">
        <v>0</v>
      </c>
      <c r="P1342" s="41">
        <v>0</v>
      </c>
      <c r="Q1342" s="41">
        <v>0</v>
      </c>
      <c r="R1342" s="41">
        <v>0</v>
      </c>
      <c r="S1342" s="41">
        <v>0</v>
      </c>
      <c r="T1342" s="41">
        <v>0</v>
      </c>
      <c r="U1342" s="41">
        <v>0</v>
      </c>
      <c r="V1342" s="41">
        <v>0</v>
      </c>
      <c r="W1342" s="41">
        <v>0</v>
      </c>
      <c r="X1342" s="41">
        <v>0</v>
      </c>
      <c r="Y1342" s="41">
        <v>0</v>
      </c>
      <c r="Z1342" s="41">
        <v>0</v>
      </c>
      <c r="AA1342" s="41">
        <v>0</v>
      </c>
      <c r="AB1342" s="41">
        <v>0</v>
      </c>
      <c r="AC1342" s="41">
        <v>0</v>
      </c>
      <c r="AD1342" s="58">
        <f>SUM(Table446233[[#This Row],[1st
Apportionment]:[Invoices]])</f>
        <v>0</v>
      </c>
      <c r="AE1342" s="58">
        <f>Table446233[[#This Row],[2018–19
Final Allocation
$98.35 
Per Pupil]]-AD1342</f>
        <v>0</v>
      </c>
    </row>
    <row r="1343" spans="1:31" x14ac:dyDescent="0.35">
      <c r="A1343" s="13" t="s">
        <v>5154</v>
      </c>
      <c r="B1343" s="13" t="s">
        <v>5489</v>
      </c>
      <c r="C1343" s="14" t="s">
        <v>5156</v>
      </c>
      <c r="D1343" s="14" t="s">
        <v>5234</v>
      </c>
      <c r="E1343" s="14" t="s">
        <v>5490</v>
      </c>
      <c r="F1343" s="14" t="s">
        <v>5491</v>
      </c>
      <c r="G1343" s="14" t="s">
        <v>5492</v>
      </c>
      <c r="H1343" s="61" t="s">
        <v>5493</v>
      </c>
      <c r="I1343" s="38">
        <v>0</v>
      </c>
      <c r="J1343" s="39" t="s">
        <v>8123</v>
      </c>
      <c r="K1343" s="40" t="s">
        <v>8123</v>
      </c>
      <c r="L1343" s="14" t="s">
        <v>8123</v>
      </c>
      <c r="M1343" s="41">
        <v>0</v>
      </c>
      <c r="N1343" s="4" t="s">
        <v>8123</v>
      </c>
      <c r="O1343" s="41">
        <v>0</v>
      </c>
      <c r="P1343" s="41">
        <v>0</v>
      </c>
      <c r="Q1343" s="41">
        <v>0</v>
      </c>
      <c r="R1343" s="41">
        <v>0</v>
      </c>
      <c r="S1343" s="41">
        <v>0</v>
      </c>
      <c r="T1343" s="41">
        <v>0</v>
      </c>
      <c r="U1343" s="41">
        <v>0</v>
      </c>
      <c r="V1343" s="41">
        <v>0</v>
      </c>
      <c r="W1343" s="41">
        <v>0</v>
      </c>
      <c r="X1343" s="41">
        <v>0</v>
      </c>
      <c r="Y1343" s="41">
        <v>0</v>
      </c>
      <c r="Z1343" s="41">
        <v>0</v>
      </c>
      <c r="AA1343" s="41">
        <v>0</v>
      </c>
      <c r="AB1343" s="41">
        <v>0</v>
      </c>
      <c r="AC1343" s="41">
        <v>0</v>
      </c>
      <c r="AD1343" s="58">
        <f>SUM(Table446233[[#This Row],[1st
Apportionment]:[Invoices]])</f>
        <v>0</v>
      </c>
      <c r="AE1343" s="58">
        <f>Table446233[[#This Row],[2018–19
Final Allocation
$98.35 
Per Pupil]]-AD1343</f>
        <v>0</v>
      </c>
    </row>
    <row r="1344" spans="1:31" x14ac:dyDescent="0.35">
      <c r="A1344" s="13" t="s">
        <v>5154</v>
      </c>
      <c r="B1344" s="13" t="s">
        <v>5494</v>
      </c>
      <c r="C1344" s="14" t="s">
        <v>5156</v>
      </c>
      <c r="D1344" s="14" t="s">
        <v>5234</v>
      </c>
      <c r="E1344" s="14" t="s">
        <v>5495</v>
      </c>
      <c r="F1344" s="14" t="s">
        <v>5496</v>
      </c>
      <c r="G1344" s="14" t="s">
        <v>5497</v>
      </c>
      <c r="H1344" s="61" t="s">
        <v>5498</v>
      </c>
      <c r="I1344" s="38">
        <v>0</v>
      </c>
      <c r="J1344" s="39" t="s">
        <v>8123</v>
      </c>
      <c r="K1344" s="40" t="s">
        <v>8123</v>
      </c>
      <c r="L1344" s="14" t="s">
        <v>8123</v>
      </c>
      <c r="M1344" s="41">
        <v>0</v>
      </c>
      <c r="N1344" s="4" t="s">
        <v>8123</v>
      </c>
      <c r="O1344" s="41">
        <v>0</v>
      </c>
      <c r="P1344" s="41">
        <v>0</v>
      </c>
      <c r="Q1344" s="41">
        <v>0</v>
      </c>
      <c r="R1344" s="41">
        <v>0</v>
      </c>
      <c r="S1344" s="41">
        <v>0</v>
      </c>
      <c r="T1344" s="41">
        <v>0</v>
      </c>
      <c r="U1344" s="41">
        <v>0</v>
      </c>
      <c r="V1344" s="41">
        <v>0</v>
      </c>
      <c r="W1344" s="41">
        <v>0</v>
      </c>
      <c r="X1344" s="41">
        <v>0</v>
      </c>
      <c r="Y1344" s="41">
        <v>0</v>
      </c>
      <c r="Z1344" s="41">
        <v>0</v>
      </c>
      <c r="AA1344" s="41">
        <v>0</v>
      </c>
      <c r="AB1344" s="41">
        <v>0</v>
      </c>
      <c r="AC1344" s="41">
        <v>0</v>
      </c>
      <c r="AD1344" s="58">
        <f>SUM(Table446233[[#This Row],[1st
Apportionment]:[Invoices]])</f>
        <v>0</v>
      </c>
      <c r="AE1344" s="58">
        <f>Table446233[[#This Row],[2018–19
Final Allocation
$98.35 
Per Pupil]]-AD1344</f>
        <v>0</v>
      </c>
    </row>
    <row r="1345" spans="1:31" x14ac:dyDescent="0.35">
      <c r="A1345" s="13" t="s">
        <v>5154</v>
      </c>
      <c r="B1345" s="13" t="s">
        <v>5499</v>
      </c>
      <c r="C1345" s="14" t="s">
        <v>5156</v>
      </c>
      <c r="D1345" s="14" t="s">
        <v>5264</v>
      </c>
      <c r="E1345" s="14" t="s">
        <v>5500</v>
      </c>
      <c r="F1345" s="14" t="s">
        <v>5501</v>
      </c>
      <c r="G1345" s="14" t="s">
        <v>5502</v>
      </c>
      <c r="H1345" s="61" t="s">
        <v>5503</v>
      </c>
      <c r="I1345" s="38">
        <v>0</v>
      </c>
      <c r="J1345" s="39" t="s">
        <v>8123</v>
      </c>
      <c r="K1345" s="40" t="s">
        <v>8123</v>
      </c>
      <c r="L1345" s="14" t="s">
        <v>8123</v>
      </c>
      <c r="M1345" s="41">
        <v>0</v>
      </c>
      <c r="N1345" s="4" t="s">
        <v>8123</v>
      </c>
      <c r="O1345" s="41">
        <v>0</v>
      </c>
      <c r="P1345" s="41">
        <v>0</v>
      </c>
      <c r="Q1345" s="41">
        <v>0</v>
      </c>
      <c r="R1345" s="41">
        <v>0</v>
      </c>
      <c r="S1345" s="41">
        <v>0</v>
      </c>
      <c r="T1345" s="41">
        <v>0</v>
      </c>
      <c r="U1345" s="41">
        <v>0</v>
      </c>
      <c r="V1345" s="41">
        <v>0</v>
      </c>
      <c r="W1345" s="41">
        <v>0</v>
      </c>
      <c r="X1345" s="41">
        <v>0</v>
      </c>
      <c r="Y1345" s="41">
        <v>0</v>
      </c>
      <c r="Z1345" s="41">
        <v>0</v>
      </c>
      <c r="AA1345" s="41">
        <v>0</v>
      </c>
      <c r="AB1345" s="41">
        <v>0</v>
      </c>
      <c r="AC1345" s="41">
        <v>0</v>
      </c>
      <c r="AD1345" s="58">
        <f>SUM(Table446233[[#This Row],[1st
Apportionment]:[Invoices]])</f>
        <v>0</v>
      </c>
      <c r="AE1345" s="58">
        <f>Table446233[[#This Row],[2018–19
Final Allocation
$98.35 
Per Pupil]]-AD1345</f>
        <v>0</v>
      </c>
    </row>
    <row r="1346" spans="1:31" x14ac:dyDescent="0.35">
      <c r="A1346" s="13" t="s">
        <v>5154</v>
      </c>
      <c r="B1346" s="13" t="s">
        <v>5504</v>
      </c>
      <c r="C1346" s="14" t="s">
        <v>5156</v>
      </c>
      <c r="D1346" s="14" t="s">
        <v>5234</v>
      </c>
      <c r="E1346" s="14" t="s">
        <v>5505</v>
      </c>
      <c r="F1346" s="14" t="s">
        <v>5506</v>
      </c>
      <c r="G1346" s="14" t="s">
        <v>5507</v>
      </c>
      <c r="H1346" s="61" t="s">
        <v>5508</v>
      </c>
      <c r="I1346" s="38">
        <v>0</v>
      </c>
      <c r="J1346" s="39" t="s">
        <v>8122</v>
      </c>
      <c r="K1346" s="40" t="s">
        <v>8123</v>
      </c>
      <c r="L1346" s="14" t="s">
        <v>8123</v>
      </c>
      <c r="M1346" s="41">
        <v>0</v>
      </c>
      <c r="N1346" s="4" t="s">
        <v>8123</v>
      </c>
      <c r="O1346" s="41">
        <v>0</v>
      </c>
      <c r="P1346" s="41">
        <v>0</v>
      </c>
      <c r="Q1346" s="41">
        <v>0</v>
      </c>
      <c r="R1346" s="41">
        <v>0</v>
      </c>
      <c r="S1346" s="41">
        <v>0</v>
      </c>
      <c r="T1346" s="41">
        <v>0</v>
      </c>
      <c r="U1346" s="41">
        <v>0</v>
      </c>
      <c r="V1346" s="41">
        <v>0</v>
      </c>
      <c r="W1346" s="41">
        <v>0</v>
      </c>
      <c r="X1346" s="41">
        <v>0</v>
      </c>
      <c r="Y1346" s="41">
        <v>0</v>
      </c>
      <c r="Z1346" s="41">
        <v>0</v>
      </c>
      <c r="AA1346" s="41">
        <v>0</v>
      </c>
      <c r="AB1346" s="41">
        <v>0</v>
      </c>
      <c r="AC1346" s="41">
        <v>0</v>
      </c>
      <c r="AD1346" s="58">
        <f>SUM(Table446233[[#This Row],[1st
Apportionment]:[Invoices]])</f>
        <v>0</v>
      </c>
      <c r="AE1346" s="58">
        <f>Table446233[[#This Row],[2018–19
Final Allocation
$98.35 
Per Pupil]]-AD1346</f>
        <v>0</v>
      </c>
    </row>
    <row r="1347" spans="1:31" x14ac:dyDescent="0.35">
      <c r="A1347" s="13" t="s">
        <v>5154</v>
      </c>
      <c r="B1347" s="13" t="s">
        <v>5509</v>
      </c>
      <c r="C1347" s="14" t="s">
        <v>5156</v>
      </c>
      <c r="D1347" s="14" t="s">
        <v>5234</v>
      </c>
      <c r="E1347" s="14" t="s">
        <v>5510</v>
      </c>
      <c r="F1347" s="14" t="s">
        <v>5511</v>
      </c>
      <c r="G1347" s="14" t="s">
        <v>5512</v>
      </c>
      <c r="H1347" s="61" t="s">
        <v>5513</v>
      </c>
      <c r="I1347" s="38">
        <v>0</v>
      </c>
      <c r="J1347" s="39" t="s">
        <v>8123</v>
      </c>
      <c r="K1347" s="40" t="s">
        <v>8123</v>
      </c>
      <c r="L1347" s="14" t="s">
        <v>8123</v>
      </c>
      <c r="M1347" s="41">
        <v>0</v>
      </c>
      <c r="N1347" s="4" t="s">
        <v>8123</v>
      </c>
      <c r="O1347" s="41">
        <v>0</v>
      </c>
      <c r="P1347" s="41">
        <v>0</v>
      </c>
      <c r="Q1347" s="41">
        <v>0</v>
      </c>
      <c r="R1347" s="41">
        <v>0</v>
      </c>
      <c r="S1347" s="41">
        <v>0</v>
      </c>
      <c r="T1347" s="41">
        <v>0</v>
      </c>
      <c r="U1347" s="41">
        <v>0</v>
      </c>
      <c r="V1347" s="41">
        <v>0</v>
      </c>
      <c r="W1347" s="41">
        <v>0</v>
      </c>
      <c r="X1347" s="41">
        <v>0</v>
      </c>
      <c r="Y1347" s="41">
        <v>0</v>
      </c>
      <c r="Z1347" s="41">
        <v>0</v>
      </c>
      <c r="AA1347" s="41">
        <v>0</v>
      </c>
      <c r="AB1347" s="41">
        <v>0</v>
      </c>
      <c r="AC1347" s="41">
        <v>0</v>
      </c>
      <c r="AD1347" s="58">
        <f>SUM(Table446233[[#This Row],[1st
Apportionment]:[Invoices]])</f>
        <v>0</v>
      </c>
      <c r="AE1347" s="58">
        <f>Table446233[[#This Row],[2018–19
Final Allocation
$98.35 
Per Pupil]]-AD1347</f>
        <v>0</v>
      </c>
    </row>
    <row r="1348" spans="1:31" x14ac:dyDescent="0.35">
      <c r="A1348" s="13" t="s">
        <v>5154</v>
      </c>
      <c r="B1348" s="13" t="s">
        <v>5514</v>
      </c>
      <c r="C1348" s="14" t="s">
        <v>5156</v>
      </c>
      <c r="D1348" s="14" t="s">
        <v>5234</v>
      </c>
      <c r="E1348" s="14" t="s">
        <v>5515</v>
      </c>
      <c r="F1348" s="14" t="s">
        <v>5516</v>
      </c>
      <c r="G1348" s="14" t="s">
        <v>5517</v>
      </c>
      <c r="H1348" s="61" t="s">
        <v>5518</v>
      </c>
      <c r="I1348" s="38">
        <v>0</v>
      </c>
      <c r="J1348" s="39" t="s">
        <v>8123</v>
      </c>
      <c r="K1348" s="40" t="s">
        <v>8122</v>
      </c>
      <c r="L1348" s="14" t="s">
        <v>8122</v>
      </c>
      <c r="M1348" s="41">
        <v>0</v>
      </c>
      <c r="N1348" s="4" t="s">
        <v>8123</v>
      </c>
      <c r="O1348" s="41">
        <v>0</v>
      </c>
      <c r="P1348" s="41">
        <v>0</v>
      </c>
      <c r="Q1348" s="41">
        <v>0</v>
      </c>
      <c r="R1348" s="41">
        <v>0</v>
      </c>
      <c r="S1348" s="41">
        <v>0</v>
      </c>
      <c r="T1348" s="41">
        <v>0</v>
      </c>
      <c r="U1348" s="41">
        <v>0</v>
      </c>
      <c r="V1348" s="41">
        <v>0</v>
      </c>
      <c r="W1348" s="41">
        <v>0</v>
      </c>
      <c r="X1348" s="41">
        <v>0</v>
      </c>
      <c r="Y1348" s="41">
        <v>0</v>
      </c>
      <c r="Z1348" s="41">
        <v>0</v>
      </c>
      <c r="AA1348" s="41">
        <v>0</v>
      </c>
      <c r="AB1348" s="41">
        <v>0</v>
      </c>
      <c r="AC1348" s="41">
        <v>0</v>
      </c>
      <c r="AD1348" s="58">
        <f>SUM(Table446233[[#This Row],[1st
Apportionment]:[Invoices]])</f>
        <v>0</v>
      </c>
      <c r="AE1348" s="58">
        <f>Table446233[[#This Row],[2018–19
Final Allocation
$98.35 
Per Pupil]]-AD1348</f>
        <v>0</v>
      </c>
    </row>
    <row r="1349" spans="1:31" x14ac:dyDescent="0.35">
      <c r="A1349" s="13" t="s">
        <v>5154</v>
      </c>
      <c r="B1349" s="13" t="s">
        <v>5519</v>
      </c>
      <c r="C1349" s="14" t="s">
        <v>5156</v>
      </c>
      <c r="D1349" s="14" t="s">
        <v>5166</v>
      </c>
      <c r="E1349" s="14" t="s">
        <v>5520</v>
      </c>
      <c r="F1349" s="14" t="s">
        <v>5521</v>
      </c>
      <c r="G1349" s="14" t="s">
        <v>5522</v>
      </c>
      <c r="H1349" s="61" t="s">
        <v>5523</v>
      </c>
      <c r="I1349" s="38">
        <v>0</v>
      </c>
      <c r="J1349" s="39" t="s">
        <v>8122</v>
      </c>
      <c r="K1349" s="40" t="s">
        <v>8123</v>
      </c>
      <c r="L1349" s="14" t="s">
        <v>8123</v>
      </c>
      <c r="M1349" s="41">
        <v>0</v>
      </c>
      <c r="N1349" s="4" t="s">
        <v>8123</v>
      </c>
      <c r="O1349" s="41">
        <v>0</v>
      </c>
      <c r="P1349" s="41">
        <v>0</v>
      </c>
      <c r="Q1349" s="41">
        <v>0</v>
      </c>
      <c r="R1349" s="41">
        <v>0</v>
      </c>
      <c r="S1349" s="41">
        <v>0</v>
      </c>
      <c r="T1349" s="41">
        <v>0</v>
      </c>
      <c r="U1349" s="41">
        <v>0</v>
      </c>
      <c r="V1349" s="41">
        <v>0</v>
      </c>
      <c r="W1349" s="41">
        <v>0</v>
      </c>
      <c r="X1349" s="41">
        <v>0</v>
      </c>
      <c r="Y1349" s="41">
        <v>0</v>
      </c>
      <c r="Z1349" s="41">
        <v>0</v>
      </c>
      <c r="AA1349" s="41">
        <v>0</v>
      </c>
      <c r="AB1349" s="41">
        <v>0</v>
      </c>
      <c r="AC1349" s="41">
        <v>0</v>
      </c>
      <c r="AD1349" s="58">
        <f>SUM(Table446233[[#This Row],[1st
Apportionment]:[Invoices]])</f>
        <v>0</v>
      </c>
      <c r="AE1349" s="58">
        <f>Table446233[[#This Row],[2018–19
Final Allocation
$98.35 
Per Pupil]]-AD1349</f>
        <v>0</v>
      </c>
    </row>
    <row r="1350" spans="1:31" x14ac:dyDescent="0.35">
      <c r="A1350" s="13" t="s">
        <v>5154</v>
      </c>
      <c r="B1350" s="13" t="s">
        <v>5524</v>
      </c>
      <c r="C1350" s="14" t="s">
        <v>5156</v>
      </c>
      <c r="D1350" s="14" t="s">
        <v>5234</v>
      </c>
      <c r="E1350" s="14" t="s">
        <v>5525</v>
      </c>
      <c r="F1350" s="14" t="s">
        <v>5526</v>
      </c>
      <c r="G1350" s="14" t="s">
        <v>5527</v>
      </c>
      <c r="H1350" s="61" t="s">
        <v>5528</v>
      </c>
      <c r="I1350" s="38">
        <v>0</v>
      </c>
      <c r="J1350" s="39" t="s">
        <v>8123</v>
      </c>
      <c r="K1350" s="40" t="s">
        <v>8123</v>
      </c>
      <c r="L1350" s="14" t="s">
        <v>8123</v>
      </c>
      <c r="M1350" s="41">
        <v>0</v>
      </c>
      <c r="N1350" s="4" t="s">
        <v>8123</v>
      </c>
      <c r="O1350" s="41">
        <v>0</v>
      </c>
      <c r="P1350" s="41">
        <v>0</v>
      </c>
      <c r="Q1350" s="41">
        <v>0</v>
      </c>
      <c r="R1350" s="41">
        <v>0</v>
      </c>
      <c r="S1350" s="41">
        <v>0</v>
      </c>
      <c r="T1350" s="41">
        <v>0</v>
      </c>
      <c r="U1350" s="41">
        <v>0</v>
      </c>
      <c r="V1350" s="41">
        <v>0</v>
      </c>
      <c r="W1350" s="41">
        <v>0</v>
      </c>
      <c r="X1350" s="41">
        <v>0</v>
      </c>
      <c r="Y1350" s="41">
        <v>0</v>
      </c>
      <c r="Z1350" s="41">
        <v>0</v>
      </c>
      <c r="AA1350" s="41">
        <v>0</v>
      </c>
      <c r="AB1350" s="41">
        <v>0</v>
      </c>
      <c r="AC1350" s="41">
        <v>0</v>
      </c>
      <c r="AD1350" s="58">
        <f>SUM(Table446233[[#This Row],[1st
Apportionment]:[Invoices]])</f>
        <v>0</v>
      </c>
      <c r="AE1350" s="58">
        <f>Table446233[[#This Row],[2018–19
Final Allocation
$98.35 
Per Pupil]]-AD1350</f>
        <v>0</v>
      </c>
    </row>
    <row r="1351" spans="1:31" x14ac:dyDescent="0.35">
      <c r="A1351" s="13" t="s">
        <v>5154</v>
      </c>
      <c r="B1351" s="13" t="s">
        <v>5529</v>
      </c>
      <c r="C1351" s="14" t="s">
        <v>5156</v>
      </c>
      <c r="D1351" s="14" t="s">
        <v>5234</v>
      </c>
      <c r="E1351" s="14" t="s">
        <v>5530</v>
      </c>
      <c r="F1351" s="14" t="s">
        <v>5531</v>
      </c>
      <c r="G1351" s="14" t="s">
        <v>5532</v>
      </c>
      <c r="H1351" s="61" t="s">
        <v>5533</v>
      </c>
      <c r="I1351" s="38">
        <v>0</v>
      </c>
      <c r="J1351" s="39" t="s">
        <v>8122</v>
      </c>
      <c r="K1351" s="40" t="s">
        <v>8123</v>
      </c>
      <c r="L1351" s="14" t="s">
        <v>8123</v>
      </c>
      <c r="M1351" s="41">
        <v>0</v>
      </c>
      <c r="N1351" s="4" t="s">
        <v>8123</v>
      </c>
      <c r="O1351" s="41">
        <v>0</v>
      </c>
      <c r="P1351" s="41">
        <v>0</v>
      </c>
      <c r="Q1351" s="41">
        <v>0</v>
      </c>
      <c r="R1351" s="41">
        <v>0</v>
      </c>
      <c r="S1351" s="41">
        <v>0</v>
      </c>
      <c r="T1351" s="41">
        <v>0</v>
      </c>
      <c r="U1351" s="41">
        <v>0</v>
      </c>
      <c r="V1351" s="41">
        <v>0</v>
      </c>
      <c r="W1351" s="41">
        <v>0</v>
      </c>
      <c r="X1351" s="41">
        <v>0</v>
      </c>
      <c r="Y1351" s="41">
        <v>0</v>
      </c>
      <c r="Z1351" s="41">
        <v>0</v>
      </c>
      <c r="AA1351" s="41">
        <v>0</v>
      </c>
      <c r="AB1351" s="41">
        <v>0</v>
      </c>
      <c r="AC1351" s="41">
        <v>0</v>
      </c>
      <c r="AD1351" s="58">
        <f>SUM(Table446233[[#This Row],[1st
Apportionment]:[Invoices]])</f>
        <v>0</v>
      </c>
      <c r="AE1351" s="58">
        <f>Table446233[[#This Row],[2018–19
Final Allocation
$98.35 
Per Pupil]]-AD1351</f>
        <v>0</v>
      </c>
    </row>
    <row r="1352" spans="1:31" x14ac:dyDescent="0.35">
      <c r="A1352" s="13" t="s">
        <v>5154</v>
      </c>
      <c r="B1352" s="13" t="s">
        <v>5534</v>
      </c>
      <c r="C1352" s="14" t="s">
        <v>5156</v>
      </c>
      <c r="D1352" s="14" t="s">
        <v>5234</v>
      </c>
      <c r="E1352" s="14" t="s">
        <v>5535</v>
      </c>
      <c r="F1352" s="14" t="s">
        <v>5536</v>
      </c>
      <c r="G1352" s="14" t="s">
        <v>5537</v>
      </c>
      <c r="H1352" s="61" t="s">
        <v>5538</v>
      </c>
      <c r="I1352" s="38">
        <v>0</v>
      </c>
      <c r="J1352" s="39" t="s">
        <v>8122</v>
      </c>
      <c r="K1352" s="40" t="s">
        <v>8123</v>
      </c>
      <c r="L1352" s="14" t="s">
        <v>8122</v>
      </c>
      <c r="M1352" s="41">
        <v>0</v>
      </c>
      <c r="N1352" s="4" t="s">
        <v>8123</v>
      </c>
      <c r="O1352" s="41">
        <v>0</v>
      </c>
      <c r="P1352" s="41">
        <v>0</v>
      </c>
      <c r="Q1352" s="41">
        <v>0</v>
      </c>
      <c r="R1352" s="41">
        <v>0</v>
      </c>
      <c r="S1352" s="41">
        <v>0</v>
      </c>
      <c r="T1352" s="41">
        <v>0</v>
      </c>
      <c r="U1352" s="41">
        <v>0</v>
      </c>
      <c r="V1352" s="41">
        <v>0</v>
      </c>
      <c r="W1352" s="41">
        <v>0</v>
      </c>
      <c r="X1352" s="41">
        <v>0</v>
      </c>
      <c r="Y1352" s="41">
        <v>0</v>
      </c>
      <c r="Z1352" s="41">
        <v>0</v>
      </c>
      <c r="AA1352" s="41">
        <v>0</v>
      </c>
      <c r="AB1352" s="41">
        <v>0</v>
      </c>
      <c r="AC1352" s="41">
        <v>0</v>
      </c>
      <c r="AD1352" s="58">
        <f>SUM(Table446233[[#This Row],[1st
Apportionment]:[Invoices]])</f>
        <v>0</v>
      </c>
      <c r="AE1352" s="58">
        <f>Table446233[[#This Row],[2018–19
Final Allocation
$98.35 
Per Pupil]]-AD1352</f>
        <v>0</v>
      </c>
    </row>
    <row r="1353" spans="1:31" x14ac:dyDescent="0.35">
      <c r="A1353" s="13" t="s">
        <v>5154</v>
      </c>
      <c r="B1353" s="13" t="s">
        <v>5539</v>
      </c>
      <c r="C1353" s="14" t="s">
        <v>5156</v>
      </c>
      <c r="D1353" s="14" t="s">
        <v>5234</v>
      </c>
      <c r="E1353" s="14" t="s">
        <v>5540</v>
      </c>
      <c r="F1353" s="14" t="s">
        <v>5541</v>
      </c>
      <c r="G1353" s="14" t="s">
        <v>5542</v>
      </c>
      <c r="H1353" s="61" t="s">
        <v>5543</v>
      </c>
      <c r="I1353" s="38">
        <v>0</v>
      </c>
      <c r="J1353" s="39" t="s">
        <v>8123</v>
      </c>
      <c r="K1353" s="40" t="s">
        <v>8123</v>
      </c>
      <c r="L1353" s="14" t="s">
        <v>8122</v>
      </c>
      <c r="M1353" s="41">
        <v>0</v>
      </c>
      <c r="N1353" s="4" t="s">
        <v>8123</v>
      </c>
      <c r="O1353" s="41">
        <v>0</v>
      </c>
      <c r="P1353" s="41">
        <v>0</v>
      </c>
      <c r="Q1353" s="41">
        <v>0</v>
      </c>
      <c r="R1353" s="41">
        <v>0</v>
      </c>
      <c r="S1353" s="41">
        <v>0</v>
      </c>
      <c r="T1353" s="41">
        <v>0</v>
      </c>
      <c r="U1353" s="41">
        <v>0</v>
      </c>
      <c r="V1353" s="41">
        <v>0</v>
      </c>
      <c r="W1353" s="41">
        <v>0</v>
      </c>
      <c r="X1353" s="41">
        <v>0</v>
      </c>
      <c r="Y1353" s="41">
        <v>0</v>
      </c>
      <c r="Z1353" s="41">
        <v>0</v>
      </c>
      <c r="AA1353" s="41">
        <v>0</v>
      </c>
      <c r="AB1353" s="41">
        <v>0</v>
      </c>
      <c r="AC1353" s="41">
        <v>0</v>
      </c>
      <c r="AD1353" s="58">
        <f>SUM(Table446233[[#This Row],[1st
Apportionment]:[Invoices]])</f>
        <v>0</v>
      </c>
      <c r="AE1353" s="58">
        <f>Table446233[[#This Row],[2018–19
Final Allocation
$98.35 
Per Pupil]]-AD1353</f>
        <v>0</v>
      </c>
    </row>
    <row r="1354" spans="1:31" x14ac:dyDescent="0.35">
      <c r="A1354" s="13" t="s">
        <v>5154</v>
      </c>
      <c r="B1354" s="13" t="s">
        <v>5544</v>
      </c>
      <c r="C1354" s="14" t="s">
        <v>5156</v>
      </c>
      <c r="D1354" s="14" t="s">
        <v>5234</v>
      </c>
      <c r="E1354" s="14" t="s">
        <v>5545</v>
      </c>
      <c r="F1354" s="14" t="s">
        <v>5546</v>
      </c>
      <c r="G1354" s="14" t="s">
        <v>5547</v>
      </c>
      <c r="H1354" s="61" t="s">
        <v>5548</v>
      </c>
      <c r="I1354" s="38">
        <v>0</v>
      </c>
      <c r="J1354" s="39" t="s">
        <v>8122</v>
      </c>
      <c r="K1354" s="40" t="s">
        <v>8123</v>
      </c>
      <c r="L1354" s="14" t="s">
        <v>8122</v>
      </c>
      <c r="M1354" s="41">
        <v>0</v>
      </c>
      <c r="N1354" s="4" t="s">
        <v>8123</v>
      </c>
      <c r="O1354" s="41">
        <v>0</v>
      </c>
      <c r="P1354" s="41">
        <v>0</v>
      </c>
      <c r="Q1354" s="41">
        <v>0</v>
      </c>
      <c r="R1354" s="41">
        <v>0</v>
      </c>
      <c r="S1354" s="41">
        <v>0</v>
      </c>
      <c r="T1354" s="41">
        <v>0</v>
      </c>
      <c r="U1354" s="41">
        <v>0</v>
      </c>
      <c r="V1354" s="41">
        <v>0</v>
      </c>
      <c r="W1354" s="41">
        <v>0</v>
      </c>
      <c r="X1354" s="41">
        <v>0</v>
      </c>
      <c r="Y1354" s="41">
        <v>0</v>
      </c>
      <c r="Z1354" s="41">
        <v>0</v>
      </c>
      <c r="AA1354" s="41">
        <v>0</v>
      </c>
      <c r="AB1354" s="41">
        <v>0</v>
      </c>
      <c r="AC1354" s="41">
        <v>0</v>
      </c>
      <c r="AD1354" s="58">
        <f>SUM(Table446233[[#This Row],[1st
Apportionment]:[Invoices]])</f>
        <v>0</v>
      </c>
      <c r="AE1354" s="58">
        <f>Table446233[[#This Row],[2018–19
Final Allocation
$98.35 
Per Pupil]]-AD1354</f>
        <v>0</v>
      </c>
    </row>
    <row r="1355" spans="1:31" x14ac:dyDescent="0.35">
      <c r="A1355" s="13" t="s">
        <v>5154</v>
      </c>
      <c r="B1355" s="13" t="s">
        <v>5549</v>
      </c>
      <c r="C1355" s="14" t="s">
        <v>5156</v>
      </c>
      <c r="D1355" s="14" t="s">
        <v>5550</v>
      </c>
      <c r="E1355" s="14" t="s">
        <v>34</v>
      </c>
      <c r="F1355" s="14" t="s">
        <v>5551</v>
      </c>
      <c r="G1355" s="14" t="s">
        <v>5552</v>
      </c>
      <c r="H1355" s="61" t="s">
        <v>5553</v>
      </c>
      <c r="I1355" s="38">
        <v>0</v>
      </c>
      <c r="J1355" s="39" t="s">
        <v>8123</v>
      </c>
      <c r="K1355" s="40" t="s">
        <v>8123</v>
      </c>
      <c r="L1355" s="14" t="s">
        <v>8123</v>
      </c>
      <c r="M1355" s="41">
        <v>0</v>
      </c>
      <c r="N1355" s="4" t="s">
        <v>8123</v>
      </c>
      <c r="O1355" s="41">
        <v>0</v>
      </c>
      <c r="P1355" s="41">
        <v>0</v>
      </c>
      <c r="Q1355" s="41">
        <v>0</v>
      </c>
      <c r="R1355" s="41">
        <v>0</v>
      </c>
      <c r="S1355" s="41">
        <v>0</v>
      </c>
      <c r="T1355" s="41">
        <v>0</v>
      </c>
      <c r="U1355" s="41">
        <v>0</v>
      </c>
      <c r="V1355" s="41">
        <v>0</v>
      </c>
      <c r="W1355" s="41">
        <v>0</v>
      </c>
      <c r="X1355" s="41">
        <v>0</v>
      </c>
      <c r="Y1355" s="41">
        <v>0</v>
      </c>
      <c r="Z1355" s="41">
        <v>0</v>
      </c>
      <c r="AA1355" s="41">
        <v>0</v>
      </c>
      <c r="AB1355" s="41">
        <v>0</v>
      </c>
      <c r="AC1355" s="41">
        <v>0</v>
      </c>
      <c r="AD1355" s="58">
        <f>SUM(Table446233[[#This Row],[1st
Apportionment]:[Invoices]])</f>
        <v>0</v>
      </c>
      <c r="AE1355" s="58">
        <f>Table446233[[#This Row],[2018–19
Final Allocation
$98.35 
Per Pupil]]-AD1355</f>
        <v>0</v>
      </c>
    </row>
    <row r="1356" spans="1:31" x14ac:dyDescent="0.35">
      <c r="A1356" s="13" t="s">
        <v>5154</v>
      </c>
      <c r="B1356" s="13" t="s">
        <v>5554</v>
      </c>
      <c r="C1356" s="14" t="s">
        <v>5156</v>
      </c>
      <c r="D1356" s="14" t="s">
        <v>5190</v>
      </c>
      <c r="E1356" s="14" t="s">
        <v>5555</v>
      </c>
      <c r="F1356" s="14" t="s">
        <v>5556</v>
      </c>
      <c r="G1356" s="14" t="s">
        <v>5557</v>
      </c>
      <c r="H1356" s="61" t="s">
        <v>5558</v>
      </c>
      <c r="I1356" s="38">
        <v>0</v>
      </c>
      <c r="J1356" s="39" t="s">
        <v>8122</v>
      </c>
      <c r="K1356" s="40" t="s">
        <v>8123</v>
      </c>
      <c r="L1356" s="14" t="s">
        <v>8123</v>
      </c>
      <c r="M1356" s="41">
        <v>0</v>
      </c>
      <c r="N1356" s="4" t="s">
        <v>8123</v>
      </c>
      <c r="O1356" s="41">
        <v>0</v>
      </c>
      <c r="P1356" s="41">
        <v>0</v>
      </c>
      <c r="Q1356" s="41">
        <v>0</v>
      </c>
      <c r="R1356" s="41">
        <v>0</v>
      </c>
      <c r="S1356" s="41">
        <v>0</v>
      </c>
      <c r="T1356" s="41">
        <v>0</v>
      </c>
      <c r="U1356" s="41">
        <v>0</v>
      </c>
      <c r="V1356" s="41">
        <v>0</v>
      </c>
      <c r="W1356" s="41">
        <v>0</v>
      </c>
      <c r="X1356" s="41">
        <v>0</v>
      </c>
      <c r="Y1356" s="41">
        <v>0</v>
      </c>
      <c r="Z1356" s="41">
        <v>0</v>
      </c>
      <c r="AA1356" s="41">
        <v>0</v>
      </c>
      <c r="AB1356" s="41">
        <v>0</v>
      </c>
      <c r="AC1356" s="41">
        <v>0</v>
      </c>
      <c r="AD1356" s="58">
        <f>SUM(Table446233[[#This Row],[1st
Apportionment]:[Invoices]])</f>
        <v>0</v>
      </c>
      <c r="AE1356" s="58">
        <f>Table446233[[#This Row],[2018–19
Final Allocation
$98.35 
Per Pupil]]-AD1356</f>
        <v>0</v>
      </c>
    </row>
    <row r="1357" spans="1:31" x14ac:dyDescent="0.35">
      <c r="A1357" s="13" t="s">
        <v>5154</v>
      </c>
      <c r="B1357" s="13" t="s">
        <v>5559</v>
      </c>
      <c r="C1357" s="14" t="s">
        <v>5156</v>
      </c>
      <c r="D1357" s="14" t="s">
        <v>5234</v>
      </c>
      <c r="E1357" s="14" t="s">
        <v>5560</v>
      </c>
      <c r="F1357" s="14" t="s">
        <v>5561</v>
      </c>
      <c r="G1357" s="14" t="s">
        <v>5562</v>
      </c>
      <c r="H1357" s="61" t="s">
        <v>5563</v>
      </c>
      <c r="I1357" s="38">
        <v>0</v>
      </c>
      <c r="J1357" s="39" t="s">
        <v>8122</v>
      </c>
      <c r="K1357" s="40" t="s">
        <v>8123</v>
      </c>
      <c r="L1357" s="14" t="s">
        <v>8122</v>
      </c>
      <c r="M1357" s="41">
        <v>0</v>
      </c>
      <c r="N1357" s="4" t="s">
        <v>8123</v>
      </c>
      <c r="O1357" s="41">
        <v>0</v>
      </c>
      <c r="P1357" s="41">
        <v>0</v>
      </c>
      <c r="Q1357" s="41">
        <v>0</v>
      </c>
      <c r="R1357" s="41">
        <v>0</v>
      </c>
      <c r="S1357" s="41">
        <v>0</v>
      </c>
      <c r="T1357" s="41">
        <v>0</v>
      </c>
      <c r="U1357" s="41">
        <v>0</v>
      </c>
      <c r="V1357" s="41">
        <v>0</v>
      </c>
      <c r="W1357" s="41">
        <v>0</v>
      </c>
      <c r="X1357" s="41">
        <v>0</v>
      </c>
      <c r="Y1357" s="41">
        <v>0</v>
      </c>
      <c r="Z1357" s="41">
        <v>0</v>
      </c>
      <c r="AA1357" s="41">
        <v>0</v>
      </c>
      <c r="AB1357" s="41">
        <v>0</v>
      </c>
      <c r="AC1357" s="41">
        <v>0</v>
      </c>
      <c r="AD1357" s="58">
        <f>SUM(Table446233[[#This Row],[1st
Apportionment]:[Invoices]])</f>
        <v>0</v>
      </c>
      <c r="AE1357" s="58">
        <f>Table446233[[#This Row],[2018–19
Final Allocation
$98.35 
Per Pupil]]-AD1357</f>
        <v>0</v>
      </c>
    </row>
    <row r="1358" spans="1:31" x14ac:dyDescent="0.35">
      <c r="A1358" s="13" t="s">
        <v>5154</v>
      </c>
      <c r="B1358" s="13" t="s">
        <v>5564</v>
      </c>
      <c r="C1358" s="14" t="s">
        <v>5156</v>
      </c>
      <c r="D1358" s="14" t="s">
        <v>5234</v>
      </c>
      <c r="E1358" s="14" t="s">
        <v>5565</v>
      </c>
      <c r="F1358" s="14" t="s">
        <v>5566</v>
      </c>
      <c r="G1358" s="14" t="s">
        <v>5567</v>
      </c>
      <c r="H1358" s="61" t="s">
        <v>5568</v>
      </c>
      <c r="I1358" s="38">
        <v>0</v>
      </c>
      <c r="J1358" s="39" t="s">
        <v>8122</v>
      </c>
      <c r="K1358" s="40" t="s">
        <v>8123</v>
      </c>
      <c r="L1358" s="14" t="s">
        <v>8123</v>
      </c>
      <c r="M1358" s="41">
        <v>0</v>
      </c>
      <c r="N1358" s="4" t="s">
        <v>8123</v>
      </c>
      <c r="O1358" s="41">
        <v>0</v>
      </c>
      <c r="P1358" s="41">
        <v>0</v>
      </c>
      <c r="Q1358" s="41">
        <v>0</v>
      </c>
      <c r="R1358" s="41">
        <v>0</v>
      </c>
      <c r="S1358" s="41">
        <v>0</v>
      </c>
      <c r="T1358" s="41">
        <v>0</v>
      </c>
      <c r="U1358" s="41">
        <v>0</v>
      </c>
      <c r="V1358" s="41">
        <v>0</v>
      </c>
      <c r="W1358" s="41">
        <v>0</v>
      </c>
      <c r="X1358" s="41">
        <v>0</v>
      </c>
      <c r="Y1358" s="41">
        <v>0</v>
      </c>
      <c r="Z1358" s="41">
        <v>0</v>
      </c>
      <c r="AA1358" s="41">
        <v>0</v>
      </c>
      <c r="AB1358" s="41">
        <v>0</v>
      </c>
      <c r="AC1358" s="41">
        <v>0</v>
      </c>
      <c r="AD1358" s="58">
        <f>SUM(Table446233[[#This Row],[1st
Apportionment]:[Invoices]])</f>
        <v>0</v>
      </c>
      <c r="AE1358" s="58">
        <f>Table446233[[#This Row],[2018–19
Final Allocation
$98.35 
Per Pupil]]-AD1358</f>
        <v>0</v>
      </c>
    </row>
    <row r="1359" spans="1:31" x14ac:dyDescent="0.35">
      <c r="A1359" s="13" t="s">
        <v>5154</v>
      </c>
      <c r="B1359" s="13" t="s">
        <v>5569</v>
      </c>
      <c r="C1359" s="14" t="s">
        <v>5156</v>
      </c>
      <c r="D1359" s="14" t="s">
        <v>5234</v>
      </c>
      <c r="E1359" s="14" t="s">
        <v>5570</v>
      </c>
      <c r="F1359" s="14" t="s">
        <v>5571</v>
      </c>
      <c r="G1359" s="14" t="s">
        <v>5572</v>
      </c>
      <c r="H1359" s="61" t="s">
        <v>5573</v>
      </c>
      <c r="I1359" s="38">
        <v>0</v>
      </c>
      <c r="J1359" s="39" t="s">
        <v>8122</v>
      </c>
      <c r="K1359" s="40" t="s">
        <v>8123</v>
      </c>
      <c r="L1359" s="14" t="s">
        <v>8123</v>
      </c>
      <c r="M1359" s="41">
        <v>0</v>
      </c>
      <c r="N1359" s="4" t="s">
        <v>8123</v>
      </c>
      <c r="O1359" s="41">
        <v>0</v>
      </c>
      <c r="P1359" s="41">
        <v>0</v>
      </c>
      <c r="Q1359" s="41">
        <v>0</v>
      </c>
      <c r="R1359" s="41">
        <v>0</v>
      </c>
      <c r="S1359" s="41">
        <v>0</v>
      </c>
      <c r="T1359" s="41">
        <v>0</v>
      </c>
      <c r="U1359" s="41">
        <v>0</v>
      </c>
      <c r="V1359" s="41">
        <v>0</v>
      </c>
      <c r="W1359" s="41">
        <v>0</v>
      </c>
      <c r="X1359" s="41">
        <v>0</v>
      </c>
      <c r="Y1359" s="41">
        <v>0</v>
      </c>
      <c r="Z1359" s="41">
        <v>0</v>
      </c>
      <c r="AA1359" s="41">
        <v>0</v>
      </c>
      <c r="AB1359" s="41">
        <v>0</v>
      </c>
      <c r="AC1359" s="41">
        <v>0</v>
      </c>
      <c r="AD1359" s="58">
        <f>SUM(Table446233[[#This Row],[1st
Apportionment]:[Invoices]])</f>
        <v>0</v>
      </c>
      <c r="AE1359" s="58">
        <f>Table446233[[#This Row],[2018–19
Final Allocation
$98.35 
Per Pupil]]-AD1359</f>
        <v>0</v>
      </c>
    </row>
    <row r="1360" spans="1:31" x14ac:dyDescent="0.35">
      <c r="A1360" s="13" t="s">
        <v>5154</v>
      </c>
      <c r="B1360" s="13" t="s">
        <v>5574</v>
      </c>
      <c r="C1360" s="14" t="s">
        <v>5156</v>
      </c>
      <c r="D1360" s="14" t="s">
        <v>5264</v>
      </c>
      <c r="E1360" s="14" t="s">
        <v>5575</v>
      </c>
      <c r="F1360" s="14" t="s">
        <v>5576</v>
      </c>
      <c r="G1360" s="14" t="s">
        <v>5577</v>
      </c>
      <c r="H1360" s="61" t="s">
        <v>5578</v>
      </c>
      <c r="I1360" s="38">
        <v>0</v>
      </c>
      <c r="J1360" s="39" t="s">
        <v>8122</v>
      </c>
      <c r="K1360" s="40" t="s">
        <v>8123</v>
      </c>
      <c r="L1360" s="14" t="s">
        <v>8123</v>
      </c>
      <c r="M1360" s="41">
        <v>0</v>
      </c>
      <c r="N1360" s="4" t="s">
        <v>8123</v>
      </c>
      <c r="O1360" s="41">
        <v>0</v>
      </c>
      <c r="P1360" s="41">
        <v>0</v>
      </c>
      <c r="Q1360" s="41">
        <v>0</v>
      </c>
      <c r="R1360" s="41">
        <v>0</v>
      </c>
      <c r="S1360" s="41">
        <v>0</v>
      </c>
      <c r="T1360" s="41">
        <v>0</v>
      </c>
      <c r="U1360" s="41">
        <v>0</v>
      </c>
      <c r="V1360" s="41">
        <v>0</v>
      </c>
      <c r="W1360" s="41">
        <v>0</v>
      </c>
      <c r="X1360" s="41">
        <v>0</v>
      </c>
      <c r="Y1360" s="41">
        <v>0</v>
      </c>
      <c r="Z1360" s="41">
        <v>0</v>
      </c>
      <c r="AA1360" s="41">
        <v>0</v>
      </c>
      <c r="AB1360" s="41">
        <v>0</v>
      </c>
      <c r="AC1360" s="41">
        <v>0</v>
      </c>
      <c r="AD1360" s="58">
        <f>SUM(Table446233[[#This Row],[1st
Apportionment]:[Invoices]])</f>
        <v>0</v>
      </c>
      <c r="AE1360" s="58">
        <f>Table446233[[#This Row],[2018–19
Final Allocation
$98.35 
Per Pupil]]-AD1360</f>
        <v>0</v>
      </c>
    </row>
    <row r="1361" spans="1:31" x14ac:dyDescent="0.35">
      <c r="A1361" s="13" t="s">
        <v>5154</v>
      </c>
      <c r="B1361" s="13" t="s">
        <v>5579</v>
      </c>
      <c r="C1361" s="14" t="s">
        <v>5156</v>
      </c>
      <c r="D1361" s="14" t="s">
        <v>5199</v>
      </c>
      <c r="E1361" s="14" t="s">
        <v>5580</v>
      </c>
      <c r="F1361" s="14" t="s">
        <v>5581</v>
      </c>
      <c r="G1361" s="14" t="s">
        <v>5582</v>
      </c>
      <c r="H1361" s="61" t="s">
        <v>5583</v>
      </c>
      <c r="I1361" s="38">
        <v>0</v>
      </c>
      <c r="J1361" s="39" t="s">
        <v>8122</v>
      </c>
      <c r="K1361" s="40" t="s">
        <v>8123</v>
      </c>
      <c r="L1361" s="14" t="s">
        <v>8123</v>
      </c>
      <c r="M1361" s="41">
        <v>0</v>
      </c>
      <c r="N1361" s="4" t="s">
        <v>8123</v>
      </c>
      <c r="O1361" s="41">
        <v>0</v>
      </c>
      <c r="P1361" s="41">
        <v>0</v>
      </c>
      <c r="Q1361" s="41">
        <v>0</v>
      </c>
      <c r="R1361" s="41">
        <v>0</v>
      </c>
      <c r="S1361" s="41">
        <v>0</v>
      </c>
      <c r="T1361" s="41">
        <v>0</v>
      </c>
      <c r="U1361" s="41">
        <v>0</v>
      </c>
      <c r="V1361" s="41">
        <v>0</v>
      </c>
      <c r="W1361" s="41">
        <v>0</v>
      </c>
      <c r="X1361" s="41">
        <v>0</v>
      </c>
      <c r="Y1361" s="41">
        <v>0</v>
      </c>
      <c r="Z1361" s="41">
        <v>0</v>
      </c>
      <c r="AA1361" s="41">
        <v>0</v>
      </c>
      <c r="AB1361" s="41">
        <v>0</v>
      </c>
      <c r="AC1361" s="41">
        <v>0</v>
      </c>
      <c r="AD1361" s="58">
        <f>SUM(Table446233[[#This Row],[1st
Apportionment]:[Invoices]])</f>
        <v>0</v>
      </c>
      <c r="AE1361" s="58">
        <f>Table446233[[#This Row],[2018–19
Final Allocation
$98.35 
Per Pupil]]-AD1361</f>
        <v>0</v>
      </c>
    </row>
    <row r="1362" spans="1:31" x14ac:dyDescent="0.35">
      <c r="A1362" s="13" t="s">
        <v>5154</v>
      </c>
      <c r="B1362" s="13" t="s">
        <v>5584</v>
      </c>
      <c r="C1362" s="14" t="s">
        <v>5156</v>
      </c>
      <c r="D1362" s="14" t="s">
        <v>5211</v>
      </c>
      <c r="E1362" s="14" t="s">
        <v>5585</v>
      </c>
      <c r="F1362" s="14" t="s">
        <v>5586</v>
      </c>
      <c r="G1362" s="14" t="s">
        <v>5587</v>
      </c>
      <c r="H1362" s="61" t="s">
        <v>5588</v>
      </c>
      <c r="I1362" s="38">
        <v>0</v>
      </c>
      <c r="J1362" s="39" t="s">
        <v>8122</v>
      </c>
      <c r="K1362" s="40" t="s">
        <v>8123</v>
      </c>
      <c r="L1362" s="14" t="s">
        <v>8123</v>
      </c>
      <c r="M1362" s="41">
        <v>0</v>
      </c>
      <c r="N1362" s="4" t="s">
        <v>8123</v>
      </c>
      <c r="O1362" s="41">
        <v>0</v>
      </c>
      <c r="P1362" s="41">
        <v>0</v>
      </c>
      <c r="Q1362" s="41">
        <v>0</v>
      </c>
      <c r="R1362" s="41">
        <v>0</v>
      </c>
      <c r="S1362" s="41">
        <v>0</v>
      </c>
      <c r="T1362" s="41">
        <v>0</v>
      </c>
      <c r="U1362" s="41">
        <v>0</v>
      </c>
      <c r="V1362" s="41">
        <v>0</v>
      </c>
      <c r="W1362" s="41">
        <v>0</v>
      </c>
      <c r="X1362" s="41">
        <v>0</v>
      </c>
      <c r="Y1362" s="41">
        <v>0</v>
      </c>
      <c r="Z1362" s="41">
        <v>0</v>
      </c>
      <c r="AA1362" s="41">
        <v>0</v>
      </c>
      <c r="AB1362" s="41">
        <v>0</v>
      </c>
      <c r="AC1362" s="41">
        <v>0</v>
      </c>
      <c r="AD1362" s="58">
        <f>SUM(Table446233[[#This Row],[1st
Apportionment]:[Invoices]])</f>
        <v>0</v>
      </c>
      <c r="AE1362" s="58">
        <f>Table446233[[#This Row],[2018–19
Final Allocation
$98.35 
Per Pupil]]-AD1362</f>
        <v>0</v>
      </c>
    </row>
    <row r="1363" spans="1:31" x14ac:dyDescent="0.35">
      <c r="A1363" s="13" t="s">
        <v>5154</v>
      </c>
      <c r="B1363" s="13" t="s">
        <v>5589</v>
      </c>
      <c r="C1363" s="14" t="s">
        <v>5156</v>
      </c>
      <c r="D1363" s="14" t="s">
        <v>5234</v>
      </c>
      <c r="E1363" s="14" t="s">
        <v>5590</v>
      </c>
      <c r="F1363" s="14" t="s">
        <v>5591</v>
      </c>
      <c r="G1363" s="14" t="s">
        <v>5592</v>
      </c>
      <c r="H1363" s="61" t="s">
        <v>5593</v>
      </c>
      <c r="I1363" s="38">
        <v>0</v>
      </c>
      <c r="J1363" s="39" t="s">
        <v>8123</v>
      </c>
      <c r="K1363" s="40" t="s">
        <v>8123</v>
      </c>
      <c r="L1363" s="14" t="s">
        <v>8123</v>
      </c>
      <c r="M1363" s="41">
        <v>0</v>
      </c>
      <c r="N1363" s="4" t="s">
        <v>8123</v>
      </c>
      <c r="O1363" s="41">
        <v>0</v>
      </c>
      <c r="P1363" s="41">
        <v>0</v>
      </c>
      <c r="Q1363" s="41">
        <v>0</v>
      </c>
      <c r="R1363" s="41">
        <v>0</v>
      </c>
      <c r="S1363" s="41">
        <v>0</v>
      </c>
      <c r="T1363" s="41">
        <v>0</v>
      </c>
      <c r="U1363" s="41">
        <v>0</v>
      </c>
      <c r="V1363" s="41">
        <v>0</v>
      </c>
      <c r="W1363" s="41">
        <v>0</v>
      </c>
      <c r="X1363" s="41">
        <v>0</v>
      </c>
      <c r="Y1363" s="41">
        <v>0</v>
      </c>
      <c r="Z1363" s="41">
        <v>0</v>
      </c>
      <c r="AA1363" s="41">
        <v>0</v>
      </c>
      <c r="AB1363" s="41">
        <v>0</v>
      </c>
      <c r="AC1363" s="41">
        <v>0</v>
      </c>
      <c r="AD1363" s="58">
        <f>SUM(Table446233[[#This Row],[1st
Apportionment]:[Invoices]])</f>
        <v>0</v>
      </c>
      <c r="AE1363" s="58">
        <f>Table446233[[#This Row],[2018–19
Final Allocation
$98.35 
Per Pupil]]-AD1363</f>
        <v>0</v>
      </c>
    </row>
    <row r="1364" spans="1:31" x14ac:dyDescent="0.35">
      <c r="A1364" s="13" t="s">
        <v>5154</v>
      </c>
      <c r="B1364" s="13" t="s">
        <v>5594</v>
      </c>
      <c r="C1364" s="14" t="s">
        <v>5156</v>
      </c>
      <c r="D1364" s="14" t="s">
        <v>5234</v>
      </c>
      <c r="E1364" s="14" t="s">
        <v>5595</v>
      </c>
      <c r="F1364" s="14" t="s">
        <v>5596</v>
      </c>
      <c r="G1364" s="14" t="s">
        <v>5597</v>
      </c>
      <c r="H1364" s="61" t="s">
        <v>5598</v>
      </c>
      <c r="I1364" s="38">
        <v>0</v>
      </c>
      <c r="J1364" s="39" t="s">
        <v>8122</v>
      </c>
      <c r="K1364" s="40" t="s">
        <v>8123</v>
      </c>
      <c r="L1364" s="14" t="s">
        <v>8122</v>
      </c>
      <c r="M1364" s="41">
        <v>0</v>
      </c>
      <c r="N1364" s="4" t="s">
        <v>8123</v>
      </c>
      <c r="O1364" s="41">
        <v>0</v>
      </c>
      <c r="P1364" s="41">
        <v>0</v>
      </c>
      <c r="Q1364" s="41">
        <v>0</v>
      </c>
      <c r="R1364" s="41">
        <v>0</v>
      </c>
      <c r="S1364" s="41">
        <v>0</v>
      </c>
      <c r="T1364" s="41">
        <v>0</v>
      </c>
      <c r="U1364" s="41">
        <v>0</v>
      </c>
      <c r="V1364" s="41">
        <v>0</v>
      </c>
      <c r="W1364" s="41">
        <v>0</v>
      </c>
      <c r="X1364" s="41">
        <v>0</v>
      </c>
      <c r="Y1364" s="41">
        <v>0</v>
      </c>
      <c r="Z1364" s="41">
        <v>0</v>
      </c>
      <c r="AA1364" s="41">
        <v>0</v>
      </c>
      <c r="AB1364" s="41">
        <v>0</v>
      </c>
      <c r="AC1364" s="41">
        <v>0</v>
      </c>
      <c r="AD1364" s="58">
        <f>SUM(Table446233[[#This Row],[1st
Apportionment]:[Invoices]])</f>
        <v>0</v>
      </c>
      <c r="AE1364" s="58">
        <f>Table446233[[#This Row],[2018–19
Final Allocation
$98.35 
Per Pupil]]-AD1364</f>
        <v>0</v>
      </c>
    </row>
    <row r="1365" spans="1:31" x14ac:dyDescent="0.35">
      <c r="A1365" s="13" t="s">
        <v>5154</v>
      </c>
      <c r="B1365" s="13" t="s">
        <v>5599</v>
      </c>
      <c r="C1365" s="14" t="s">
        <v>5156</v>
      </c>
      <c r="D1365" s="14" t="s">
        <v>5234</v>
      </c>
      <c r="E1365" s="14" t="s">
        <v>5600</v>
      </c>
      <c r="F1365" s="14" t="s">
        <v>5601</v>
      </c>
      <c r="G1365" s="14" t="s">
        <v>5602</v>
      </c>
      <c r="H1365" s="61" t="s">
        <v>5603</v>
      </c>
      <c r="I1365" s="38">
        <v>0</v>
      </c>
      <c r="J1365" s="39" t="s">
        <v>8123</v>
      </c>
      <c r="K1365" s="40" t="s">
        <v>8123</v>
      </c>
      <c r="L1365" s="14" t="s">
        <v>8123</v>
      </c>
      <c r="M1365" s="41">
        <v>0</v>
      </c>
      <c r="N1365" s="4" t="s">
        <v>8123</v>
      </c>
      <c r="O1365" s="41">
        <v>0</v>
      </c>
      <c r="P1365" s="41">
        <v>0</v>
      </c>
      <c r="Q1365" s="41">
        <v>0</v>
      </c>
      <c r="R1365" s="41">
        <v>0</v>
      </c>
      <c r="S1365" s="41">
        <v>0</v>
      </c>
      <c r="T1365" s="41">
        <v>0</v>
      </c>
      <c r="U1365" s="41">
        <v>0</v>
      </c>
      <c r="V1365" s="41">
        <v>0</v>
      </c>
      <c r="W1365" s="41">
        <v>0</v>
      </c>
      <c r="X1365" s="41">
        <v>0</v>
      </c>
      <c r="Y1365" s="41">
        <v>0</v>
      </c>
      <c r="Z1365" s="41">
        <v>0</v>
      </c>
      <c r="AA1365" s="41">
        <v>0</v>
      </c>
      <c r="AB1365" s="41">
        <v>0</v>
      </c>
      <c r="AC1365" s="41">
        <v>0</v>
      </c>
      <c r="AD1365" s="58">
        <f>SUM(Table446233[[#This Row],[1st
Apportionment]:[Invoices]])</f>
        <v>0</v>
      </c>
      <c r="AE1365" s="58">
        <f>Table446233[[#This Row],[2018–19
Final Allocation
$98.35 
Per Pupil]]-AD1365</f>
        <v>0</v>
      </c>
    </row>
    <row r="1366" spans="1:31" x14ac:dyDescent="0.35">
      <c r="A1366" s="13" t="s">
        <v>5154</v>
      </c>
      <c r="B1366" s="13" t="s">
        <v>5604</v>
      </c>
      <c r="C1366" s="14" t="s">
        <v>5156</v>
      </c>
      <c r="D1366" s="14" t="s">
        <v>5276</v>
      </c>
      <c r="E1366" s="14" t="s">
        <v>5605</v>
      </c>
      <c r="F1366" s="14" t="s">
        <v>5606</v>
      </c>
      <c r="G1366" s="14" t="s">
        <v>5607</v>
      </c>
      <c r="H1366" s="61" t="s">
        <v>5608</v>
      </c>
      <c r="I1366" s="38">
        <v>0</v>
      </c>
      <c r="J1366" s="39" t="s">
        <v>8122</v>
      </c>
      <c r="K1366" s="40" t="s">
        <v>8123</v>
      </c>
      <c r="L1366" s="14" t="s">
        <v>8123</v>
      </c>
      <c r="M1366" s="41">
        <v>0</v>
      </c>
      <c r="N1366" s="4" t="s">
        <v>8123</v>
      </c>
      <c r="O1366" s="41">
        <v>0</v>
      </c>
      <c r="P1366" s="41">
        <v>0</v>
      </c>
      <c r="Q1366" s="41">
        <v>0</v>
      </c>
      <c r="R1366" s="41">
        <v>0</v>
      </c>
      <c r="S1366" s="41">
        <v>0</v>
      </c>
      <c r="T1366" s="41">
        <v>0</v>
      </c>
      <c r="U1366" s="41">
        <v>0</v>
      </c>
      <c r="V1366" s="41">
        <v>0</v>
      </c>
      <c r="W1366" s="41">
        <v>0</v>
      </c>
      <c r="X1366" s="41">
        <v>0</v>
      </c>
      <c r="Y1366" s="41">
        <v>0</v>
      </c>
      <c r="Z1366" s="41">
        <v>0</v>
      </c>
      <c r="AA1366" s="41">
        <v>0</v>
      </c>
      <c r="AB1366" s="41">
        <v>0</v>
      </c>
      <c r="AC1366" s="41">
        <v>0</v>
      </c>
      <c r="AD1366" s="58">
        <f>SUM(Table446233[[#This Row],[1st
Apportionment]:[Invoices]])</f>
        <v>0</v>
      </c>
      <c r="AE1366" s="58">
        <f>Table446233[[#This Row],[2018–19
Final Allocation
$98.35 
Per Pupil]]-AD1366</f>
        <v>0</v>
      </c>
    </row>
    <row r="1367" spans="1:31" x14ac:dyDescent="0.35">
      <c r="A1367" s="13" t="s">
        <v>5154</v>
      </c>
      <c r="B1367" s="13" t="s">
        <v>5609</v>
      </c>
      <c r="C1367" s="14" t="s">
        <v>5156</v>
      </c>
      <c r="D1367" s="14" t="s">
        <v>5166</v>
      </c>
      <c r="E1367" s="14" t="s">
        <v>5610</v>
      </c>
      <c r="F1367" s="14" t="s">
        <v>5611</v>
      </c>
      <c r="G1367" s="14" t="s">
        <v>5612</v>
      </c>
      <c r="H1367" s="61" t="s">
        <v>5613</v>
      </c>
      <c r="I1367" s="38">
        <v>0</v>
      </c>
      <c r="J1367" s="39" t="s">
        <v>8122</v>
      </c>
      <c r="K1367" s="40" t="s">
        <v>8123</v>
      </c>
      <c r="L1367" s="14" t="s">
        <v>8123</v>
      </c>
      <c r="M1367" s="41">
        <v>0</v>
      </c>
      <c r="N1367" s="4" t="s">
        <v>8123</v>
      </c>
      <c r="O1367" s="41">
        <v>0</v>
      </c>
      <c r="P1367" s="41">
        <v>0</v>
      </c>
      <c r="Q1367" s="41">
        <v>0</v>
      </c>
      <c r="R1367" s="41">
        <v>0</v>
      </c>
      <c r="S1367" s="41">
        <v>0</v>
      </c>
      <c r="T1367" s="41">
        <v>0</v>
      </c>
      <c r="U1367" s="41">
        <v>0</v>
      </c>
      <c r="V1367" s="41">
        <v>0</v>
      </c>
      <c r="W1367" s="41">
        <v>0</v>
      </c>
      <c r="X1367" s="41">
        <v>0</v>
      </c>
      <c r="Y1367" s="41">
        <v>0</v>
      </c>
      <c r="Z1367" s="41">
        <v>0</v>
      </c>
      <c r="AA1367" s="41">
        <v>0</v>
      </c>
      <c r="AB1367" s="41">
        <v>0</v>
      </c>
      <c r="AC1367" s="41">
        <v>0</v>
      </c>
      <c r="AD1367" s="58">
        <f>SUM(Table446233[[#This Row],[1st
Apportionment]:[Invoices]])</f>
        <v>0</v>
      </c>
      <c r="AE1367" s="58">
        <f>Table446233[[#This Row],[2018–19
Final Allocation
$98.35 
Per Pupil]]-AD1367</f>
        <v>0</v>
      </c>
    </row>
    <row r="1368" spans="1:31" x14ac:dyDescent="0.35">
      <c r="A1368" s="13" t="s">
        <v>5154</v>
      </c>
      <c r="B1368" s="13" t="s">
        <v>5614</v>
      </c>
      <c r="C1368" s="14" t="s">
        <v>5156</v>
      </c>
      <c r="D1368" s="14" t="s">
        <v>5219</v>
      </c>
      <c r="E1368" s="14" t="s">
        <v>5615</v>
      </c>
      <c r="F1368" s="14" t="s">
        <v>5616</v>
      </c>
      <c r="G1368" s="14" t="s">
        <v>5617</v>
      </c>
      <c r="H1368" s="61" t="s">
        <v>5618</v>
      </c>
      <c r="I1368" s="38">
        <v>0</v>
      </c>
      <c r="J1368" s="39" t="s">
        <v>8123</v>
      </c>
      <c r="K1368" s="40" t="s">
        <v>8123</v>
      </c>
      <c r="L1368" s="14" t="s">
        <v>8123</v>
      </c>
      <c r="M1368" s="41">
        <v>0</v>
      </c>
      <c r="N1368" s="4" t="s">
        <v>8123</v>
      </c>
      <c r="O1368" s="41">
        <v>0</v>
      </c>
      <c r="P1368" s="41">
        <v>0</v>
      </c>
      <c r="Q1368" s="41">
        <v>0</v>
      </c>
      <c r="R1368" s="41">
        <v>0</v>
      </c>
      <c r="S1368" s="41">
        <v>0</v>
      </c>
      <c r="T1368" s="41">
        <v>0</v>
      </c>
      <c r="U1368" s="41">
        <v>0</v>
      </c>
      <c r="V1368" s="41">
        <v>0</v>
      </c>
      <c r="W1368" s="41">
        <v>0</v>
      </c>
      <c r="X1368" s="41">
        <v>0</v>
      </c>
      <c r="Y1368" s="41">
        <v>0</v>
      </c>
      <c r="Z1368" s="41">
        <v>0</v>
      </c>
      <c r="AA1368" s="41">
        <v>0</v>
      </c>
      <c r="AB1368" s="41">
        <v>0</v>
      </c>
      <c r="AC1368" s="41">
        <v>0</v>
      </c>
      <c r="AD1368" s="58">
        <f>SUM(Table446233[[#This Row],[1st
Apportionment]:[Invoices]])</f>
        <v>0</v>
      </c>
      <c r="AE1368" s="58">
        <f>Table446233[[#This Row],[2018–19
Final Allocation
$98.35 
Per Pupil]]-AD1368</f>
        <v>0</v>
      </c>
    </row>
    <row r="1369" spans="1:31" x14ac:dyDescent="0.35">
      <c r="A1369" s="13" t="s">
        <v>5154</v>
      </c>
      <c r="B1369" s="13" t="s">
        <v>5619</v>
      </c>
      <c r="C1369" s="14" t="s">
        <v>5156</v>
      </c>
      <c r="D1369" s="14" t="s">
        <v>5234</v>
      </c>
      <c r="E1369" s="14" t="s">
        <v>5620</v>
      </c>
      <c r="F1369" s="14" t="s">
        <v>5621</v>
      </c>
      <c r="G1369" s="14" t="s">
        <v>5622</v>
      </c>
      <c r="H1369" s="61" t="s">
        <v>5623</v>
      </c>
      <c r="I1369" s="38">
        <v>0</v>
      </c>
      <c r="J1369" s="39" t="s">
        <v>8122</v>
      </c>
      <c r="K1369" s="40" t="s">
        <v>8123</v>
      </c>
      <c r="L1369" s="14" t="s">
        <v>8123</v>
      </c>
      <c r="M1369" s="41">
        <v>0</v>
      </c>
      <c r="N1369" s="4" t="s">
        <v>8123</v>
      </c>
      <c r="O1369" s="41">
        <v>0</v>
      </c>
      <c r="P1369" s="41">
        <v>0</v>
      </c>
      <c r="Q1369" s="41">
        <v>0</v>
      </c>
      <c r="R1369" s="41">
        <v>0</v>
      </c>
      <c r="S1369" s="41">
        <v>0</v>
      </c>
      <c r="T1369" s="41">
        <v>0</v>
      </c>
      <c r="U1369" s="41">
        <v>0</v>
      </c>
      <c r="V1369" s="41">
        <v>0</v>
      </c>
      <c r="W1369" s="41">
        <v>0</v>
      </c>
      <c r="X1369" s="41">
        <v>0</v>
      </c>
      <c r="Y1369" s="41">
        <v>0</v>
      </c>
      <c r="Z1369" s="41">
        <v>0</v>
      </c>
      <c r="AA1369" s="41">
        <v>0</v>
      </c>
      <c r="AB1369" s="41">
        <v>0</v>
      </c>
      <c r="AC1369" s="41">
        <v>0</v>
      </c>
      <c r="AD1369" s="58">
        <f>SUM(Table446233[[#This Row],[1st
Apportionment]:[Invoices]])</f>
        <v>0</v>
      </c>
      <c r="AE1369" s="58">
        <f>Table446233[[#This Row],[2018–19
Final Allocation
$98.35 
Per Pupil]]-AD1369</f>
        <v>0</v>
      </c>
    </row>
    <row r="1370" spans="1:31" x14ac:dyDescent="0.35">
      <c r="A1370" s="13" t="s">
        <v>5154</v>
      </c>
      <c r="B1370" s="13" t="s">
        <v>5624</v>
      </c>
      <c r="C1370" s="14" t="s">
        <v>5156</v>
      </c>
      <c r="D1370" s="14" t="s">
        <v>5172</v>
      </c>
      <c r="E1370" s="14" t="s">
        <v>5625</v>
      </c>
      <c r="F1370" s="14" t="s">
        <v>5626</v>
      </c>
      <c r="G1370" s="14" t="s">
        <v>5627</v>
      </c>
      <c r="H1370" s="61" t="s">
        <v>5628</v>
      </c>
      <c r="I1370" s="38">
        <v>0</v>
      </c>
      <c r="J1370" s="39" t="s">
        <v>8122</v>
      </c>
      <c r="K1370" s="40" t="s">
        <v>8123</v>
      </c>
      <c r="L1370" s="14" t="s">
        <v>8123</v>
      </c>
      <c r="M1370" s="41">
        <v>0</v>
      </c>
      <c r="N1370" s="4" t="s">
        <v>8123</v>
      </c>
      <c r="O1370" s="41">
        <v>0</v>
      </c>
      <c r="P1370" s="41">
        <v>0</v>
      </c>
      <c r="Q1370" s="41">
        <v>0</v>
      </c>
      <c r="R1370" s="41">
        <v>0</v>
      </c>
      <c r="S1370" s="41">
        <v>0</v>
      </c>
      <c r="T1370" s="41">
        <v>0</v>
      </c>
      <c r="U1370" s="41">
        <v>0</v>
      </c>
      <c r="V1370" s="41">
        <v>0</v>
      </c>
      <c r="W1370" s="41">
        <v>0</v>
      </c>
      <c r="X1370" s="41">
        <v>0</v>
      </c>
      <c r="Y1370" s="41">
        <v>0</v>
      </c>
      <c r="Z1370" s="41">
        <v>0</v>
      </c>
      <c r="AA1370" s="41">
        <v>0</v>
      </c>
      <c r="AB1370" s="41">
        <v>0</v>
      </c>
      <c r="AC1370" s="41">
        <v>0</v>
      </c>
      <c r="AD1370" s="58">
        <f>SUM(Table446233[[#This Row],[1st
Apportionment]:[Invoices]])</f>
        <v>0</v>
      </c>
      <c r="AE1370" s="58">
        <f>Table446233[[#This Row],[2018–19
Final Allocation
$98.35 
Per Pupil]]-AD1370</f>
        <v>0</v>
      </c>
    </row>
    <row r="1371" spans="1:31" x14ac:dyDescent="0.35">
      <c r="A1371" s="13" t="s">
        <v>5154</v>
      </c>
      <c r="B1371" s="13" t="s">
        <v>5629</v>
      </c>
      <c r="C1371" s="14" t="s">
        <v>5156</v>
      </c>
      <c r="D1371" s="14" t="s">
        <v>5234</v>
      </c>
      <c r="E1371" s="14" t="s">
        <v>5630</v>
      </c>
      <c r="F1371" s="14" t="s">
        <v>5631</v>
      </c>
      <c r="G1371" s="14" t="s">
        <v>5632</v>
      </c>
      <c r="H1371" s="61" t="s">
        <v>5633</v>
      </c>
      <c r="I1371" s="38">
        <v>0</v>
      </c>
      <c r="J1371" s="39" t="s">
        <v>8123</v>
      </c>
      <c r="K1371" s="40" t="s">
        <v>8123</v>
      </c>
      <c r="L1371" s="14" t="s">
        <v>8123</v>
      </c>
      <c r="M1371" s="41">
        <v>0</v>
      </c>
      <c r="N1371" s="4" t="s">
        <v>8123</v>
      </c>
      <c r="O1371" s="41">
        <v>0</v>
      </c>
      <c r="P1371" s="41">
        <v>0</v>
      </c>
      <c r="Q1371" s="41">
        <v>0</v>
      </c>
      <c r="R1371" s="41">
        <v>0</v>
      </c>
      <c r="S1371" s="41">
        <v>0</v>
      </c>
      <c r="T1371" s="41">
        <v>0</v>
      </c>
      <c r="U1371" s="41">
        <v>0</v>
      </c>
      <c r="V1371" s="41">
        <v>0</v>
      </c>
      <c r="W1371" s="41">
        <v>0</v>
      </c>
      <c r="X1371" s="41">
        <v>0</v>
      </c>
      <c r="Y1371" s="41">
        <v>0</v>
      </c>
      <c r="Z1371" s="41">
        <v>0</v>
      </c>
      <c r="AA1371" s="41">
        <v>0</v>
      </c>
      <c r="AB1371" s="41">
        <v>0</v>
      </c>
      <c r="AC1371" s="41">
        <v>0</v>
      </c>
      <c r="AD1371" s="58">
        <f>SUM(Table446233[[#This Row],[1st
Apportionment]:[Invoices]])</f>
        <v>0</v>
      </c>
      <c r="AE1371" s="58">
        <f>Table446233[[#This Row],[2018–19
Final Allocation
$98.35 
Per Pupil]]-AD1371</f>
        <v>0</v>
      </c>
    </row>
    <row r="1372" spans="1:31" x14ac:dyDescent="0.35">
      <c r="A1372" s="13" t="s">
        <v>5154</v>
      </c>
      <c r="B1372" s="13" t="s">
        <v>5634</v>
      </c>
      <c r="C1372" s="14" t="s">
        <v>5156</v>
      </c>
      <c r="D1372" s="14" t="s">
        <v>5234</v>
      </c>
      <c r="E1372" s="14" t="s">
        <v>5635</v>
      </c>
      <c r="F1372" s="14" t="s">
        <v>5636</v>
      </c>
      <c r="G1372" s="14" t="s">
        <v>5637</v>
      </c>
      <c r="H1372" s="61" t="s">
        <v>5638</v>
      </c>
      <c r="I1372" s="38">
        <v>0</v>
      </c>
      <c r="J1372" s="39" t="s">
        <v>8122</v>
      </c>
      <c r="K1372" s="40" t="s">
        <v>8123</v>
      </c>
      <c r="L1372" s="14" t="s">
        <v>8123</v>
      </c>
      <c r="M1372" s="41">
        <v>0</v>
      </c>
      <c r="N1372" s="4" t="s">
        <v>8123</v>
      </c>
      <c r="O1372" s="41">
        <v>0</v>
      </c>
      <c r="P1372" s="41">
        <v>0</v>
      </c>
      <c r="Q1372" s="41">
        <v>0</v>
      </c>
      <c r="R1372" s="41">
        <v>0</v>
      </c>
      <c r="S1372" s="41">
        <v>0</v>
      </c>
      <c r="T1372" s="41">
        <v>0</v>
      </c>
      <c r="U1372" s="41">
        <v>0</v>
      </c>
      <c r="V1372" s="41">
        <v>0</v>
      </c>
      <c r="W1372" s="41">
        <v>0</v>
      </c>
      <c r="X1372" s="41">
        <v>0</v>
      </c>
      <c r="Y1372" s="41">
        <v>0</v>
      </c>
      <c r="Z1372" s="41">
        <v>0</v>
      </c>
      <c r="AA1372" s="41">
        <v>0</v>
      </c>
      <c r="AB1372" s="41">
        <v>0</v>
      </c>
      <c r="AC1372" s="41">
        <v>0</v>
      </c>
      <c r="AD1372" s="58">
        <f>SUM(Table446233[[#This Row],[1st
Apportionment]:[Invoices]])</f>
        <v>0</v>
      </c>
      <c r="AE1372" s="58">
        <f>Table446233[[#This Row],[2018–19
Final Allocation
$98.35 
Per Pupil]]-AD1372</f>
        <v>0</v>
      </c>
    </row>
    <row r="1373" spans="1:31" x14ac:dyDescent="0.35">
      <c r="A1373" s="13" t="s">
        <v>5154</v>
      </c>
      <c r="B1373" s="13" t="s">
        <v>5639</v>
      </c>
      <c r="C1373" s="14" t="s">
        <v>5156</v>
      </c>
      <c r="D1373" s="14" t="s">
        <v>5276</v>
      </c>
      <c r="E1373" s="14" t="s">
        <v>5640</v>
      </c>
      <c r="F1373" s="14" t="s">
        <v>5641</v>
      </c>
      <c r="G1373" s="14" t="s">
        <v>5642</v>
      </c>
      <c r="H1373" s="61" t="s">
        <v>5643</v>
      </c>
      <c r="I1373" s="38">
        <v>0</v>
      </c>
      <c r="J1373" s="39" t="s">
        <v>8122</v>
      </c>
      <c r="K1373" s="40" t="s">
        <v>8123</v>
      </c>
      <c r="L1373" s="14" t="s">
        <v>8123</v>
      </c>
      <c r="M1373" s="41">
        <v>0</v>
      </c>
      <c r="N1373" s="4" t="s">
        <v>8123</v>
      </c>
      <c r="O1373" s="41">
        <v>0</v>
      </c>
      <c r="P1373" s="41">
        <v>0</v>
      </c>
      <c r="Q1373" s="41">
        <v>0</v>
      </c>
      <c r="R1373" s="41">
        <v>0</v>
      </c>
      <c r="S1373" s="41">
        <v>0</v>
      </c>
      <c r="T1373" s="41">
        <v>0</v>
      </c>
      <c r="U1373" s="41">
        <v>0</v>
      </c>
      <c r="V1373" s="41">
        <v>0</v>
      </c>
      <c r="W1373" s="41">
        <v>0</v>
      </c>
      <c r="X1373" s="41">
        <v>0</v>
      </c>
      <c r="Y1373" s="41">
        <v>0</v>
      </c>
      <c r="Z1373" s="41">
        <v>0</v>
      </c>
      <c r="AA1373" s="41">
        <v>0</v>
      </c>
      <c r="AB1373" s="41">
        <v>0</v>
      </c>
      <c r="AC1373" s="41">
        <v>0</v>
      </c>
      <c r="AD1373" s="58">
        <f>SUM(Table446233[[#This Row],[1st
Apportionment]:[Invoices]])</f>
        <v>0</v>
      </c>
      <c r="AE1373" s="58">
        <f>Table446233[[#This Row],[2018–19
Final Allocation
$98.35 
Per Pupil]]-AD1373</f>
        <v>0</v>
      </c>
    </row>
    <row r="1374" spans="1:31" x14ac:dyDescent="0.35">
      <c r="A1374" s="13" t="s">
        <v>5154</v>
      </c>
      <c r="B1374" s="13" t="s">
        <v>5644</v>
      </c>
      <c r="C1374" s="14" t="s">
        <v>5156</v>
      </c>
      <c r="D1374" s="14" t="s">
        <v>5219</v>
      </c>
      <c r="E1374" s="14" t="s">
        <v>5645</v>
      </c>
      <c r="F1374" s="14" t="s">
        <v>5646</v>
      </c>
      <c r="G1374" s="14" t="s">
        <v>5647</v>
      </c>
      <c r="H1374" s="61" t="s">
        <v>5648</v>
      </c>
      <c r="I1374" s="38">
        <v>0</v>
      </c>
      <c r="J1374" s="39" t="s">
        <v>8123</v>
      </c>
      <c r="K1374" s="40" t="s">
        <v>8123</v>
      </c>
      <c r="L1374" s="14" t="s">
        <v>8123</v>
      </c>
      <c r="M1374" s="41">
        <v>0</v>
      </c>
      <c r="N1374" s="4" t="s">
        <v>8123</v>
      </c>
      <c r="O1374" s="41">
        <v>0</v>
      </c>
      <c r="P1374" s="41">
        <v>0</v>
      </c>
      <c r="Q1374" s="41">
        <v>0</v>
      </c>
      <c r="R1374" s="41">
        <v>0</v>
      </c>
      <c r="S1374" s="41">
        <v>0</v>
      </c>
      <c r="T1374" s="41">
        <v>0</v>
      </c>
      <c r="U1374" s="41">
        <v>0</v>
      </c>
      <c r="V1374" s="41">
        <v>0</v>
      </c>
      <c r="W1374" s="41">
        <v>0</v>
      </c>
      <c r="X1374" s="41">
        <v>0</v>
      </c>
      <c r="Y1374" s="41">
        <v>0</v>
      </c>
      <c r="Z1374" s="41">
        <v>0</v>
      </c>
      <c r="AA1374" s="41">
        <v>0</v>
      </c>
      <c r="AB1374" s="41">
        <v>0</v>
      </c>
      <c r="AC1374" s="41">
        <v>0</v>
      </c>
      <c r="AD1374" s="58">
        <f>SUM(Table446233[[#This Row],[1st
Apportionment]:[Invoices]])</f>
        <v>0</v>
      </c>
      <c r="AE1374" s="58">
        <f>Table446233[[#This Row],[2018–19
Final Allocation
$98.35 
Per Pupil]]-AD1374</f>
        <v>0</v>
      </c>
    </row>
    <row r="1375" spans="1:31" x14ac:dyDescent="0.35">
      <c r="A1375" s="13" t="s">
        <v>5154</v>
      </c>
      <c r="B1375" s="13" t="s">
        <v>5649</v>
      </c>
      <c r="C1375" s="14" t="s">
        <v>5156</v>
      </c>
      <c r="D1375" s="14" t="s">
        <v>5234</v>
      </c>
      <c r="E1375" s="14" t="s">
        <v>5650</v>
      </c>
      <c r="F1375" s="14" t="s">
        <v>5651</v>
      </c>
      <c r="G1375" s="14" t="s">
        <v>5652</v>
      </c>
      <c r="H1375" s="61" t="s">
        <v>5653</v>
      </c>
      <c r="I1375" s="38">
        <v>0</v>
      </c>
      <c r="J1375" s="39" t="s">
        <v>8123</v>
      </c>
      <c r="K1375" s="40" t="s">
        <v>8123</v>
      </c>
      <c r="L1375" s="14" t="s">
        <v>8123</v>
      </c>
      <c r="M1375" s="41">
        <v>0</v>
      </c>
      <c r="N1375" s="4" t="s">
        <v>8123</v>
      </c>
      <c r="O1375" s="41">
        <v>0</v>
      </c>
      <c r="P1375" s="41">
        <v>0</v>
      </c>
      <c r="Q1375" s="41">
        <v>0</v>
      </c>
      <c r="R1375" s="41">
        <v>0</v>
      </c>
      <c r="S1375" s="41">
        <v>0</v>
      </c>
      <c r="T1375" s="41">
        <v>0</v>
      </c>
      <c r="U1375" s="41">
        <v>0</v>
      </c>
      <c r="V1375" s="41">
        <v>0</v>
      </c>
      <c r="W1375" s="41">
        <v>0</v>
      </c>
      <c r="X1375" s="41">
        <v>0</v>
      </c>
      <c r="Y1375" s="41">
        <v>0</v>
      </c>
      <c r="Z1375" s="41">
        <v>0</v>
      </c>
      <c r="AA1375" s="41">
        <v>0</v>
      </c>
      <c r="AB1375" s="41">
        <v>0</v>
      </c>
      <c r="AC1375" s="41">
        <v>0</v>
      </c>
      <c r="AD1375" s="58">
        <f>SUM(Table446233[[#This Row],[1st
Apportionment]:[Invoices]])</f>
        <v>0</v>
      </c>
      <c r="AE1375" s="58">
        <f>Table446233[[#This Row],[2018–19
Final Allocation
$98.35 
Per Pupil]]-AD1375</f>
        <v>0</v>
      </c>
    </row>
    <row r="1376" spans="1:31" x14ac:dyDescent="0.35">
      <c r="A1376" s="13" t="s">
        <v>5154</v>
      </c>
      <c r="B1376" s="13" t="s">
        <v>5654</v>
      </c>
      <c r="C1376" s="14" t="s">
        <v>5156</v>
      </c>
      <c r="D1376" s="14" t="s">
        <v>5234</v>
      </c>
      <c r="E1376" s="14" t="s">
        <v>5655</v>
      </c>
      <c r="F1376" s="14" t="s">
        <v>5656</v>
      </c>
      <c r="G1376" s="14" t="s">
        <v>5657</v>
      </c>
      <c r="H1376" s="61" t="s">
        <v>5658</v>
      </c>
      <c r="I1376" s="38">
        <v>0</v>
      </c>
      <c r="J1376" s="39" t="s">
        <v>8122</v>
      </c>
      <c r="K1376" s="40" t="s">
        <v>8123</v>
      </c>
      <c r="L1376" s="14" t="s">
        <v>8123</v>
      </c>
      <c r="M1376" s="41">
        <v>0</v>
      </c>
      <c r="N1376" s="4" t="s">
        <v>8122</v>
      </c>
      <c r="O1376" s="41">
        <v>0</v>
      </c>
      <c r="P1376" s="41">
        <v>0</v>
      </c>
      <c r="Q1376" s="41">
        <v>0</v>
      </c>
      <c r="R1376" s="41">
        <v>0</v>
      </c>
      <c r="S1376" s="41">
        <v>0</v>
      </c>
      <c r="T1376" s="41">
        <v>0</v>
      </c>
      <c r="U1376" s="41">
        <v>0</v>
      </c>
      <c r="V1376" s="41">
        <v>0</v>
      </c>
      <c r="W1376" s="41">
        <v>0</v>
      </c>
      <c r="X1376" s="41">
        <v>0</v>
      </c>
      <c r="Y1376" s="41">
        <v>0</v>
      </c>
      <c r="Z1376" s="41">
        <v>0</v>
      </c>
      <c r="AA1376" s="41">
        <v>0</v>
      </c>
      <c r="AB1376" s="41">
        <v>0</v>
      </c>
      <c r="AC1376" s="41">
        <v>0</v>
      </c>
      <c r="AD1376" s="58">
        <f>SUM(Table446233[[#This Row],[1st
Apportionment]:[Invoices]])</f>
        <v>0</v>
      </c>
      <c r="AE1376" s="58">
        <f>Table446233[[#This Row],[2018–19
Final Allocation
$98.35 
Per Pupil]]-AD1376</f>
        <v>0</v>
      </c>
    </row>
    <row r="1377" spans="1:31" x14ac:dyDescent="0.35">
      <c r="A1377" s="13" t="s">
        <v>5154</v>
      </c>
      <c r="B1377" s="13" t="s">
        <v>5659</v>
      </c>
      <c r="C1377" s="14" t="s">
        <v>5156</v>
      </c>
      <c r="D1377" s="14" t="s">
        <v>5234</v>
      </c>
      <c r="E1377" s="14" t="s">
        <v>5660</v>
      </c>
      <c r="F1377" s="14" t="s">
        <v>5661</v>
      </c>
      <c r="G1377" s="14" t="s">
        <v>5662</v>
      </c>
      <c r="H1377" s="61" t="s">
        <v>5663</v>
      </c>
      <c r="I1377" s="38">
        <v>0</v>
      </c>
      <c r="J1377" s="39" t="s">
        <v>8123</v>
      </c>
      <c r="K1377" s="40" t="s">
        <v>8123</v>
      </c>
      <c r="L1377" s="14" t="s">
        <v>8123</v>
      </c>
      <c r="M1377" s="41">
        <v>0</v>
      </c>
      <c r="N1377" s="4" t="s">
        <v>8123</v>
      </c>
      <c r="O1377" s="41">
        <v>0</v>
      </c>
      <c r="P1377" s="41">
        <v>0</v>
      </c>
      <c r="Q1377" s="41">
        <v>0</v>
      </c>
      <c r="R1377" s="41">
        <v>0</v>
      </c>
      <c r="S1377" s="41">
        <v>0</v>
      </c>
      <c r="T1377" s="41">
        <v>0</v>
      </c>
      <c r="U1377" s="41">
        <v>0</v>
      </c>
      <c r="V1377" s="41">
        <v>0</v>
      </c>
      <c r="W1377" s="41">
        <v>0</v>
      </c>
      <c r="X1377" s="41">
        <v>0</v>
      </c>
      <c r="Y1377" s="41">
        <v>0</v>
      </c>
      <c r="Z1377" s="41">
        <v>0</v>
      </c>
      <c r="AA1377" s="41">
        <v>0</v>
      </c>
      <c r="AB1377" s="41">
        <v>0</v>
      </c>
      <c r="AC1377" s="41">
        <v>0</v>
      </c>
      <c r="AD1377" s="58">
        <f>SUM(Table446233[[#This Row],[1st
Apportionment]:[Invoices]])</f>
        <v>0</v>
      </c>
      <c r="AE1377" s="58">
        <f>Table446233[[#This Row],[2018–19
Final Allocation
$98.35 
Per Pupil]]-AD1377</f>
        <v>0</v>
      </c>
    </row>
    <row r="1378" spans="1:31" x14ac:dyDescent="0.35">
      <c r="A1378" s="13" t="s">
        <v>5154</v>
      </c>
      <c r="B1378" s="13" t="s">
        <v>5664</v>
      </c>
      <c r="C1378" s="14" t="s">
        <v>5156</v>
      </c>
      <c r="D1378" s="14" t="s">
        <v>5172</v>
      </c>
      <c r="E1378" s="14" t="s">
        <v>5665</v>
      </c>
      <c r="F1378" s="14" t="s">
        <v>5666</v>
      </c>
      <c r="G1378" s="14" t="s">
        <v>5667</v>
      </c>
      <c r="H1378" s="61" t="s">
        <v>5668</v>
      </c>
      <c r="I1378" s="38">
        <v>0</v>
      </c>
      <c r="J1378" s="39" t="s">
        <v>8122</v>
      </c>
      <c r="K1378" s="40" t="s">
        <v>8123</v>
      </c>
      <c r="L1378" s="14" t="s">
        <v>8123</v>
      </c>
      <c r="M1378" s="41">
        <v>0</v>
      </c>
      <c r="N1378" s="4" t="s">
        <v>8123</v>
      </c>
      <c r="O1378" s="41">
        <v>0</v>
      </c>
      <c r="P1378" s="41">
        <v>0</v>
      </c>
      <c r="Q1378" s="41">
        <v>0</v>
      </c>
      <c r="R1378" s="41">
        <v>0</v>
      </c>
      <c r="S1378" s="41">
        <v>0</v>
      </c>
      <c r="T1378" s="41">
        <v>0</v>
      </c>
      <c r="U1378" s="41">
        <v>0</v>
      </c>
      <c r="V1378" s="41">
        <v>0</v>
      </c>
      <c r="W1378" s="41">
        <v>0</v>
      </c>
      <c r="X1378" s="41">
        <v>0</v>
      </c>
      <c r="Y1378" s="41">
        <v>0</v>
      </c>
      <c r="Z1378" s="41">
        <v>0</v>
      </c>
      <c r="AA1378" s="41">
        <v>0</v>
      </c>
      <c r="AB1378" s="41">
        <v>0</v>
      </c>
      <c r="AC1378" s="41">
        <v>0</v>
      </c>
      <c r="AD1378" s="58">
        <f>SUM(Table446233[[#This Row],[1st
Apportionment]:[Invoices]])</f>
        <v>0</v>
      </c>
      <c r="AE1378" s="58">
        <f>Table446233[[#This Row],[2018–19
Final Allocation
$98.35 
Per Pupil]]-AD1378</f>
        <v>0</v>
      </c>
    </row>
    <row r="1379" spans="1:31" x14ac:dyDescent="0.35">
      <c r="A1379" s="13" t="s">
        <v>5154</v>
      </c>
      <c r="B1379" s="13" t="s">
        <v>5669</v>
      </c>
      <c r="C1379" s="14" t="s">
        <v>5156</v>
      </c>
      <c r="D1379" s="14" t="s">
        <v>5234</v>
      </c>
      <c r="E1379" s="14" t="s">
        <v>5670</v>
      </c>
      <c r="F1379" s="14" t="s">
        <v>5671</v>
      </c>
      <c r="G1379" s="14" t="s">
        <v>5672</v>
      </c>
      <c r="H1379" s="61" t="s">
        <v>5673</v>
      </c>
      <c r="I1379" s="38">
        <v>48</v>
      </c>
      <c r="J1379" s="39" t="s">
        <v>8122</v>
      </c>
      <c r="K1379" s="40" t="s">
        <v>8122</v>
      </c>
      <c r="L1379" s="14" t="s">
        <v>8122</v>
      </c>
      <c r="M1379" s="41">
        <v>4721</v>
      </c>
      <c r="N1379" s="4" t="s">
        <v>8123</v>
      </c>
      <c r="O1379" s="41">
        <v>1108</v>
      </c>
      <c r="P1379" s="41">
        <v>1108</v>
      </c>
      <c r="Q1379" s="41">
        <v>1108</v>
      </c>
      <c r="R1379" s="41">
        <v>285</v>
      </c>
      <c r="S1379" s="41">
        <v>1112</v>
      </c>
      <c r="T1379" s="41">
        <v>0</v>
      </c>
      <c r="U1379" s="41">
        <v>0</v>
      </c>
      <c r="V1379" s="41">
        <v>0</v>
      </c>
      <c r="W1379" s="41">
        <v>0</v>
      </c>
      <c r="X1379" s="41">
        <v>0</v>
      </c>
      <c r="Y1379" s="41">
        <v>0</v>
      </c>
      <c r="Z1379" s="41">
        <v>0</v>
      </c>
      <c r="AA1379" s="41">
        <v>0</v>
      </c>
      <c r="AB1379" s="41">
        <v>0</v>
      </c>
      <c r="AC1379" s="41">
        <v>0</v>
      </c>
      <c r="AD1379" s="58">
        <f>SUM(Table446233[[#This Row],[1st
Apportionment]:[Invoices]])</f>
        <v>4721</v>
      </c>
      <c r="AE1379" s="58">
        <f>Table446233[[#This Row],[2018–19
Final Allocation
$98.35 
Per Pupil]]-AD1379</f>
        <v>0</v>
      </c>
    </row>
    <row r="1380" spans="1:31" x14ac:dyDescent="0.35">
      <c r="A1380" s="13" t="s">
        <v>5154</v>
      </c>
      <c r="B1380" s="13" t="s">
        <v>5674</v>
      </c>
      <c r="C1380" s="14" t="s">
        <v>5156</v>
      </c>
      <c r="D1380" s="14" t="s">
        <v>5264</v>
      </c>
      <c r="E1380" s="14" t="s">
        <v>5675</v>
      </c>
      <c r="F1380" s="14" t="s">
        <v>5676</v>
      </c>
      <c r="G1380" s="14" t="s">
        <v>5677</v>
      </c>
      <c r="H1380" s="61" t="s">
        <v>5678</v>
      </c>
      <c r="I1380" s="38">
        <v>0</v>
      </c>
      <c r="J1380" s="39" t="s">
        <v>8122</v>
      </c>
      <c r="K1380" s="40" t="s">
        <v>8123</v>
      </c>
      <c r="L1380" s="14" t="s">
        <v>8123</v>
      </c>
      <c r="M1380" s="41">
        <v>0</v>
      </c>
      <c r="N1380" s="4" t="s">
        <v>8123</v>
      </c>
      <c r="O1380" s="41">
        <v>0</v>
      </c>
      <c r="P1380" s="41">
        <v>0</v>
      </c>
      <c r="Q1380" s="41">
        <v>0</v>
      </c>
      <c r="R1380" s="41">
        <v>0</v>
      </c>
      <c r="S1380" s="41">
        <v>0</v>
      </c>
      <c r="T1380" s="41">
        <v>0</v>
      </c>
      <c r="U1380" s="41">
        <v>0</v>
      </c>
      <c r="V1380" s="41">
        <v>0</v>
      </c>
      <c r="W1380" s="41">
        <v>0</v>
      </c>
      <c r="X1380" s="41">
        <v>0</v>
      </c>
      <c r="Y1380" s="41">
        <v>0</v>
      </c>
      <c r="Z1380" s="41">
        <v>0</v>
      </c>
      <c r="AA1380" s="41">
        <v>0</v>
      </c>
      <c r="AB1380" s="41">
        <v>0</v>
      </c>
      <c r="AC1380" s="41">
        <v>0</v>
      </c>
      <c r="AD1380" s="58">
        <f>SUM(Table446233[[#This Row],[1st
Apportionment]:[Invoices]])</f>
        <v>0</v>
      </c>
      <c r="AE1380" s="58">
        <f>Table446233[[#This Row],[2018–19
Final Allocation
$98.35 
Per Pupil]]-AD1380</f>
        <v>0</v>
      </c>
    </row>
    <row r="1381" spans="1:31" x14ac:dyDescent="0.35">
      <c r="A1381" s="13" t="s">
        <v>5154</v>
      </c>
      <c r="B1381" s="13" t="s">
        <v>5679</v>
      </c>
      <c r="C1381" s="14" t="s">
        <v>5156</v>
      </c>
      <c r="D1381" s="14" t="s">
        <v>5255</v>
      </c>
      <c r="E1381" s="14" t="s">
        <v>5680</v>
      </c>
      <c r="F1381" s="14" t="s">
        <v>5681</v>
      </c>
      <c r="G1381" s="14" t="s">
        <v>5682</v>
      </c>
      <c r="H1381" s="61" t="s">
        <v>5683</v>
      </c>
      <c r="I1381" s="38">
        <v>0</v>
      </c>
      <c r="J1381" s="39" t="s">
        <v>8123</v>
      </c>
      <c r="K1381" s="40" t="s">
        <v>8123</v>
      </c>
      <c r="L1381" s="14" t="s">
        <v>8123</v>
      </c>
      <c r="M1381" s="41">
        <v>0</v>
      </c>
      <c r="N1381" s="4" t="s">
        <v>8123</v>
      </c>
      <c r="O1381" s="41">
        <v>0</v>
      </c>
      <c r="P1381" s="41">
        <v>0</v>
      </c>
      <c r="Q1381" s="41">
        <v>0</v>
      </c>
      <c r="R1381" s="41">
        <v>0</v>
      </c>
      <c r="S1381" s="41">
        <v>0</v>
      </c>
      <c r="T1381" s="41">
        <v>0</v>
      </c>
      <c r="U1381" s="41">
        <v>0</v>
      </c>
      <c r="V1381" s="41">
        <v>0</v>
      </c>
      <c r="W1381" s="41">
        <v>0</v>
      </c>
      <c r="X1381" s="41">
        <v>0</v>
      </c>
      <c r="Y1381" s="41">
        <v>0</v>
      </c>
      <c r="Z1381" s="41">
        <v>0</v>
      </c>
      <c r="AA1381" s="41">
        <v>0</v>
      </c>
      <c r="AB1381" s="41">
        <v>0</v>
      </c>
      <c r="AC1381" s="41">
        <v>0</v>
      </c>
      <c r="AD1381" s="58">
        <f>SUM(Table446233[[#This Row],[1st
Apportionment]:[Invoices]])</f>
        <v>0</v>
      </c>
      <c r="AE1381" s="58">
        <f>Table446233[[#This Row],[2018–19
Final Allocation
$98.35 
Per Pupil]]-AD1381</f>
        <v>0</v>
      </c>
    </row>
    <row r="1382" spans="1:31" x14ac:dyDescent="0.35">
      <c r="A1382" s="13" t="s">
        <v>5154</v>
      </c>
      <c r="B1382" s="13" t="s">
        <v>5684</v>
      </c>
      <c r="C1382" s="14" t="s">
        <v>5156</v>
      </c>
      <c r="D1382" s="14" t="s">
        <v>5258</v>
      </c>
      <c r="E1382" s="14" t="s">
        <v>5685</v>
      </c>
      <c r="F1382" s="14" t="s">
        <v>5686</v>
      </c>
      <c r="G1382" s="14" t="s">
        <v>5687</v>
      </c>
      <c r="H1382" s="61" t="s">
        <v>5688</v>
      </c>
      <c r="I1382" s="38">
        <v>0</v>
      </c>
      <c r="J1382" s="39" t="s">
        <v>8123</v>
      </c>
      <c r="K1382" s="40" t="s">
        <v>8123</v>
      </c>
      <c r="L1382" s="14" t="s">
        <v>8123</v>
      </c>
      <c r="M1382" s="41">
        <v>0</v>
      </c>
      <c r="N1382" s="4" t="s">
        <v>8123</v>
      </c>
      <c r="O1382" s="41">
        <v>0</v>
      </c>
      <c r="P1382" s="41">
        <v>0</v>
      </c>
      <c r="Q1382" s="41">
        <v>0</v>
      </c>
      <c r="R1382" s="41">
        <v>0</v>
      </c>
      <c r="S1382" s="41">
        <v>0</v>
      </c>
      <c r="T1382" s="41">
        <v>0</v>
      </c>
      <c r="U1382" s="41">
        <v>0</v>
      </c>
      <c r="V1382" s="41">
        <v>0</v>
      </c>
      <c r="W1382" s="41">
        <v>0</v>
      </c>
      <c r="X1382" s="41">
        <v>0</v>
      </c>
      <c r="Y1382" s="41">
        <v>0</v>
      </c>
      <c r="Z1382" s="41">
        <v>0</v>
      </c>
      <c r="AA1382" s="41">
        <v>0</v>
      </c>
      <c r="AB1382" s="41">
        <v>0</v>
      </c>
      <c r="AC1382" s="41">
        <v>0</v>
      </c>
      <c r="AD1382" s="58">
        <f>SUM(Table446233[[#This Row],[1st
Apportionment]:[Invoices]])</f>
        <v>0</v>
      </c>
      <c r="AE1382" s="58">
        <f>Table446233[[#This Row],[2018–19
Final Allocation
$98.35 
Per Pupil]]-AD1382</f>
        <v>0</v>
      </c>
    </row>
    <row r="1383" spans="1:31" x14ac:dyDescent="0.35">
      <c r="A1383" s="13" t="s">
        <v>5154</v>
      </c>
      <c r="B1383" s="13" t="s">
        <v>5689</v>
      </c>
      <c r="C1383" s="14" t="s">
        <v>5156</v>
      </c>
      <c r="D1383" s="14" t="s">
        <v>5234</v>
      </c>
      <c r="E1383" s="14" t="s">
        <v>5690</v>
      </c>
      <c r="F1383" s="14" t="s">
        <v>5691</v>
      </c>
      <c r="G1383" s="14" t="s">
        <v>5692</v>
      </c>
      <c r="H1383" s="61" t="s">
        <v>5693</v>
      </c>
      <c r="I1383" s="38">
        <v>0</v>
      </c>
      <c r="J1383" s="39" t="s">
        <v>8122</v>
      </c>
      <c r="K1383" s="40" t="s">
        <v>8123</v>
      </c>
      <c r="L1383" s="14" t="s">
        <v>8123</v>
      </c>
      <c r="M1383" s="41">
        <v>0</v>
      </c>
      <c r="N1383" s="4" t="s">
        <v>8123</v>
      </c>
      <c r="O1383" s="41">
        <v>0</v>
      </c>
      <c r="P1383" s="41">
        <v>0</v>
      </c>
      <c r="Q1383" s="41">
        <v>0</v>
      </c>
      <c r="R1383" s="41">
        <v>0</v>
      </c>
      <c r="S1383" s="41">
        <v>0</v>
      </c>
      <c r="T1383" s="41">
        <v>0</v>
      </c>
      <c r="U1383" s="41">
        <v>0</v>
      </c>
      <c r="V1383" s="41">
        <v>0</v>
      </c>
      <c r="W1383" s="41">
        <v>0</v>
      </c>
      <c r="X1383" s="41">
        <v>0</v>
      </c>
      <c r="Y1383" s="41">
        <v>0</v>
      </c>
      <c r="Z1383" s="41">
        <v>0</v>
      </c>
      <c r="AA1383" s="41">
        <v>0</v>
      </c>
      <c r="AB1383" s="41">
        <v>0</v>
      </c>
      <c r="AC1383" s="41">
        <v>0</v>
      </c>
      <c r="AD1383" s="58">
        <f>SUM(Table446233[[#This Row],[1st
Apportionment]:[Invoices]])</f>
        <v>0</v>
      </c>
      <c r="AE1383" s="58">
        <f>Table446233[[#This Row],[2018–19
Final Allocation
$98.35 
Per Pupil]]-AD1383</f>
        <v>0</v>
      </c>
    </row>
    <row r="1384" spans="1:31" x14ac:dyDescent="0.35">
      <c r="A1384" s="13" t="s">
        <v>5154</v>
      </c>
      <c r="B1384" s="13" t="s">
        <v>5694</v>
      </c>
      <c r="C1384" s="14" t="s">
        <v>5156</v>
      </c>
      <c r="D1384" s="14" t="s">
        <v>5219</v>
      </c>
      <c r="E1384" s="14" t="s">
        <v>5695</v>
      </c>
      <c r="F1384" s="14" t="s">
        <v>5696</v>
      </c>
      <c r="G1384" s="14" t="s">
        <v>5697</v>
      </c>
      <c r="H1384" s="61" t="s">
        <v>5698</v>
      </c>
      <c r="I1384" s="38">
        <v>0</v>
      </c>
      <c r="J1384" s="39" t="s">
        <v>8122</v>
      </c>
      <c r="K1384" s="40" t="s">
        <v>8123</v>
      </c>
      <c r="L1384" s="14" t="s">
        <v>8123</v>
      </c>
      <c r="M1384" s="41">
        <v>0</v>
      </c>
      <c r="N1384" s="4" t="s">
        <v>8123</v>
      </c>
      <c r="O1384" s="41">
        <v>0</v>
      </c>
      <c r="P1384" s="41">
        <v>0</v>
      </c>
      <c r="Q1384" s="41">
        <v>0</v>
      </c>
      <c r="R1384" s="41">
        <v>0</v>
      </c>
      <c r="S1384" s="41">
        <v>0</v>
      </c>
      <c r="T1384" s="41">
        <v>0</v>
      </c>
      <c r="U1384" s="41">
        <v>0</v>
      </c>
      <c r="V1384" s="41">
        <v>0</v>
      </c>
      <c r="W1384" s="41">
        <v>0</v>
      </c>
      <c r="X1384" s="41">
        <v>0</v>
      </c>
      <c r="Y1384" s="41">
        <v>0</v>
      </c>
      <c r="Z1384" s="41">
        <v>0</v>
      </c>
      <c r="AA1384" s="41">
        <v>0</v>
      </c>
      <c r="AB1384" s="41">
        <v>0</v>
      </c>
      <c r="AC1384" s="41">
        <v>0</v>
      </c>
      <c r="AD1384" s="58">
        <f>SUM(Table446233[[#This Row],[1st
Apportionment]:[Invoices]])</f>
        <v>0</v>
      </c>
      <c r="AE1384" s="58">
        <f>Table446233[[#This Row],[2018–19
Final Allocation
$98.35 
Per Pupil]]-AD1384</f>
        <v>0</v>
      </c>
    </row>
    <row r="1385" spans="1:31" x14ac:dyDescent="0.35">
      <c r="A1385" s="13" t="s">
        <v>5154</v>
      </c>
      <c r="B1385" s="13" t="s">
        <v>5699</v>
      </c>
      <c r="C1385" s="14" t="s">
        <v>5156</v>
      </c>
      <c r="D1385" s="14" t="s">
        <v>5178</v>
      </c>
      <c r="E1385" s="14" t="s">
        <v>5700</v>
      </c>
      <c r="F1385" s="14" t="s">
        <v>5701</v>
      </c>
      <c r="G1385" s="14" t="s">
        <v>5702</v>
      </c>
      <c r="H1385" s="61" t="s">
        <v>5703</v>
      </c>
      <c r="I1385" s="38">
        <v>0</v>
      </c>
      <c r="J1385" s="39" t="s">
        <v>8123</v>
      </c>
      <c r="K1385" s="40" t="s">
        <v>8123</v>
      </c>
      <c r="L1385" s="14" t="s">
        <v>8123</v>
      </c>
      <c r="M1385" s="41">
        <v>0</v>
      </c>
      <c r="N1385" s="4" t="s">
        <v>8123</v>
      </c>
      <c r="O1385" s="41">
        <v>0</v>
      </c>
      <c r="P1385" s="41">
        <v>0</v>
      </c>
      <c r="Q1385" s="41">
        <v>0</v>
      </c>
      <c r="R1385" s="41">
        <v>0</v>
      </c>
      <c r="S1385" s="41">
        <v>0</v>
      </c>
      <c r="T1385" s="41">
        <v>0</v>
      </c>
      <c r="U1385" s="41">
        <v>0</v>
      </c>
      <c r="V1385" s="41">
        <v>0</v>
      </c>
      <c r="W1385" s="41">
        <v>0</v>
      </c>
      <c r="X1385" s="41">
        <v>0</v>
      </c>
      <c r="Y1385" s="41">
        <v>0</v>
      </c>
      <c r="Z1385" s="41">
        <v>0</v>
      </c>
      <c r="AA1385" s="41">
        <v>0</v>
      </c>
      <c r="AB1385" s="41">
        <v>0</v>
      </c>
      <c r="AC1385" s="41">
        <v>0</v>
      </c>
      <c r="AD1385" s="58">
        <f>SUM(Table446233[[#This Row],[1st
Apportionment]:[Invoices]])</f>
        <v>0</v>
      </c>
      <c r="AE1385" s="58">
        <f>Table446233[[#This Row],[2018–19
Final Allocation
$98.35 
Per Pupil]]-AD1385</f>
        <v>0</v>
      </c>
    </row>
    <row r="1386" spans="1:31" x14ac:dyDescent="0.35">
      <c r="A1386" s="13" t="s">
        <v>5154</v>
      </c>
      <c r="B1386" s="13" t="s">
        <v>5704</v>
      </c>
      <c r="C1386" s="14" t="s">
        <v>5156</v>
      </c>
      <c r="D1386" s="14" t="s">
        <v>5264</v>
      </c>
      <c r="E1386" s="14" t="s">
        <v>5705</v>
      </c>
      <c r="F1386" s="14" t="s">
        <v>5706</v>
      </c>
      <c r="G1386" s="14" t="s">
        <v>5707</v>
      </c>
      <c r="H1386" s="61" t="s">
        <v>5708</v>
      </c>
      <c r="I1386" s="38">
        <v>0</v>
      </c>
      <c r="J1386" s="39" t="s">
        <v>8122</v>
      </c>
      <c r="K1386" s="40" t="s">
        <v>8123</v>
      </c>
      <c r="L1386" s="14" t="s">
        <v>8122</v>
      </c>
      <c r="M1386" s="41">
        <v>0</v>
      </c>
      <c r="N1386" s="4" t="s">
        <v>8122</v>
      </c>
      <c r="O1386" s="41">
        <v>0</v>
      </c>
      <c r="P1386" s="41">
        <v>0</v>
      </c>
      <c r="Q1386" s="41">
        <v>0</v>
      </c>
      <c r="R1386" s="41">
        <v>0</v>
      </c>
      <c r="S1386" s="41">
        <v>0</v>
      </c>
      <c r="T1386" s="41">
        <v>0</v>
      </c>
      <c r="U1386" s="41">
        <v>0</v>
      </c>
      <c r="V1386" s="41">
        <v>0</v>
      </c>
      <c r="W1386" s="41">
        <v>0</v>
      </c>
      <c r="X1386" s="41">
        <v>0</v>
      </c>
      <c r="Y1386" s="41">
        <v>0</v>
      </c>
      <c r="Z1386" s="41">
        <v>0</v>
      </c>
      <c r="AA1386" s="41">
        <v>0</v>
      </c>
      <c r="AB1386" s="41">
        <v>0</v>
      </c>
      <c r="AC1386" s="41">
        <v>0</v>
      </c>
      <c r="AD1386" s="58">
        <f>SUM(Table446233[[#This Row],[1st
Apportionment]:[Invoices]])</f>
        <v>0</v>
      </c>
      <c r="AE1386" s="58">
        <f>Table446233[[#This Row],[2018–19
Final Allocation
$98.35 
Per Pupil]]-AD1386</f>
        <v>0</v>
      </c>
    </row>
    <row r="1387" spans="1:31" x14ac:dyDescent="0.35">
      <c r="A1387" s="13" t="s">
        <v>5154</v>
      </c>
      <c r="B1387" s="13" t="s">
        <v>5709</v>
      </c>
      <c r="C1387" s="14" t="s">
        <v>5156</v>
      </c>
      <c r="D1387" s="14" t="s">
        <v>5234</v>
      </c>
      <c r="E1387" s="14" t="s">
        <v>5710</v>
      </c>
      <c r="F1387" s="14" t="s">
        <v>5711</v>
      </c>
      <c r="G1387" s="14" t="s">
        <v>5712</v>
      </c>
      <c r="H1387" s="61" t="s">
        <v>5713</v>
      </c>
      <c r="I1387" s="38">
        <v>0</v>
      </c>
      <c r="J1387" s="39" t="s">
        <v>8123</v>
      </c>
      <c r="K1387" s="40" t="s">
        <v>8123</v>
      </c>
      <c r="L1387" s="14" t="s">
        <v>8123</v>
      </c>
      <c r="M1387" s="41">
        <v>0</v>
      </c>
      <c r="N1387" s="4" t="s">
        <v>8123</v>
      </c>
      <c r="O1387" s="41">
        <v>0</v>
      </c>
      <c r="P1387" s="41">
        <v>0</v>
      </c>
      <c r="Q1387" s="41">
        <v>0</v>
      </c>
      <c r="R1387" s="41">
        <v>0</v>
      </c>
      <c r="S1387" s="41">
        <v>0</v>
      </c>
      <c r="T1387" s="41">
        <v>0</v>
      </c>
      <c r="U1387" s="41">
        <v>0</v>
      </c>
      <c r="V1387" s="41">
        <v>0</v>
      </c>
      <c r="W1387" s="41">
        <v>0</v>
      </c>
      <c r="X1387" s="41">
        <v>0</v>
      </c>
      <c r="Y1387" s="41">
        <v>0</v>
      </c>
      <c r="Z1387" s="41">
        <v>0</v>
      </c>
      <c r="AA1387" s="41">
        <v>0</v>
      </c>
      <c r="AB1387" s="41">
        <v>0</v>
      </c>
      <c r="AC1387" s="41">
        <v>0</v>
      </c>
      <c r="AD1387" s="58">
        <f>SUM(Table446233[[#This Row],[1st
Apportionment]:[Invoices]])</f>
        <v>0</v>
      </c>
      <c r="AE1387" s="58">
        <f>Table446233[[#This Row],[2018–19
Final Allocation
$98.35 
Per Pupil]]-AD1387</f>
        <v>0</v>
      </c>
    </row>
    <row r="1388" spans="1:31" x14ac:dyDescent="0.35">
      <c r="A1388" s="13" t="s">
        <v>5154</v>
      </c>
      <c r="B1388" s="13" t="s">
        <v>5714</v>
      </c>
      <c r="C1388" s="14" t="s">
        <v>5156</v>
      </c>
      <c r="D1388" s="14" t="s">
        <v>5205</v>
      </c>
      <c r="E1388" s="14" t="s">
        <v>5715</v>
      </c>
      <c r="F1388" s="14" t="s">
        <v>5716</v>
      </c>
      <c r="G1388" s="14" t="s">
        <v>5717</v>
      </c>
      <c r="H1388" s="61" t="s">
        <v>5718</v>
      </c>
      <c r="I1388" s="38">
        <v>0</v>
      </c>
      <c r="J1388" s="39" t="s">
        <v>8123</v>
      </c>
      <c r="K1388" s="40" t="s">
        <v>8122</v>
      </c>
      <c r="L1388" s="14" t="s">
        <v>8122</v>
      </c>
      <c r="M1388" s="41">
        <v>0</v>
      </c>
      <c r="N1388" s="4" t="s">
        <v>8123</v>
      </c>
      <c r="O1388" s="41">
        <v>0</v>
      </c>
      <c r="P1388" s="41">
        <v>0</v>
      </c>
      <c r="Q1388" s="41">
        <v>0</v>
      </c>
      <c r="R1388" s="41">
        <v>0</v>
      </c>
      <c r="S1388" s="41">
        <v>0</v>
      </c>
      <c r="T1388" s="41">
        <v>0</v>
      </c>
      <c r="U1388" s="41">
        <v>0</v>
      </c>
      <c r="V1388" s="41">
        <v>0</v>
      </c>
      <c r="W1388" s="41">
        <v>0</v>
      </c>
      <c r="X1388" s="41">
        <v>0</v>
      </c>
      <c r="Y1388" s="41">
        <v>0</v>
      </c>
      <c r="Z1388" s="41">
        <v>0</v>
      </c>
      <c r="AA1388" s="41">
        <v>0</v>
      </c>
      <c r="AB1388" s="41">
        <v>0</v>
      </c>
      <c r="AC1388" s="41">
        <v>0</v>
      </c>
      <c r="AD1388" s="58">
        <f>SUM(Table446233[[#This Row],[1st
Apportionment]:[Invoices]])</f>
        <v>0</v>
      </c>
      <c r="AE1388" s="58">
        <f>Table446233[[#This Row],[2018–19
Final Allocation
$98.35 
Per Pupil]]-AD1388</f>
        <v>0</v>
      </c>
    </row>
    <row r="1389" spans="1:31" x14ac:dyDescent="0.35">
      <c r="A1389" s="13" t="s">
        <v>5154</v>
      </c>
      <c r="B1389" s="13" t="s">
        <v>5719</v>
      </c>
      <c r="C1389" s="14" t="s">
        <v>5156</v>
      </c>
      <c r="D1389" s="14" t="s">
        <v>5178</v>
      </c>
      <c r="E1389" s="14" t="s">
        <v>5720</v>
      </c>
      <c r="F1389" s="14" t="s">
        <v>5721</v>
      </c>
      <c r="G1389" s="14" t="s">
        <v>5722</v>
      </c>
      <c r="H1389" s="61" t="s">
        <v>5723</v>
      </c>
      <c r="I1389" s="38">
        <v>0</v>
      </c>
      <c r="J1389" s="39" t="s">
        <v>8122</v>
      </c>
      <c r="K1389" s="40" t="s">
        <v>8123</v>
      </c>
      <c r="L1389" s="14" t="s">
        <v>8123</v>
      </c>
      <c r="M1389" s="41">
        <v>0</v>
      </c>
      <c r="N1389" s="4" t="s">
        <v>8123</v>
      </c>
      <c r="O1389" s="41">
        <v>0</v>
      </c>
      <c r="P1389" s="41">
        <v>0</v>
      </c>
      <c r="Q1389" s="41">
        <v>0</v>
      </c>
      <c r="R1389" s="41">
        <v>0</v>
      </c>
      <c r="S1389" s="41">
        <v>0</v>
      </c>
      <c r="T1389" s="41">
        <v>0</v>
      </c>
      <c r="U1389" s="41">
        <v>0</v>
      </c>
      <c r="V1389" s="41">
        <v>0</v>
      </c>
      <c r="W1389" s="41">
        <v>0</v>
      </c>
      <c r="X1389" s="41">
        <v>0</v>
      </c>
      <c r="Y1389" s="41">
        <v>0</v>
      </c>
      <c r="Z1389" s="41">
        <v>0</v>
      </c>
      <c r="AA1389" s="41">
        <v>0</v>
      </c>
      <c r="AB1389" s="41">
        <v>0</v>
      </c>
      <c r="AC1389" s="41">
        <v>0</v>
      </c>
      <c r="AD1389" s="58">
        <f>SUM(Table446233[[#This Row],[1st
Apportionment]:[Invoices]])</f>
        <v>0</v>
      </c>
      <c r="AE1389" s="58">
        <f>Table446233[[#This Row],[2018–19
Final Allocation
$98.35 
Per Pupil]]-AD1389</f>
        <v>0</v>
      </c>
    </row>
    <row r="1390" spans="1:31" x14ac:dyDescent="0.35">
      <c r="A1390" s="13" t="s">
        <v>5154</v>
      </c>
      <c r="B1390" s="13" t="s">
        <v>5724</v>
      </c>
      <c r="C1390" s="14" t="s">
        <v>5156</v>
      </c>
      <c r="D1390" s="14" t="s">
        <v>5219</v>
      </c>
      <c r="E1390" s="14" t="s">
        <v>5725</v>
      </c>
      <c r="F1390" s="14" t="s">
        <v>5726</v>
      </c>
      <c r="G1390" s="14" t="s">
        <v>5727</v>
      </c>
      <c r="H1390" s="61" t="s">
        <v>5728</v>
      </c>
      <c r="I1390" s="38">
        <v>0</v>
      </c>
      <c r="J1390" s="39" t="s">
        <v>8123</v>
      </c>
      <c r="K1390" s="40" t="s">
        <v>8123</v>
      </c>
      <c r="L1390" s="14" t="s">
        <v>8123</v>
      </c>
      <c r="M1390" s="41">
        <v>0</v>
      </c>
      <c r="N1390" s="4" t="s">
        <v>8123</v>
      </c>
      <c r="O1390" s="41">
        <v>0</v>
      </c>
      <c r="P1390" s="41">
        <v>0</v>
      </c>
      <c r="Q1390" s="41">
        <v>0</v>
      </c>
      <c r="R1390" s="41">
        <v>0</v>
      </c>
      <c r="S1390" s="41">
        <v>0</v>
      </c>
      <c r="T1390" s="41">
        <v>0</v>
      </c>
      <c r="U1390" s="41">
        <v>0</v>
      </c>
      <c r="V1390" s="41">
        <v>0</v>
      </c>
      <c r="W1390" s="41">
        <v>0</v>
      </c>
      <c r="X1390" s="41">
        <v>0</v>
      </c>
      <c r="Y1390" s="41">
        <v>0</v>
      </c>
      <c r="Z1390" s="41">
        <v>0</v>
      </c>
      <c r="AA1390" s="41">
        <v>0</v>
      </c>
      <c r="AB1390" s="41">
        <v>0</v>
      </c>
      <c r="AC1390" s="41">
        <v>0</v>
      </c>
      <c r="AD1390" s="58">
        <f>SUM(Table446233[[#This Row],[1st
Apportionment]:[Invoices]])</f>
        <v>0</v>
      </c>
      <c r="AE1390" s="58">
        <f>Table446233[[#This Row],[2018–19
Final Allocation
$98.35 
Per Pupil]]-AD1390</f>
        <v>0</v>
      </c>
    </row>
    <row r="1391" spans="1:31" x14ac:dyDescent="0.35">
      <c r="A1391" s="13" t="s">
        <v>5154</v>
      </c>
      <c r="B1391" s="13" t="s">
        <v>5729</v>
      </c>
      <c r="C1391" s="14" t="s">
        <v>5156</v>
      </c>
      <c r="D1391" s="14" t="s">
        <v>5234</v>
      </c>
      <c r="E1391" s="14" t="s">
        <v>5730</v>
      </c>
      <c r="F1391" s="14" t="s">
        <v>5731</v>
      </c>
      <c r="G1391" s="14" t="s">
        <v>5732</v>
      </c>
      <c r="H1391" s="61" t="s">
        <v>5733</v>
      </c>
      <c r="I1391" s="38">
        <v>0</v>
      </c>
      <c r="J1391" s="39" t="s">
        <v>8123</v>
      </c>
      <c r="K1391" s="40" t="s">
        <v>8123</v>
      </c>
      <c r="L1391" s="14" t="s">
        <v>8123</v>
      </c>
      <c r="M1391" s="41">
        <v>0</v>
      </c>
      <c r="N1391" s="4" t="s">
        <v>8123</v>
      </c>
      <c r="O1391" s="41">
        <v>0</v>
      </c>
      <c r="P1391" s="41">
        <v>0</v>
      </c>
      <c r="Q1391" s="41">
        <v>0</v>
      </c>
      <c r="R1391" s="41">
        <v>0</v>
      </c>
      <c r="S1391" s="41">
        <v>0</v>
      </c>
      <c r="T1391" s="41">
        <v>0</v>
      </c>
      <c r="U1391" s="41">
        <v>0</v>
      </c>
      <c r="V1391" s="41">
        <v>0</v>
      </c>
      <c r="W1391" s="41">
        <v>0</v>
      </c>
      <c r="X1391" s="41">
        <v>0</v>
      </c>
      <c r="Y1391" s="41">
        <v>0</v>
      </c>
      <c r="Z1391" s="41">
        <v>0</v>
      </c>
      <c r="AA1391" s="41">
        <v>0</v>
      </c>
      <c r="AB1391" s="41">
        <v>0</v>
      </c>
      <c r="AC1391" s="41">
        <v>0</v>
      </c>
      <c r="AD1391" s="58">
        <f>SUM(Table446233[[#This Row],[1st
Apportionment]:[Invoices]])</f>
        <v>0</v>
      </c>
      <c r="AE1391" s="58">
        <f>Table446233[[#This Row],[2018–19
Final Allocation
$98.35 
Per Pupil]]-AD1391</f>
        <v>0</v>
      </c>
    </row>
    <row r="1392" spans="1:31" x14ac:dyDescent="0.35">
      <c r="A1392" s="13" t="s">
        <v>5154</v>
      </c>
      <c r="B1392" s="13" t="s">
        <v>5734</v>
      </c>
      <c r="C1392" s="14" t="s">
        <v>5156</v>
      </c>
      <c r="D1392" s="14" t="s">
        <v>5234</v>
      </c>
      <c r="E1392" s="14" t="s">
        <v>5735</v>
      </c>
      <c r="F1392" s="14" t="s">
        <v>5736</v>
      </c>
      <c r="G1392" s="14" t="s">
        <v>5737</v>
      </c>
      <c r="H1392" s="61" t="s">
        <v>5738</v>
      </c>
      <c r="I1392" s="38">
        <v>0</v>
      </c>
      <c r="J1392" s="39" t="s">
        <v>8122</v>
      </c>
      <c r="K1392" s="40" t="s">
        <v>8123</v>
      </c>
      <c r="L1392" s="14" t="s">
        <v>8122</v>
      </c>
      <c r="M1392" s="41">
        <v>0</v>
      </c>
      <c r="N1392" s="4" t="s">
        <v>8123</v>
      </c>
      <c r="O1392" s="41">
        <v>0</v>
      </c>
      <c r="P1392" s="41">
        <v>0</v>
      </c>
      <c r="Q1392" s="41">
        <v>0</v>
      </c>
      <c r="R1392" s="41">
        <v>0</v>
      </c>
      <c r="S1392" s="41">
        <v>0</v>
      </c>
      <c r="T1392" s="41">
        <v>0</v>
      </c>
      <c r="U1392" s="41">
        <v>0</v>
      </c>
      <c r="V1392" s="41">
        <v>0</v>
      </c>
      <c r="W1392" s="41">
        <v>0</v>
      </c>
      <c r="X1392" s="41">
        <v>0</v>
      </c>
      <c r="Y1392" s="41">
        <v>0</v>
      </c>
      <c r="Z1392" s="41">
        <v>0</v>
      </c>
      <c r="AA1392" s="41">
        <v>0</v>
      </c>
      <c r="AB1392" s="41">
        <v>0</v>
      </c>
      <c r="AC1392" s="41">
        <v>0</v>
      </c>
      <c r="AD1392" s="58">
        <f>SUM(Table446233[[#This Row],[1st
Apportionment]:[Invoices]])</f>
        <v>0</v>
      </c>
      <c r="AE1392" s="58">
        <f>Table446233[[#This Row],[2018–19
Final Allocation
$98.35 
Per Pupil]]-AD1392</f>
        <v>0</v>
      </c>
    </row>
    <row r="1393" spans="1:31" x14ac:dyDescent="0.35">
      <c r="A1393" s="13" t="s">
        <v>5154</v>
      </c>
      <c r="B1393" s="13" t="s">
        <v>5739</v>
      </c>
      <c r="C1393" s="14" t="s">
        <v>5156</v>
      </c>
      <c r="D1393" s="14" t="s">
        <v>5178</v>
      </c>
      <c r="E1393" s="14" t="s">
        <v>5740</v>
      </c>
      <c r="F1393" s="14" t="s">
        <v>5741</v>
      </c>
      <c r="G1393" s="14" t="s">
        <v>5742</v>
      </c>
      <c r="H1393" s="61" t="s">
        <v>5743</v>
      </c>
      <c r="I1393" s="38">
        <v>0</v>
      </c>
      <c r="J1393" s="39" t="s">
        <v>8122</v>
      </c>
      <c r="K1393" s="40" t="s">
        <v>8123</v>
      </c>
      <c r="L1393" s="14" t="s">
        <v>8123</v>
      </c>
      <c r="M1393" s="41">
        <v>0</v>
      </c>
      <c r="N1393" s="4" t="s">
        <v>8123</v>
      </c>
      <c r="O1393" s="41">
        <v>0</v>
      </c>
      <c r="P1393" s="41">
        <v>0</v>
      </c>
      <c r="Q1393" s="41">
        <v>0</v>
      </c>
      <c r="R1393" s="41">
        <v>0</v>
      </c>
      <c r="S1393" s="41">
        <v>0</v>
      </c>
      <c r="T1393" s="41">
        <v>0</v>
      </c>
      <c r="U1393" s="41">
        <v>0</v>
      </c>
      <c r="V1393" s="41">
        <v>0</v>
      </c>
      <c r="W1393" s="41">
        <v>0</v>
      </c>
      <c r="X1393" s="41">
        <v>0</v>
      </c>
      <c r="Y1393" s="41">
        <v>0</v>
      </c>
      <c r="Z1393" s="41">
        <v>0</v>
      </c>
      <c r="AA1393" s="41">
        <v>0</v>
      </c>
      <c r="AB1393" s="41">
        <v>0</v>
      </c>
      <c r="AC1393" s="41">
        <v>0</v>
      </c>
      <c r="AD1393" s="58">
        <f>SUM(Table446233[[#This Row],[1st
Apportionment]:[Invoices]])</f>
        <v>0</v>
      </c>
      <c r="AE1393" s="58">
        <f>Table446233[[#This Row],[2018–19
Final Allocation
$98.35 
Per Pupil]]-AD1393</f>
        <v>0</v>
      </c>
    </row>
    <row r="1394" spans="1:31" x14ac:dyDescent="0.35">
      <c r="A1394" s="13" t="s">
        <v>5154</v>
      </c>
      <c r="B1394" s="13" t="s">
        <v>5744</v>
      </c>
      <c r="C1394" s="14" t="s">
        <v>5156</v>
      </c>
      <c r="D1394" s="14" t="s">
        <v>5745</v>
      </c>
      <c r="E1394" s="14" t="s">
        <v>5746</v>
      </c>
      <c r="F1394" s="14" t="s">
        <v>5747</v>
      </c>
      <c r="G1394" s="14" t="s">
        <v>5748</v>
      </c>
      <c r="H1394" s="61" t="s">
        <v>5749</v>
      </c>
      <c r="I1394" s="38">
        <v>0</v>
      </c>
      <c r="J1394" s="39" t="s">
        <v>8123</v>
      </c>
      <c r="K1394" s="40" t="s">
        <v>8123</v>
      </c>
      <c r="L1394" s="14" t="s">
        <v>8123</v>
      </c>
      <c r="M1394" s="41">
        <v>0</v>
      </c>
      <c r="N1394" s="4" t="s">
        <v>8123</v>
      </c>
      <c r="O1394" s="41">
        <v>0</v>
      </c>
      <c r="P1394" s="41">
        <v>0</v>
      </c>
      <c r="Q1394" s="41">
        <v>0</v>
      </c>
      <c r="R1394" s="41">
        <v>0</v>
      </c>
      <c r="S1394" s="41">
        <v>0</v>
      </c>
      <c r="T1394" s="41">
        <v>0</v>
      </c>
      <c r="U1394" s="41">
        <v>0</v>
      </c>
      <c r="V1394" s="41">
        <v>0</v>
      </c>
      <c r="W1394" s="41">
        <v>0</v>
      </c>
      <c r="X1394" s="41">
        <v>0</v>
      </c>
      <c r="Y1394" s="41">
        <v>0</v>
      </c>
      <c r="Z1394" s="41">
        <v>0</v>
      </c>
      <c r="AA1394" s="41">
        <v>0</v>
      </c>
      <c r="AB1394" s="41">
        <v>0</v>
      </c>
      <c r="AC1394" s="41">
        <v>0</v>
      </c>
      <c r="AD1394" s="58">
        <f>SUM(Table446233[[#This Row],[1st
Apportionment]:[Invoices]])</f>
        <v>0</v>
      </c>
      <c r="AE1394" s="58">
        <f>Table446233[[#This Row],[2018–19
Final Allocation
$98.35 
Per Pupil]]-AD1394</f>
        <v>0</v>
      </c>
    </row>
    <row r="1395" spans="1:31" x14ac:dyDescent="0.35">
      <c r="A1395" s="13" t="s">
        <v>5154</v>
      </c>
      <c r="B1395" s="13" t="s">
        <v>5750</v>
      </c>
      <c r="C1395" s="14" t="s">
        <v>5156</v>
      </c>
      <c r="D1395" s="14" t="s">
        <v>5234</v>
      </c>
      <c r="E1395" s="14" t="s">
        <v>5751</v>
      </c>
      <c r="F1395" s="14" t="s">
        <v>5752</v>
      </c>
      <c r="G1395" s="14" t="s">
        <v>5753</v>
      </c>
      <c r="H1395" s="61" t="s">
        <v>5754</v>
      </c>
      <c r="I1395" s="38">
        <v>0</v>
      </c>
      <c r="J1395" s="39" t="s">
        <v>8123</v>
      </c>
      <c r="K1395" s="40" t="s">
        <v>8123</v>
      </c>
      <c r="L1395" s="14" t="s">
        <v>8123</v>
      </c>
      <c r="M1395" s="41">
        <v>0</v>
      </c>
      <c r="N1395" s="4" t="s">
        <v>8123</v>
      </c>
      <c r="O1395" s="41">
        <v>0</v>
      </c>
      <c r="P1395" s="41">
        <v>0</v>
      </c>
      <c r="Q1395" s="41">
        <v>0</v>
      </c>
      <c r="R1395" s="41">
        <v>0</v>
      </c>
      <c r="S1395" s="41">
        <v>0</v>
      </c>
      <c r="T1395" s="41">
        <v>0</v>
      </c>
      <c r="U1395" s="41">
        <v>0</v>
      </c>
      <c r="V1395" s="41">
        <v>0</v>
      </c>
      <c r="W1395" s="41">
        <v>0</v>
      </c>
      <c r="X1395" s="41">
        <v>0</v>
      </c>
      <c r="Y1395" s="41">
        <v>0</v>
      </c>
      <c r="Z1395" s="41">
        <v>0</v>
      </c>
      <c r="AA1395" s="41">
        <v>0</v>
      </c>
      <c r="AB1395" s="41">
        <v>0</v>
      </c>
      <c r="AC1395" s="41">
        <v>0</v>
      </c>
      <c r="AD1395" s="58">
        <f>SUM(Table446233[[#This Row],[1st
Apportionment]:[Invoices]])</f>
        <v>0</v>
      </c>
      <c r="AE1395" s="58">
        <f>Table446233[[#This Row],[2018–19
Final Allocation
$98.35 
Per Pupil]]-AD1395</f>
        <v>0</v>
      </c>
    </row>
    <row r="1396" spans="1:31" x14ac:dyDescent="0.35">
      <c r="A1396" s="13" t="s">
        <v>5154</v>
      </c>
      <c r="B1396" s="13" t="s">
        <v>5755</v>
      </c>
      <c r="C1396" s="14" t="s">
        <v>5156</v>
      </c>
      <c r="D1396" s="14" t="s">
        <v>5234</v>
      </c>
      <c r="E1396" s="14" t="s">
        <v>5756</v>
      </c>
      <c r="F1396" s="14" t="s">
        <v>5757</v>
      </c>
      <c r="G1396" s="14" t="s">
        <v>5758</v>
      </c>
      <c r="H1396" s="61" t="s">
        <v>5759</v>
      </c>
      <c r="I1396" s="38">
        <v>0</v>
      </c>
      <c r="J1396" s="39" t="s">
        <v>8122</v>
      </c>
      <c r="K1396" s="40" t="s">
        <v>8123</v>
      </c>
      <c r="L1396" s="14" t="s">
        <v>8123</v>
      </c>
      <c r="M1396" s="41">
        <v>0</v>
      </c>
      <c r="N1396" s="4" t="s">
        <v>8123</v>
      </c>
      <c r="O1396" s="41">
        <v>0</v>
      </c>
      <c r="P1396" s="41">
        <v>0</v>
      </c>
      <c r="Q1396" s="41">
        <v>0</v>
      </c>
      <c r="R1396" s="41">
        <v>0</v>
      </c>
      <c r="S1396" s="41">
        <v>0</v>
      </c>
      <c r="T1396" s="41">
        <v>0</v>
      </c>
      <c r="U1396" s="41">
        <v>0</v>
      </c>
      <c r="V1396" s="41">
        <v>0</v>
      </c>
      <c r="W1396" s="41">
        <v>0</v>
      </c>
      <c r="X1396" s="41">
        <v>0</v>
      </c>
      <c r="Y1396" s="41">
        <v>0</v>
      </c>
      <c r="Z1396" s="41">
        <v>0</v>
      </c>
      <c r="AA1396" s="41">
        <v>0</v>
      </c>
      <c r="AB1396" s="41">
        <v>0</v>
      </c>
      <c r="AC1396" s="41">
        <v>0</v>
      </c>
      <c r="AD1396" s="58">
        <f>SUM(Table446233[[#This Row],[1st
Apportionment]:[Invoices]])</f>
        <v>0</v>
      </c>
      <c r="AE1396" s="58">
        <f>Table446233[[#This Row],[2018–19
Final Allocation
$98.35 
Per Pupil]]-AD1396</f>
        <v>0</v>
      </c>
    </row>
    <row r="1397" spans="1:31" x14ac:dyDescent="0.35">
      <c r="A1397" s="13" t="s">
        <v>5154</v>
      </c>
      <c r="B1397" s="13" t="s">
        <v>5760</v>
      </c>
      <c r="C1397" s="14" t="s">
        <v>5156</v>
      </c>
      <c r="D1397" s="14" t="s">
        <v>5178</v>
      </c>
      <c r="E1397" s="14" t="s">
        <v>5761</v>
      </c>
      <c r="F1397" s="14" t="s">
        <v>5762</v>
      </c>
      <c r="G1397" s="14" t="s">
        <v>5763</v>
      </c>
      <c r="H1397" s="61" t="s">
        <v>5764</v>
      </c>
      <c r="I1397" s="38">
        <v>0</v>
      </c>
      <c r="J1397" s="39" t="s">
        <v>8122</v>
      </c>
      <c r="K1397" s="40" t="s">
        <v>8123</v>
      </c>
      <c r="L1397" s="14" t="s">
        <v>8123</v>
      </c>
      <c r="M1397" s="41">
        <v>0</v>
      </c>
      <c r="N1397" s="4" t="s">
        <v>8122</v>
      </c>
      <c r="O1397" s="41">
        <v>0</v>
      </c>
      <c r="P1397" s="41">
        <v>0</v>
      </c>
      <c r="Q1397" s="41">
        <v>0</v>
      </c>
      <c r="R1397" s="41">
        <v>0</v>
      </c>
      <c r="S1397" s="41">
        <v>0</v>
      </c>
      <c r="T1397" s="41">
        <v>0</v>
      </c>
      <c r="U1397" s="41">
        <v>0</v>
      </c>
      <c r="V1397" s="41">
        <v>0</v>
      </c>
      <c r="W1397" s="41">
        <v>0</v>
      </c>
      <c r="X1397" s="41">
        <v>0</v>
      </c>
      <c r="Y1397" s="41">
        <v>0</v>
      </c>
      <c r="Z1397" s="41">
        <v>0</v>
      </c>
      <c r="AA1397" s="41">
        <v>0</v>
      </c>
      <c r="AB1397" s="41">
        <v>0</v>
      </c>
      <c r="AC1397" s="41">
        <v>0</v>
      </c>
      <c r="AD1397" s="58">
        <f>SUM(Table446233[[#This Row],[1st
Apportionment]:[Invoices]])</f>
        <v>0</v>
      </c>
      <c r="AE1397" s="58">
        <f>Table446233[[#This Row],[2018–19
Final Allocation
$98.35 
Per Pupil]]-AD1397</f>
        <v>0</v>
      </c>
    </row>
    <row r="1398" spans="1:31" x14ac:dyDescent="0.35">
      <c r="A1398" s="13" t="s">
        <v>5154</v>
      </c>
      <c r="B1398" s="13" t="s">
        <v>5765</v>
      </c>
      <c r="C1398" s="14" t="s">
        <v>5156</v>
      </c>
      <c r="D1398" s="14" t="s">
        <v>5276</v>
      </c>
      <c r="E1398" s="14" t="s">
        <v>5766</v>
      </c>
      <c r="F1398" s="14" t="s">
        <v>5767</v>
      </c>
      <c r="G1398" s="14" t="s">
        <v>5768</v>
      </c>
      <c r="H1398" s="61" t="s">
        <v>5769</v>
      </c>
      <c r="I1398" s="38">
        <v>0</v>
      </c>
      <c r="J1398" s="39" t="s">
        <v>8122</v>
      </c>
      <c r="K1398" s="40" t="s">
        <v>8123</v>
      </c>
      <c r="L1398" s="14" t="s">
        <v>8123</v>
      </c>
      <c r="M1398" s="41">
        <v>0</v>
      </c>
      <c r="N1398" s="4" t="s">
        <v>8123</v>
      </c>
      <c r="O1398" s="41">
        <v>0</v>
      </c>
      <c r="P1398" s="41">
        <v>0</v>
      </c>
      <c r="Q1398" s="41">
        <v>0</v>
      </c>
      <c r="R1398" s="41">
        <v>0</v>
      </c>
      <c r="S1398" s="41">
        <v>0</v>
      </c>
      <c r="T1398" s="41">
        <v>0</v>
      </c>
      <c r="U1398" s="41">
        <v>0</v>
      </c>
      <c r="V1398" s="41">
        <v>0</v>
      </c>
      <c r="W1398" s="41">
        <v>0</v>
      </c>
      <c r="X1398" s="41">
        <v>0</v>
      </c>
      <c r="Y1398" s="41">
        <v>0</v>
      </c>
      <c r="Z1398" s="41">
        <v>0</v>
      </c>
      <c r="AA1398" s="41">
        <v>0</v>
      </c>
      <c r="AB1398" s="41">
        <v>0</v>
      </c>
      <c r="AC1398" s="41">
        <v>0</v>
      </c>
      <c r="AD1398" s="58">
        <f>SUM(Table446233[[#This Row],[1st
Apportionment]:[Invoices]])</f>
        <v>0</v>
      </c>
      <c r="AE1398" s="58">
        <f>Table446233[[#This Row],[2018–19
Final Allocation
$98.35 
Per Pupil]]-AD1398</f>
        <v>0</v>
      </c>
    </row>
    <row r="1399" spans="1:31" x14ac:dyDescent="0.35">
      <c r="A1399" s="13" t="s">
        <v>5154</v>
      </c>
      <c r="B1399" s="13" t="s">
        <v>5770</v>
      </c>
      <c r="C1399" s="14" t="s">
        <v>5156</v>
      </c>
      <c r="D1399" s="14" t="s">
        <v>5187</v>
      </c>
      <c r="E1399" s="14" t="s">
        <v>5771</v>
      </c>
      <c r="F1399" s="14" t="s">
        <v>5772</v>
      </c>
      <c r="G1399" s="14" t="s">
        <v>5773</v>
      </c>
      <c r="H1399" s="61" t="s">
        <v>5774</v>
      </c>
      <c r="I1399" s="38">
        <v>0</v>
      </c>
      <c r="J1399" s="39" t="s">
        <v>8123</v>
      </c>
      <c r="K1399" s="40" t="s">
        <v>8123</v>
      </c>
      <c r="L1399" s="14" t="s">
        <v>8123</v>
      </c>
      <c r="M1399" s="41">
        <v>0</v>
      </c>
      <c r="N1399" s="4" t="s">
        <v>8123</v>
      </c>
      <c r="O1399" s="41">
        <v>0</v>
      </c>
      <c r="P1399" s="41">
        <v>0</v>
      </c>
      <c r="Q1399" s="41">
        <v>0</v>
      </c>
      <c r="R1399" s="41">
        <v>0</v>
      </c>
      <c r="S1399" s="41">
        <v>0</v>
      </c>
      <c r="T1399" s="41">
        <v>0</v>
      </c>
      <c r="U1399" s="41">
        <v>0</v>
      </c>
      <c r="V1399" s="41">
        <v>0</v>
      </c>
      <c r="W1399" s="41">
        <v>0</v>
      </c>
      <c r="X1399" s="41">
        <v>0</v>
      </c>
      <c r="Y1399" s="41">
        <v>0</v>
      </c>
      <c r="Z1399" s="41">
        <v>0</v>
      </c>
      <c r="AA1399" s="41">
        <v>0</v>
      </c>
      <c r="AB1399" s="41">
        <v>0</v>
      </c>
      <c r="AC1399" s="41">
        <v>0</v>
      </c>
      <c r="AD1399" s="58">
        <f>SUM(Table446233[[#This Row],[1st
Apportionment]:[Invoices]])</f>
        <v>0</v>
      </c>
      <c r="AE1399" s="58">
        <f>Table446233[[#This Row],[2018–19
Final Allocation
$98.35 
Per Pupil]]-AD1399</f>
        <v>0</v>
      </c>
    </row>
    <row r="1400" spans="1:31" x14ac:dyDescent="0.35">
      <c r="A1400" s="13" t="s">
        <v>5154</v>
      </c>
      <c r="B1400" s="13" t="s">
        <v>5775</v>
      </c>
      <c r="C1400" s="14" t="s">
        <v>5156</v>
      </c>
      <c r="D1400" s="14" t="s">
        <v>5163</v>
      </c>
      <c r="E1400" s="14" t="s">
        <v>5776</v>
      </c>
      <c r="F1400" s="14" t="s">
        <v>5777</v>
      </c>
      <c r="G1400" s="14" t="s">
        <v>5778</v>
      </c>
      <c r="H1400" s="61" t="s">
        <v>5779</v>
      </c>
      <c r="I1400" s="38">
        <v>0</v>
      </c>
      <c r="J1400" s="39" t="s">
        <v>8122</v>
      </c>
      <c r="K1400" s="40" t="s">
        <v>8123</v>
      </c>
      <c r="L1400" s="14" t="s">
        <v>8123</v>
      </c>
      <c r="M1400" s="41">
        <v>0</v>
      </c>
      <c r="N1400" s="4" t="s">
        <v>8123</v>
      </c>
      <c r="O1400" s="41">
        <v>0</v>
      </c>
      <c r="P1400" s="41">
        <v>0</v>
      </c>
      <c r="Q1400" s="41">
        <v>0</v>
      </c>
      <c r="R1400" s="41">
        <v>0</v>
      </c>
      <c r="S1400" s="41">
        <v>0</v>
      </c>
      <c r="T1400" s="41">
        <v>0</v>
      </c>
      <c r="U1400" s="41">
        <v>0</v>
      </c>
      <c r="V1400" s="41">
        <v>0</v>
      </c>
      <c r="W1400" s="41">
        <v>0</v>
      </c>
      <c r="X1400" s="41">
        <v>0</v>
      </c>
      <c r="Y1400" s="41">
        <v>0</v>
      </c>
      <c r="Z1400" s="41">
        <v>0</v>
      </c>
      <c r="AA1400" s="41">
        <v>0</v>
      </c>
      <c r="AB1400" s="41">
        <v>0</v>
      </c>
      <c r="AC1400" s="41">
        <v>0</v>
      </c>
      <c r="AD1400" s="58">
        <f>SUM(Table446233[[#This Row],[1st
Apportionment]:[Invoices]])</f>
        <v>0</v>
      </c>
      <c r="AE1400" s="58">
        <f>Table446233[[#This Row],[2018–19
Final Allocation
$98.35 
Per Pupil]]-AD1400</f>
        <v>0</v>
      </c>
    </row>
    <row r="1401" spans="1:31" x14ac:dyDescent="0.35">
      <c r="A1401" s="13" t="s">
        <v>5154</v>
      </c>
      <c r="B1401" s="13" t="s">
        <v>5780</v>
      </c>
      <c r="C1401" s="14" t="s">
        <v>5156</v>
      </c>
      <c r="D1401" s="14" t="s">
        <v>5781</v>
      </c>
      <c r="E1401" s="14" t="s">
        <v>5782</v>
      </c>
      <c r="F1401" s="14" t="s">
        <v>5783</v>
      </c>
      <c r="G1401" s="14" t="s">
        <v>5784</v>
      </c>
      <c r="H1401" s="61" t="s">
        <v>5785</v>
      </c>
      <c r="I1401" s="38">
        <v>0</v>
      </c>
      <c r="J1401" s="39" t="s">
        <v>8122</v>
      </c>
      <c r="K1401" s="40" t="s">
        <v>8123</v>
      </c>
      <c r="L1401" s="14" t="s">
        <v>8123</v>
      </c>
      <c r="M1401" s="41">
        <v>0</v>
      </c>
      <c r="N1401" s="4" t="s">
        <v>8123</v>
      </c>
      <c r="O1401" s="41">
        <v>0</v>
      </c>
      <c r="P1401" s="41">
        <v>0</v>
      </c>
      <c r="Q1401" s="41">
        <v>0</v>
      </c>
      <c r="R1401" s="41">
        <v>0</v>
      </c>
      <c r="S1401" s="41">
        <v>0</v>
      </c>
      <c r="T1401" s="41">
        <v>0</v>
      </c>
      <c r="U1401" s="41">
        <v>0</v>
      </c>
      <c r="V1401" s="41">
        <v>0</v>
      </c>
      <c r="W1401" s="41">
        <v>0</v>
      </c>
      <c r="X1401" s="41">
        <v>0</v>
      </c>
      <c r="Y1401" s="41">
        <v>0</v>
      </c>
      <c r="Z1401" s="41">
        <v>0</v>
      </c>
      <c r="AA1401" s="41">
        <v>0</v>
      </c>
      <c r="AB1401" s="41">
        <v>0</v>
      </c>
      <c r="AC1401" s="41">
        <v>0</v>
      </c>
      <c r="AD1401" s="58">
        <f>SUM(Table446233[[#This Row],[1st
Apportionment]:[Invoices]])</f>
        <v>0</v>
      </c>
      <c r="AE1401" s="58">
        <f>Table446233[[#This Row],[2018–19
Final Allocation
$98.35 
Per Pupil]]-AD1401</f>
        <v>0</v>
      </c>
    </row>
    <row r="1402" spans="1:31" x14ac:dyDescent="0.35">
      <c r="A1402" s="13" t="s">
        <v>5154</v>
      </c>
      <c r="B1402" s="13" t="s">
        <v>5786</v>
      </c>
      <c r="C1402" s="14" t="s">
        <v>5156</v>
      </c>
      <c r="D1402" s="14" t="s">
        <v>5157</v>
      </c>
      <c r="E1402" s="14" t="s">
        <v>5787</v>
      </c>
      <c r="F1402" s="14" t="s">
        <v>5788</v>
      </c>
      <c r="G1402" s="14" t="s">
        <v>5789</v>
      </c>
      <c r="H1402" s="61" t="s">
        <v>5790</v>
      </c>
      <c r="I1402" s="38">
        <v>0</v>
      </c>
      <c r="J1402" s="39" t="s">
        <v>8122</v>
      </c>
      <c r="K1402" s="40" t="s">
        <v>8123</v>
      </c>
      <c r="L1402" s="14" t="s">
        <v>8123</v>
      </c>
      <c r="M1402" s="41">
        <v>0</v>
      </c>
      <c r="N1402" s="4" t="s">
        <v>8123</v>
      </c>
      <c r="O1402" s="41">
        <v>0</v>
      </c>
      <c r="P1402" s="41">
        <v>0</v>
      </c>
      <c r="Q1402" s="41">
        <v>0</v>
      </c>
      <c r="R1402" s="41">
        <v>0</v>
      </c>
      <c r="S1402" s="41">
        <v>0</v>
      </c>
      <c r="T1402" s="41">
        <v>0</v>
      </c>
      <c r="U1402" s="41">
        <v>0</v>
      </c>
      <c r="V1402" s="41">
        <v>0</v>
      </c>
      <c r="W1402" s="41">
        <v>0</v>
      </c>
      <c r="X1402" s="41">
        <v>0</v>
      </c>
      <c r="Y1402" s="41">
        <v>0</v>
      </c>
      <c r="Z1402" s="41">
        <v>0</v>
      </c>
      <c r="AA1402" s="41">
        <v>0</v>
      </c>
      <c r="AB1402" s="41">
        <v>0</v>
      </c>
      <c r="AC1402" s="41">
        <v>0</v>
      </c>
      <c r="AD1402" s="58">
        <f>SUM(Table446233[[#This Row],[1st
Apportionment]:[Invoices]])</f>
        <v>0</v>
      </c>
      <c r="AE1402" s="58">
        <f>Table446233[[#This Row],[2018–19
Final Allocation
$98.35 
Per Pupil]]-AD1402</f>
        <v>0</v>
      </c>
    </row>
    <row r="1403" spans="1:31" x14ac:dyDescent="0.35">
      <c r="A1403" s="13" t="s">
        <v>5154</v>
      </c>
      <c r="B1403" s="13" t="s">
        <v>5791</v>
      </c>
      <c r="C1403" s="14" t="s">
        <v>5156</v>
      </c>
      <c r="D1403" s="14" t="s">
        <v>5157</v>
      </c>
      <c r="E1403" s="14" t="s">
        <v>5792</v>
      </c>
      <c r="F1403" s="14" t="s">
        <v>5793</v>
      </c>
      <c r="G1403" s="14" t="s">
        <v>5794</v>
      </c>
      <c r="H1403" s="61" t="s">
        <v>5795</v>
      </c>
      <c r="I1403" s="38">
        <v>0</v>
      </c>
      <c r="J1403" s="39" t="s">
        <v>8122</v>
      </c>
      <c r="K1403" s="40" t="s">
        <v>8123</v>
      </c>
      <c r="L1403" s="14" t="s">
        <v>8123</v>
      </c>
      <c r="M1403" s="41">
        <v>0</v>
      </c>
      <c r="N1403" s="4" t="s">
        <v>8123</v>
      </c>
      <c r="O1403" s="41">
        <v>0</v>
      </c>
      <c r="P1403" s="41">
        <v>0</v>
      </c>
      <c r="Q1403" s="41">
        <v>0</v>
      </c>
      <c r="R1403" s="41">
        <v>0</v>
      </c>
      <c r="S1403" s="41">
        <v>0</v>
      </c>
      <c r="T1403" s="41">
        <v>0</v>
      </c>
      <c r="U1403" s="41">
        <v>0</v>
      </c>
      <c r="V1403" s="41">
        <v>0</v>
      </c>
      <c r="W1403" s="41">
        <v>0</v>
      </c>
      <c r="X1403" s="41">
        <v>0</v>
      </c>
      <c r="Y1403" s="41">
        <v>0</v>
      </c>
      <c r="Z1403" s="41">
        <v>0</v>
      </c>
      <c r="AA1403" s="41">
        <v>0</v>
      </c>
      <c r="AB1403" s="41">
        <v>0</v>
      </c>
      <c r="AC1403" s="41">
        <v>0</v>
      </c>
      <c r="AD1403" s="58">
        <f>SUM(Table446233[[#This Row],[1st
Apportionment]:[Invoices]])</f>
        <v>0</v>
      </c>
      <c r="AE1403" s="58">
        <f>Table446233[[#This Row],[2018–19
Final Allocation
$98.35 
Per Pupil]]-AD1403</f>
        <v>0</v>
      </c>
    </row>
    <row r="1404" spans="1:31" x14ac:dyDescent="0.35">
      <c r="A1404" s="13" t="s">
        <v>5154</v>
      </c>
      <c r="B1404" s="13" t="s">
        <v>5796</v>
      </c>
      <c r="C1404" s="14" t="s">
        <v>5156</v>
      </c>
      <c r="D1404" s="14" t="s">
        <v>5797</v>
      </c>
      <c r="E1404" s="14" t="s">
        <v>5798</v>
      </c>
      <c r="F1404" s="14" t="s">
        <v>5799</v>
      </c>
      <c r="G1404" s="14" t="s">
        <v>5800</v>
      </c>
      <c r="H1404" s="61" t="s">
        <v>5801</v>
      </c>
      <c r="I1404" s="38">
        <v>0</v>
      </c>
      <c r="J1404" s="39" t="s">
        <v>8122</v>
      </c>
      <c r="K1404" s="40" t="s">
        <v>8123</v>
      </c>
      <c r="L1404" s="14" t="s">
        <v>8123</v>
      </c>
      <c r="M1404" s="41">
        <v>0</v>
      </c>
      <c r="N1404" s="4" t="s">
        <v>8123</v>
      </c>
      <c r="O1404" s="41">
        <v>0</v>
      </c>
      <c r="P1404" s="41">
        <v>0</v>
      </c>
      <c r="Q1404" s="41">
        <v>0</v>
      </c>
      <c r="R1404" s="41">
        <v>0</v>
      </c>
      <c r="S1404" s="41">
        <v>0</v>
      </c>
      <c r="T1404" s="41">
        <v>0</v>
      </c>
      <c r="U1404" s="41">
        <v>0</v>
      </c>
      <c r="V1404" s="41">
        <v>0</v>
      </c>
      <c r="W1404" s="41">
        <v>0</v>
      </c>
      <c r="X1404" s="41">
        <v>0</v>
      </c>
      <c r="Y1404" s="41">
        <v>0</v>
      </c>
      <c r="Z1404" s="41">
        <v>0</v>
      </c>
      <c r="AA1404" s="41">
        <v>0</v>
      </c>
      <c r="AB1404" s="41">
        <v>0</v>
      </c>
      <c r="AC1404" s="41">
        <v>0</v>
      </c>
      <c r="AD1404" s="58">
        <f>SUM(Table446233[[#This Row],[1st
Apportionment]:[Invoices]])</f>
        <v>0</v>
      </c>
      <c r="AE1404" s="58">
        <f>Table446233[[#This Row],[2018–19
Final Allocation
$98.35 
Per Pupil]]-AD1404</f>
        <v>0</v>
      </c>
    </row>
    <row r="1405" spans="1:31" x14ac:dyDescent="0.35">
      <c r="A1405" s="13" t="s">
        <v>5154</v>
      </c>
      <c r="B1405" s="13" t="s">
        <v>5802</v>
      </c>
      <c r="C1405" s="14" t="s">
        <v>5156</v>
      </c>
      <c r="D1405" s="14" t="s">
        <v>5178</v>
      </c>
      <c r="E1405" s="14" t="s">
        <v>5803</v>
      </c>
      <c r="F1405" s="14" t="s">
        <v>5804</v>
      </c>
      <c r="G1405" s="14" t="s">
        <v>5805</v>
      </c>
      <c r="H1405" s="61" t="s">
        <v>5806</v>
      </c>
      <c r="I1405" s="38">
        <v>0</v>
      </c>
      <c r="J1405" s="39" t="s">
        <v>8122</v>
      </c>
      <c r="K1405" s="40" t="s">
        <v>8123</v>
      </c>
      <c r="L1405" s="14" t="s">
        <v>8123</v>
      </c>
      <c r="M1405" s="41">
        <v>0</v>
      </c>
      <c r="N1405" s="4" t="s">
        <v>8122</v>
      </c>
      <c r="O1405" s="41">
        <v>0</v>
      </c>
      <c r="P1405" s="41">
        <v>0</v>
      </c>
      <c r="Q1405" s="41">
        <v>0</v>
      </c>
      <c r="R1405" s="41">
        <v>0</v>
      </c>
      <c r="S1405" s="41">
        <v>0</v>
      </c>
      <c r="T1405" s="41">
        <v>0</v>
      </c>
      <c r="U1405" s="41">
        <v>0</v>
      </c>
      <c r="V1405" s="41">
        <v>0</v>
      </c>
      <c r="W1405" s="41">
        <v>0</v>
      </c>
      <c r="X1405" s="41">
        <v>0</v>
      </c>
      <c r="Y1405" s="41">
        <v>0</v>
      </c>
      <c r="Z1405" s="41">
        <v>0</v>
      </c>
      <c r="AA1405" s="41">
        <v>0</v>
      </c>
      <c r="AB1405" s="41">
        <v>0</v>
      </c>
      <c r="AC1405" s="41">
        <v>0</v>
      </c>
      <c r="AD1405" s="58">
        <f>SUM(Table446233[[#This Row],[1st
Apportionment]:[Invoices]])</f>
        <v>0</v>
      </c>
      <c r="AE1405" s="58">
        <f>Table446233[[#This Row],[2018–19
Final Allocation
$98.35 
Per Pupil]]-AD1405</f>
        <v>0</v>
      </c>
    </row>
    <row r="1406" spans="1:31" x14ac:dyDescent="0.35">
      <c r="A1406" s="13" t="s">
        <v>5154</v>
      </c>
      <c r="B1406" s="13" t="s">
        <v>5807</v>
      </c>
      <c r="C1406" s="14" t="s">
        <v>5156</v>
      </c>
      <c r="D1406" s="14" t="s">
        <v>5219</v>
      </c>
      <c r="E1406" s="14" t="s">
        <v>5808</v>
      </c>
      <c r="F1406" s="14" t="s">
        <v>5809</v>
      </c>
      <c r="G1406" s="14" t="s">
        <v>5810</v>
      </c>
      <c r="H1406" s="61" t="s">
        <v>5811</v>
      </c>
      <c r="I1406" s="38">
        <v>0</v>
      </c>
      <c r="J1406" s="39" t="s">
        <v>8122</v>
      </c>
      <c r="K1406" s="40" t="s">
        <v>8123</v>
      </c>
      <c r="L1406" s="14" t="s">
        <v>8123</v>
      </c>
      <c r="M1406" s="41">
        <v>0</v>
      </c>
      <c r="N1406" s="4" t="s">
        <v>8123</v>
      </c>
      <c r="O1406" s="41">
        <v>0</v>
      </c>
      <c r="P1406" s="41">
        <v>0</v>
      </c>
      <c r="Q1406" s="41">
        <v>0</v>
      </c>
      <c r="R1406" s="41">
        <v>0</v>
      </c>
      <c r="S1406" s="41">
        <v>0</v>
      </c>
      <c r="T1406" s="41">
        <v>0</v>
      </c>
      <c r="U1406" s="41">
        <v>0</v>
      </c>
      <c r="V1406" s="41">
        <v>0</v>
      </c>
      <c r="W1406" s="41">
        <v>0</v>
      </c>
      <c r="X1406" s="41">
        <v>0</v>
      </c>
      <c r="Y1406" s="41">
        <v>0</v>
      </c>
      <c r="Z1406" s="41">
        <v>0</v>
      </c>
      <c r="AA1406" s="41">
        <v>0</v>
      </c>
      <c r="AB1406" s="41">
        <v>0</v>
      </c>
      <c r="AC1406" s="41">
        <v>0</v>
      </c>
      <c r="AD1406" s="58">
        <f>SUM(Table446233[[#This Row],[1st
Apportionment]:[Invoices]])</f>
        <v>0</v>
      </c>
      <c r="AE1406" s="58">
        <f>Table446233[[#This Row],[2018–19
Final Allocation
$98.35 
Per Pupil]]-AD1406</f>
        <v>0</v>
      </c>
    </row>
    <row r="1407" spans="1:31" x14ac:dyDescent="0.35">
      <c r="A1407" s="13" t="s">
        <v>5154</v>
      </c>
      <c r="B1407" s="13" t="s">
        <v>5812</v>
      </c>
      <c r="C1407" s="14" t="s">
        <v>5156</v>
      </c>
      <c r="D1407" s="14" t="s">
        <v>5213</v>
      </c>
      <c r="E1407" s="14" t="s">
        <v>5813</v>
      </c>
      <c r="F1407" s="14" t="s">
        <v>5814</v>
      </c>
      <c r="G1407" s="14" t="s">
        <v>5815</v>
      </c>
      <c r="H1407" s="61" t="s">
        <v>5816</v>
      </c>
      <c r="I1407" s="38">
        <v>0</v>
      </c>
      <c r="J1407" s="39" t="s">
        <v>8122</v>
      </c>
      <c r="K1407" s="40" t="s">
        <v>8123</v>
      </c>
      <c r="L1407" s="14" t="s">
        <v>8123</v>
      </c>
      <c r="M1407" s="41">
        <v>0</v>
      </c>
      <c r="N1407" s="4" t="s">
        <v>8123</v>
      </c>
      <c r="O1407" s="41">
        <v>0</v>
      </c>
      <c r="P1407" s="41">
        <v>0</v>
      </c>
      <c r="Q1407" s="41">
        <v>0</v>
      </c>
      <c r="R1407" s="41">
        <v>0</v>
      </c>
      <c r="S1407" s="41">
        <v>0</v>
      </c>
      <c r="T1407" s="41">
        <v>0</v>
      </c>
      <c r="U1407" s="41">
        <v>0</v>
      </c>
      <c r="V1407" s="41">
        <v>0</v>
      </c>
      <c r="W1407" s="41">
        <v>0</v>
      </c>
      <c r="X1407" s="41">
        <v>0</v>
      </c>
      <c r="Y1407" s="41">
        <v>0</v>
      </c>
      <c r="Z1407" s="41">
        <v>0</v>
      </c>
      <c r="AA1407" s="41">
        <v>0</v>
      </c>
      <c r="AB1407" s="41">
        <v>0</v>
      </c>
      <c r="AC1407" s="41">
        <v>0</v>
      </c>
      <c r="AD1407" s="58">
        <f>SUM(Table446233[[#This Row],[1st
Apportionment]:[Invoices]])</f>
        <v>0</v>
      </c>
      <c r="AE1407" s="58">
        <f>Table446233[[#This Row],[2018–19
Final Allocation
$98.35 
Per Pupil]]-AD1407</f>
        <v>0</v>
      </c>
    </row>
    <row r="1408" spans="1:31" x14ac:dyDescent="0.35">
      <c r="A1408" s="13" t="s">
        <v>5154</v>
      </c>
      <c r="B1408" s="13" t="s">
        <v>5817</v>
      </c>
      <c r="C1408" s="14" t="s">
        <v>5156</v>
      </c>
      <c r="D1408" s="14" t="s">
        <v>5818</v>
      </c>
      <c r="E1408" s="14" t="s">
        <v>5819</v>
      </c>
      <c r="F1408" s="14" t="s">
        <v>5820</v>
      </c>
      <c r="G1408" s="14" t="s">
        <v>5821</v>
      </c>
      <c r="H1408" s="61" t="s">
        <v>5822</v>
      </c>
      <c r="I1408" s="38">
        <v>0</v>
      </c>
      <c r="J1408" s="39" t="s">
        <v>8122</v>
      </c>
      <c r="K1408" s="40" t="s">
        <v>8123</v>
      </c>
      <c r="L1408" s="14" t="s">
        <v>8123</v>
      </c>
      <c r="M1408" s="41">
        <v>0</v>
      </c>
      <c r="N1408" s="4" t="s">
        <v>8123</v>
      </c>
      <c r="O1408" s="41">
        <v>0</v>
      </c>
      <c r="P1408" s="41">
        <v>0</v>
      </c>
      <c r="Q1408" s="41">
        <v>0</v>
      </c>
      <c r="R1408" s="41">
        <v>0</v>
      </c>
      <c r="S1408" s="41">
        <v>0</v>
      </c>
      <c r="T1408" s="41">
        <v>0</v>
      </c>
      <c r="U1408" s="41">
        <v>0</v>
      </c>
      <c r="V1408" s="41">
        <v>0</v>
      </c>
      <c r="W1408" s="41">
        <v>0</v>
      </c>
      <c r="X1408" s="41">
        <v>0</v>
      </c>
      <c r="Y1408" s="41">
        <v>0</v>
      </c>
      <c r="Z1408" s="41">
        <v>0</v>
      </c>
      <c r="AA1408" s="41">
        <v>0</v>
      </c>
      <c r="AB1408" s="41">
        <v>0</v>
      </c>
      <c r="AC1408" s="41">
        <v>0</v>
      </c>
      <c r="AD1408" s="58">
        <f>SUM(Table446233[[#This Row],[1st
Apportionment]:[Invoices]])</f>
        <v>0</v>
      </c>
      <c r="AE1408" s="58">
        <f>Table446233[[#This Row],[2018–19
Final Allocation
$98.35 
Per Pupil]]-AD1408</f>
        <v>0</v>
      </c>
    </row>
    <row r="1409" spans="1:31" x14ac:dyDescent="0.35">
      <c r="A1409" s="13" t="s">
        <v>5154</v>
      </c>
      <c r="B1409" s="13" t="s">
        <v>5823</v>
      </c>
      <c r="C1409" s="14" t="s">
        <v>5156</v>
      </c>
      <c r="D1409" s="14" t="s">
        <v>5178</v>
      </c>
      <c r="E1409" s="14" t="s">
        <v>5824</v>
      </c>
      <c r="F1409" s="14" t="s">
        <v>5825</v>
      </c>
      <c r="G1409" s="14" t="s">
        <v>5826</v>
      </c>
      <c r="H1409" s="61" t="s">
        <v>5827</v>
      </c>
      <c r="I1409" s="38">
        <v>0</v>
      </c>
      <c r="J1409" s="39" t="s">
        <v>8122</v>
      </c>
      <c r="K1409" s="40" t="s">
        <v>8123</v>
      </c>
      <c r="L1409" s="14" t="s">
        <v>8123</v>
      </c>
      <c r="M1409" s="41">
        <v>0</v>
      </c>
      <c r="N1409" s="4" t="s">
        <v>8123</v>
      </c>
      <c r="O1409" s="41">
        <v>0</v>
      </c>
      <c r="P1409" s="41">
        <v>0</v>
      </c>
      <c r="Q1409" s="41">
        <v>0</v>
      </c>
      <c r="R1409" s="41">
        <v>0</v>
      </c>
      <c r="S1409" s="41">
        <v>0</v>
      </c>
      <c r="T1409" s="41">
        <v>0</v>
      </c>
      <c r="U1409" s="41">
        <v>0</v>
      </c>
      <c r="V1409" s="41">
        <v>0</v>
      </c>
      <c r="W1409" s="41">
        <v>0</v>
      </c>
      <c r="X1409" s="41">
        <v>0</v>
      </c>
      <c r="Y1409" s="41">
        <v>0</v>
      </c>
      <c r="Z1409" s="41">
        <v>0</v>
      </c>
      <c r="AA1409" s="41">
        <v>0</v>
      </c>
      <c r="AB1409" s="41">
        <v>0</v>
      </c>
      <c r="AC1409" s="41">
        <v>0</v>
      </c>
      <c r="AD1409" s="58">
        <f>SUM(Table446233[[#This Row],[1st
Apportionment]:[Invoices]])</f>
        <v>0</v>
      </c>
      <c r="AE1409" s="58">
        <f>Table446233[[#This Row],[2018–19
Final Allocation
$98.35 
Per Pupil]]-AD1409</f>
        <v>0</v>
      </c>
    </row>
    <row r="1410" spans="1:31" x14ac:dyDescent="0.35">
      <c r="A1410" s="13" t="s">
        <v>5154</v>
      </c>
      <c r="B1410" s="13" t="s">
        <v>5828</v>
      </c>
      <c r="C1410" s="14" t="s">
        <v>5156</v>
      </c>
      <c r="D1410" s="14" t="s">
        <v>5178</v>
      </c>
      <c r="E1410" s="14" t="s">
        <v>5829</v>
      </c>
      <c r="F1410" s="14" t="s">
        <v>5830</v>
      </c>
      <c r="G1410" s="14" t="s">
        <v>5831</v>
      </c>
      <c r="H1410" s="61" t="s">
        <v>5832</v>
      </c>
      <c r="I1410" s="38">
        <v>0</v>
      </c>
      <c r="J1410" s="39" t="s">
        <v>8122</v>
      </c>
      <c r="K1410" s="40" t="s">
        <v>8123</v>
      </c>
      <c r="L1410" s="14" t="s">
        <v>8123</v>
      </c>
      <c r="M1410" s="41">
        <v>0</v>
      </c>
      <c r="N1410" s="4" t="s">
        <v>8123</v>
      </c>
      <c r="O1410" s="41">
        <v>0</v>
      </c>
      <c r="P1410" s="41">
        <v>0</v>
      </c>
      <c r="Q1410" s="41">
        <v>0</v>
      </c>
      <c r="R1410" s="41">
        <v>0</v>
      </c>
      <c r="S1410" s="41">
        <v>0</v>
      </c>
      <c r="T1410" s="41">
        <v>0</v>
      </c>
      <c r="U1410" s="41">
        <v>0</v>
      </c>
      <c r="V1410" s="41">
        <v>0</v>
      </c>
      <c r="W1410" s="41">
        <v>0</v>
      </c>
      <c r="X1410" s="41">
        <v>0</v>
      </c>
      <c r="Y1410" s="41">
        <v>0</v>
      </c>
      <c r="Z1410" s="41">
        <v>0</v>
      </c>
      <c r="AA1410" s="41">
        <v>0</v>
      </c>
      <c r="AB1410" s="41">
        <v>0</v>
      </c>
      <c r="AC1410" s="41">
        <v>0</v>
      </c>
      <c r="AD1410" s="58">
        <f>SUM(Table446233[[#This Row],[1st
Apportionment]:[Invoices]])</f>
        <v>0</v>
      </c>
      <c r="AE1410" s="58">
        <f>Table446233[[#This Row],[2018–19
Final Allocation
$98.35 
Per Pupil]]-AD1410</f>
        <v>0</v>
      </c>
    </row>
    <row r="1411" spans="1:31" x14ac:dyDescent="0.35">
      <c r="A1411" s="13" t="s">
        <v>5154</v>
      </c>
      <c r="B1411" s="13" t="s">
        <v>5833</v>
      </c>
      <c r="C1411" s="14" t="s">
        <v>5156</v>
      </c>
      <c r="D1411" s="14" t="s">
        <v>5219</v>
      </c>
      <c r="E1411" s="14" t="s">
        <v>5834</v>
      </c>
      <c r="F1411" s="14" t="s">
        <v>5835</v>
      </c>
      <c r="G1411" s="14" t="s">
        <v>5836</v>
      </c>
      <c r="H1411" s="61" t="s">
        <v>5837</v>
      </c>
      <c r="I1411" s="38">
        <v>0</v>
      </c>
      <c r="J1411" s="39" t="s">
        <v>8122</v>
      </c>
      <c r="K1411" s="40" t="s">
        <v>8123</v>
      </c>
      <c r="L1411" s="14" t="s">
        <v>8123</v>
      </c>
      <c r="M1411" s="41">
        <v>0</v>
      </c>
      <c r="N1411" s="4" t="s">
        <v>8123</v>
      </c>
      <c r="O1411" s="41">
        <v>0</v>
      </c>
      <c r="P1411" s="41">
        <v>0</v>
      </c>
      <c r="Q1411" s="41">
        <v>0</v>
      </c>
      <c r="R1411" s="41">
        <v>0</v>
      </c>
      <c r="S1411" s="41">
        <v>0</v>
      </c>
      <c r="T1411" s="41">
        <v>0</v>
      </c>
      <c r="U1411" s="41">
        <v>0</v>
      </c>
      <c r="V1411" s="41">
        <v>0</v>
      </c>
      <c r="W1411" s="41">
        <v>0</v>
      </c>
      <c r="X1411" s="41">
        <v>0</v>
      </c>
      <c r="Y1411" s="41">
        <v>0</v>
      </c>
      <c r="Z1411" s="41">
        <v>0</v>
      </c>
      <c r="AA1411" s="41">
        <v>0</v>
      </c>
      <c r="AB1411" s="41">
        <v>0</v>
      </c>
      <c r="AC1411" s="41">
        <v>0</v>
      </c>
      <c r="AD1411" s="58">
        <f>SUM(Table446233[[#This Row],[1st
Apportionment]:[Invoices]])</f>
        <v>0</v>
      </c>
      <c r="AE1411" s="58">
        <f>Table446233[[#This Row],[2018–19
Final Allocation
$98.35 
Per Pupil]]-AD1411</f>
        <v>0</v>
      </c>
    </row>
    <row r="1412" spans="1:31" x14ac:dyDescent="0.35">
      <c r="A1412" s="13" t="s">
        <v>5154</v>
      </c>
      <c r="B1412" s="13" t="s">
        <v>5838</v>
      </c>
      <c r="C1412" s="14" t="s">
        <v>5156</v>
      </c>
      <c r="D1412" s="14" t="s">
        <v>5205</v>
      </c>
      <c r="E1412" s="14" t="s">
        <v>5839</v>
      </c>
      <c r="F1412" s="14" t="s">
        <v>5840</v>
      </c>
      <c r="G1412" s="14" t="s">
        <v>5841</v>
      </c>
      <c r="H1412" s="61" t="s">
        <v>5842</v>
      </c>
      <c r="I1412" s="38">
        <v>0</v>
      </c>
      <c r="J1412" s="39" t="s">
        <v>8122</v>
      </c>
      <c r="K1412" s="40" t="s">
        <v>8123</v>
      </c>
      <c r="L1412" s="14" t="s">
        <v>8123</v>
      </c>
      <c r="M1412" s="41">
        <v>0</v>
      </c>
      <c r="N1412" s="4" t="s">
        <v>8123</v>
      </c>
      <c r="O1412" s="41">
        <v>0</v>
      </c>
      <c r="P1412" s="41">
        <v>0</v>
      </c>
      <c r="Q1412" s="41">
        <v>0</v>
      </c>
      <c r="R1412" s="41">
        <v>0</v>
      </c>
      <c r="S1412" s="41">
        <v>0</v>
      </c>
      <c r="T1412" s="41">
        <v>0</v>
      </c>
      <c r="U1412" s="41">
        <v>0</v>
      </c>
      <c r="V1412" s="41">
        <v>0</v>
      </c>
      <c r="W1412" s="41">
        <v>0</v>
      </c>
      <c r="X1412" s="41">
        <v>0</v>
      </c>
      <c r="Y1412" s="41">
        <v>0</v>
      </c>
      <c r="Z1412" s="41">
        <v>0</v>
      </c>
      <c r="AA1412" s="41">
        <v>0</v>
      </c>
      <c r="AB1412" s="41">
        <v>0</v>
      </c>
      <c r="AC1412" s="41">
        <v>0</v>
      </c>
      <c r="AD1412" s="58">
        <f>SUM(Table446233[[#This Row],[1st
Apportionment]:[Invoices]])</f>
        <v>0</v>
      </c>
      <c r="AE1412" s="58">
        <f>Table446233[[#This Row],[2018–19
Final Allocation
$98.35 
Per Pupil]]-AD1412</f>
        <v>0</v>
      </c>
    </row>
    <row r="1413" spans="1:31" x14ac:dyDescent="0.35">
      <c r="A1413" s="13" t="s">
        <v>5154</v>
      </c>
      <c r="B1413" s="13" t="s">
        <v>5843</v>
      </c>
      <c r="C1413" s="14" t="s">
        <v>5156</v>
      </c>
      <c r="D1413" s="14" t="s">
        <v>5190</v>
      </c>
      <c r="E1413" s="14" t="s">
        <v>5844</v>
      </c>
      <c r="F1413" s="14" t="s">
        <v>5845</v>
      </c>
      <c r="G1413" s="14" t="s">
        <v>5846</v>
      </c>
      <c r="H1413" s="61" t="s">
        <v>5847</v>
      </c>
      <c r="I1413" s="38">
        <v>0</v>
      </c>
      <c r="J1413" s="39" t="s">
        <v>8122</v>
      </c>
      <c r="K1413" s="40" t="s">
        <v>8123</v>
      </c>
      <c r="L1413" s="14" t="s">
        <v>8123</v>
      </c>
      <c r="M1413" s="41">
        <v>0</v>
      </c>
      <c r="N1413" s="4" t="s">
        <v>8123</v>
      </c>
      <c r="O1413" s="41">
        <v>0</v>
      </c>
      <c r="P1413" s="41">
        <v>0</v>
      </c>
      <c r="Q1413" s="41">
        <v>0</v>
      </c>
      <c r="R1413" s="41">
        <v>0</v>
      </c>
      <c r="S1413" s="41">
        <v>0</v>
      </c>
      <c r="T1413" s="41">
        <v>0</v>
      </c>
      <c r="U1413" s="41">
        <v>0</v>
      </c>
      <c r="V1413" s="41">
        <v>0</v>
      </c>
      <c r="W1413" s="41">
        <v>0</v>
      </c>
      <c r="X1413" s="41">
        <v>0</v>
      </c>
      <c r="Y1413" s="41">
        <v>0</v>
      </c>
      <c r="Z1413" s="41">
        <v>0</v>
      </c>
      <c r="AA1413" s="41">
        <v>0</v>
      </c>
      <c r="AB1413" s="41">
        <v>0</v>
      </c>
      <c r="AC1413" s="41">
        <v>0</v>
      </c>
      <c r="AD1413" s="58">
        <f>SUM(Table446233[[#This Row],[1st
Apportionment]:[Invoices]])</f>
        <v>0</v>
      </c>
      <c r="AE1413" s="58">
        <f>Table446233[[#This Row],[2018–19
Final Allocation
$98.35 
Per Pupil]]-AD1413</f>
        <v>0</v>
      </c>
    </row>
    <row r="1414" spans="1:31" x14ac:dyDescent="0.35">
      <c r="A1414" s="13" t="s">
        <v>5154</v>
      </c>
      <c r="B1414" s="13" t="s">
        <v>5848</v>
      </c>
      <c r="C1414" s="14" t="s">
        <v>5156</v>
      </c>
      <c r="D1414" s="14" t="s">
        <v>5157</v>
      </c>
      <c r="E1414" s="14" t="s">
        <v>5849</v>
      </c>
      <c r="F1414" s="14" t="s">
        <v>5850</v>
      </c>
      <c r="G1414" s="14" t="s">
        <v>5851</v>
      </c>
      <c r="H1414" s="61" t="s">
        <v>5852</v>
      </c>
      <c r="I1414" s="38">
        <v>0</v>
      </c>
      <c r="J1414" s="39" t="s">
        <v>8122</v>
      </c>
      <c r="K1414" s="40" t="s">
        <v>8123</v>
      </c>
      <c r="L1414" s="14" t="s">
        <v>8123</v>
      </c>
      <c r="M1414" s="41">
        <v>0</v>
      </c>
      <c r="N1414" s="4" t="s">
        <v>8123</v>
      </c>
      <c r="O1414" s="41">
        <v>0</v>
      </c>
      <c r="P1414" s="41">
        <v>0</v>
      </c>
      <c r="Q1414" s="41">
        <v>0</v>
      </c>
      <c r="R1414" s="41">
        <v>0</v>
      </c>
      <c r="S1414" s="41">
        <v>0</v>
      </c>
      <c r="T1414" s="41">
        <v>0</v>
      </c>
      <c r="U1414" s="41">
        <v>0</v>
      </c>
      <c r="V1414" s="41">
        <v>0</v>
      </c>
      <c r="W1414" s="41">
        <v>0</v>
      </c>
      <c r="X1414" s="41">
        <v>0</v>
      </c>
      <c r="Y1414" s="41">
        <v>0</v>
      </c>
      <c r="Z1414" s="41">
        <v>0</v>
      </c>
      <c r="AA1414" s="41">
        <v>0</v>
      </c>
      <c r="AB1414" s="41">
        <v>0</v>
      </c>
      <c r="AC1414" s="41">
        <v>0</v>
      </c>
      <c r="AD1414" s="58">
        <f>SUM(Table446233[[#This Row],[1st
Apportionment]:[Invoices]])</f>
        <v>0</v>
      </c>
      <c r="AE1414" s="58">
        <f>Table446233[[#This Row],[2018–19
Final Allocation
$98.35 
Per Pupil]]-AD1414</f>
        <v>0</v>
      </c>
    </row>
    <row r="1415" spans="1:31" x14ac:dyDescent="0.35">
      <c r="A1415" s="13" t="s">
        <v>5154</v>
      </c>
      <c r="B1415" s="13" t="s">
        <v>5853</v>
      </c>
      <c r="C1415" s="14" t="s">
        <v>5156</v>
      </c>
      <c r="D1415" s="14" t="s">
        <v>5157</v>
      </c>
      <c r="E1415" s="14" t="s">
        <v>5854</v>
      </c>
      <c r="F1415" s="14" t="s">
        <v>5855</v>
      </c>
      <c r="G1415" s="14" t="s">
        <v>5856</v>
      </c>
      <c r="H1415" s="61" t="s">
        <v>5857</v>
      </c>
      <c r="I1415" s="38">
        <v>0</v>
      </c>
      <c r="J1415" s="39" t="s">
        <v>8122</v>
      </c>
      <c r="K1415" s="40" t="s">
        <v>8123</v>
      </c>
      <c r="L1415" s="14" t="s">
        <v>8123</v>
      </c>
      <c r="M1415" s="41">
        <v>0</v>
      </c>
      <c r="N1415" s="4" t="s">
        <v>8123</v>
      </c>
      <c r="O1415" s="41">
        <v>0</v>
      </c>
      <c r="P1415" s="41">
        <v>0</v>
      </c>
      <c r="Q1415" s="41">
        <v>0</v>
      </c>
      <c r="R1415" s="41">
        <v>0</v>
      </c>
      <c r="S1415" s="41">
        <v>0</v>
      </c>
      <c r="T1415" s="41">
        <v>0</v>
      </c>
      <c r="U1415" s="41">
        <v>0</v>
      </c>
      <c r="V1415" s="41">
        <v>0</v>
      </c>
      <c r="W1415" s="41">
        <v>0</v>
      </c>
      <c r="X1415" s="41">
        <v>0</v>
      </c>
      <c r="Y1415" s="41">
        <v>0</v>
      </c>
      <c r="Z1415" s="41">
        <v>0</v>
      </c>
      <c r="AA1415" s="41">
        <v>0</v>
      </c>
      <c r="AB1415" s="41">
        <v>0</v>
      </c>
      <c r="AC1415" s="41">
        <v>0</v>
      </c>
      <c r="AD1415" s="58">
        <f>SUM(Table446233[[#This Row],[1st
Apportionment]:[Invoices]])</f>
        <v>0</v>
      </c>
      <c r="AE1415" s="58">
        <f>Table446233[[#This Row],[2018–19
Final Allocation
$98.35 
Per Pupil]]-AD1415</f>
        <v>0</v>
      </c>
    </row>
    <row r="1416" spans="1:31" x14ac:dyDescent="0.35">
      <c r="A1416" s="13" t="s">
        <v>5154</v>
      </c>
      <c r="B1416" s="13" t="s">
        <v>5858</v>
      </c>
      <c r="C1416" s="14" t="s">
        <v>5156</v>
      </c>
      <c r="D1416" s="14" t="s">
        <v>5859</v>
      </c>
      <c r="E1416" s="14" t="s">
        <v>5860</v>
      </c>
      <c r="F1416" s="14" t="s">
        <v>5861</v>
      </c>
      <c r="G1416" s="14" t="s">
        <v>5862</v>
      </c>
      <c r="H1416" s="61" t="s">
        <v>5863</v>
      </c>
      <c r="I1416" s="38">
        <v>0</v>
      </c>
      <c r="J1416" s="39" t="s">
        <v>8122</v>
      </c>
      <c r="K1416" s="40" t="s">
        <v>8123</v>
      </c>
      <c r="L1416" s="14" t="s">
        <v>8123</v>
      </c>
      <c r="M1416" s="41">
        <v>0</v>
      </c>
      <c r="N1416" s="4" t="s">
        <v>8123</v>
      </c>
      <c r="O1416" s="41">
        <v>0</v>
      </c>
      <c r="P1416" s="41">
        <v>0</v>
      </c>
      <c r="Q1416" s="41">
        <v>0</v>
      </c>
      <c r="R1416" s="41">
        <v>0</v>
      </c>
      <c r="S1416" s="41">
        <v>0</v>
      </c>
      <c r="T1416" s="41">
        <v>0</v>
      </c>
      <c r="U1416" s="41">
        <v>0</v>
      </c>
      <c r="V1416" s="41">
        <v>0</v>
      </c>
      <c r="W1416" s="41">
        <v>0</v>
      </c>
      <c r="X1416" s="41">
        <v>0</v>
      </c>
      <c r="Y1416" s="41">
        <v>0</v>
      </c>
      <c r="Z1416" s="41">
        <v>0</v>
      </c>
      <c r="AA1416" s="41">
        <v>0</v>
      </c>
      <c r="AB1416" s="41">
        <v>0</v>
      </c>
      <c r="AC1416" s="41">
        <v>0</v>
      </c>
      <c r="AD1416" s="58">
        <f>SUM(Table446233[[#This Row],[1st
Apportionment]:[Invoices]])</f>
        <v>0</v>
      </c>
      <c r="AE1416" s="58">
        <f>Table446233[[#This Row],[2018–19
Final Allocation
$98.35 
Per Pupil]]-AD1416</f>
        <v>0</v>
      </c>
    </row>
    <row r="1417" spans="1:31" ht="31" x14ac:dyDescent="0.35">
      <c r="A1417" s="13" t="s">
        <v>5154</v>
      </c>
      <c r="B1417" s="13" t="s">
        <v>5864</v>
      </c>
      <c r="C1417" s="14" t="s">
        <v>5156</v>
      </c>
      <c r="D1417" s="14" t="s">
        <v>5865</v>
      </c>
      <c r="E1417" s="14" t="s">
        <v>5866</v>
      </c>
      <c r="F1417" s="14" t="s">
        <v>5867</v>
      </c>
      <c r="G1417" s="14" t="s">
        <v>5868</v>
      </c>
      <c r="H1417" s="61" t="s">
        <v>5869</v>
      </c>
      <c r="I1417" s="38">
        <v>0</v>
      </c>
      <c r="J1417" s="39" t="s">
        <v>8122</v>
      </c>
      <c r="K1417" s="40" t="s">
        <v>8123</v>
      </c>
      <c r="L1417" s="14" t="s">
        <v>8123</v>
      </c>
      <c r="M1417" s="41">
        <v>0</v>
      </c>
      <c r="N1417" s="4" t="s">
        <v>8123</v>
      </c>
      <c r="O1417" s="41">
        <v>0</v>
      </c>
      <c r="P1417" s="41">
        <v>0</v>
      </c>
      <c r="Q1417" s="41">
        <v>0</v>
      </c>
      <c r="R1417" s="41">
        <v>0</v>
      </c>
      <c r="S1417" s="41">
        <v>0</v>
      </c>
      <c r="T1417" s="41">
        <v>0</v>
      </c>
      <c r="U1417" s="41">
        <v>0</v>
      </c>
      <c r="V1417" s="41">
        <v>0</v>
      </c>
      <c r="W1417" s="41">
        <v>0</v>
      </c>
      <c r="X1417" s="41">
        <v>0</v>
      </c>
      <c r="Y1417" s="41">
        <v>0</v>
      </c>
      <c r="Z1417" s="41">
        <v>0</v>
      </c>
      <c r="AA1417" s="41">
        <v>0</v>
      </c>
      <c r="AB1417" s="41">
        <v>0</v>
      </c>
      <c r="AC1417" s="41">
        <v>0</v>
      </c>
      <c r="AD1417" s="58">
        <f>SUM(Table446233[[#This Row],[1st
Apportionment]:[Invoices]])</f>
        <v>0</v>
      </c>
      <c r="AE1417" s="58">
        <f>Table446233[[#This Row],[2018–19
Final Allocation
$98.35 
Per Pupil]]-AD1417</f>
        <v>0</v>
      </c>
    </row>
    <row r="1418" spans="1:31" x14ac:dyDescent="0.35">
      <c r="A1418" s="13" t="s">
        <v>5154</v>
      </c>
      <c r="B1418" s="13" t="s">
        <v>5870</v>
      </c>
      <c r="C1418" s="14" t="s">
        <v>5156</v>
      </c>
      <c r="D1418" s="14" t="s">
        <v>5871</v>
      </c>
      <c r="E1418" s="14" t="s">
        <v>5872</v>
      </c>
      <c r="F1418" s="14" t="s">
        <v>5873</v>
      </c>
      <c r="G1418" s="14" t="s">
        <v>5874</v>
      </c>
      <c r="H1418" s="61" t="s">
        <v>5875</v>
      </c>
      <c r="I1418" s="38">
        <v>0</v>
      </c>
      <c r="J1418" s="39" t="s">
        <v>8122</v>
      </c>
      <c r="K1418" s="40" t="s">
        <v>8123</v>
      </c>
      <c r="L1418" s="14" t="s">
        <v>8123</v>
      </c>
      <c r="M1418" s="41">
        <v>0</v>
      </c>
      <c r="N1418" s="4" t="s">
        <v>8123</v>
      </c>
      <c r="O1418" s="41">
        <v>0</v>
      </c>
      <c r="P1418" s="41">
        <v>0</v>
      </c>
      <c r="Q1418" s="41">
        <v>0</v>
      </c>
      <c r="R1418" s="41">
        <v>0</v>
      </c>
      <c r="S1418" s="41">
        <v>0</v>
      </c>
      <c r="T1418" s="41">
        <v>0</v>
      </c>
      <c r="U1418" s="41">
        <v>0</v>
      </c>
      <c r="V1418" s="41">
        <v>0</v>
      </c>
      <c r="W1418" s="41">
        <v>0</v>
      </c>
      <c r="X1418" s="41">
        <v>0</v>
      </c>
      <c r="Y1418" s="41">
        <v>0</v>
      </c>
      <c r="Z1418" s="41">
        <v>0</v>
      </c>
      <c r="AA1418" s="41">
        <v>0</v>
      </c>
      <c r="AB1418" s="41">
        <v>0</v>
      </c>
      <c r="AC1418" s="41">
        <v>0</v>
      </c>
      <c r="AD1418" s="58">
        <f>SUM(Table446233[[#This Row],[1st
Apportionment]:[Invoices]])</f>
        <v>0</v>
      </c>
      <c r="AE1418" s="58">
        <f>Table446233[[#This Row],[2018–19
Final Allocation
$98.35 
Per Pupil]]-AD1418</f>
        <v>0</v>
      </c>
    </row>
    <row r="1419" spans="1:31" x14ac:dyDescent="0.35">
      <c r="A1419" s="13" t="s">
        <v>5154</v>
      </c>
      <c r="B1419" s="13" t="s">
        <v>5876</v>
      </c>
      <c r="C1419" s="14" t="s">
        <v>5156</v>
      </c>
      <c r="D1419" s="14" t="s">
        <v>5234</v>
      </c>
      <c r="E1419" s="14" t="s">
        <v>5877</v>
      </c>
      <c r="F1419" s="14" t="s">
        <v>5878</v>
      </c>
      <c r="G1419" s="14" t="s">
        <v>5879</v>
      </c>
      <c r="H1419" s="61" t="s">
        <v>5880</v>
      </c>
      <c r="I1419" s="38">
        <v>0</v>
      </c>
      <c r="J1419" s="39" t="s">
        <v>8122</v>
      </c>
      <c r="K1419" s="40" t="s">
        <v>8123</v>
      </c>
      <c r="L1419" s="14" t="s">
        <v>8123</v>
      </c>
      <c r="M1419" s="41">
        <v>0</v>
      </c>
      <c r="N1419" s="4" t="s">
        <v>8123</v>
      </c>
      <c r="O1419" s="41">
        <v>0</v>
      </c>
      <c r="P1419" s="41">
        <v>0</v>
      </c>
      <c r="Q1419" s="41">
        <v>0</v>
      </c>
      <c r="R1419" s="41">
        <v>0</v>
      </c>
      <c r="S1419" s="41">
        <v>0</v>
      </c>
      <c r="T1419" s="41">
        <v>0</v>
      </c>
      <c r="U1419" s="41">
        <v>0</v>
      </c>
      <c r="V1419" s="41">
        <v>0</v>
      </c>
      <c r="W1419" s="41">
        <v>0</v>
      </c>
      <c r="X1419" s="41">
        <v>0</v>
      </c>
      <c r="Y1419" s="41">
        <v>0</v>
      </c>
      <c r="Z1419" s="41">
        <v>0</v>
      </c>
      <c r="AA1419" s="41">
        <v>0</v>
      </c>
      <c r="AB1419" s="41">
        <v>0</v>
      </c>
      <c r="AC1419" s="41">
        <v>0</v>
      </c>
      <c r="AD1419" s="58">
        <f>SUM(Table446233[[#This Row],[1st
Apportionment]:[Invoices]])</f>
        <v>0</v>
      </c>
      <c r="AE1419" s="58">
        <f>Table446233[[#This Row],[2018–19
Final Allocation
$98.35 
Per Pupil]]-AD1419</f>
        <v>0</v>
      </c>
    </row>
    <row r="1420" spans="1:31" x14ac:dyDescent="0.35">
      <c r="A1420" s="13" t="s">
        <v>5154</v>
      </c>
      <c r="B1420" s="13" t="s">
        <v>5881</v>
      </c>
      <c r="C1420" s="14" t="s">
        <v>5156</v>
      </c>
      <c r="D1420" s="14" t="s">
        <v>5273</v>
      </c>
      <c r="E1420" s="14" t="s">
        <v>5882</v>
      </c>
      <c r="F1420" s="14" t="s">
        <v>5883</v>
      </c>
      <c r="G1420" s="14" t="s">
        <v>5884</v>
      </c>
      <c r="H1420" s="61" t="s">
        <v>5885</v>
      </c>
      <c r="I1420" s="38">
        <v>0</v>
      </c>
      <c r="J1420" s="39" t="s">
        <v>8122</v>
      </c>
      <c r="K1420" s="40" t="s">
        <v>8123</v>
      </c>
      <c r="L1420" s="14" t="s">
        <v>8123</v>
      </c>
      <c r="M1420" s="41">
        <v>0</v>
      </c>
      <c r="N1420" s="4" t="s">
        <v>8123</v>
      </c>
      <c r="O1420" s="41">
        <v>0</v>
      </c>
      <c r="P1420" s="41">
        <v>0</v>
      </c>
      <c r="Q1420" s="41">
        <v>0</v>
      </c>
      <c r="R1420" s="41">
        <v>0</v>
      </c>
      <c r="S1420" s="41">
        <v>0</v>
      </c>
      <c r="T1420" s="41">
        <v>0</v>
      </c>
      <c r="U1420" s="41">
        <v>0</v>
      </c>
      <c r="V1420" s="41">
        <v>0</v>
      </c>
      <c r="W1420" s="41">
        <v>0</v>
      </c>
      <c r="X1420" s="41">
        <v>0</v>
      </c>
      <c r="Y1420" s="41">
        <v>0</v>
      </c>
      <c r="Z1420" s="41">
        <v>0</v>
      </c>
      <c r="AA1420" s="41">
        <v>0</v>
      </c>
      <c r="AB1420" s="41">
        <v>0</v>
      </c>
      <c r="AC1420" s="41">
        <v>0</v>
      </c>
      <c r="AD1420" s="58">
        <f>SUM(Table446233[[#This Row],[1st
Apportionment]:[Invoices]])</f>
        <v>0</v>
      </c>
      <c r="AE1420" s="58">
        <f>Table446233[[#This Row],[2018–19
Final Allocation
$98.35 
Per Pupil]]-AD1420</f>
        <v>0</v>
      </c>
    </row>
    <row r="1421" spans="1:31" x14ac:dyDescent="0.35">
      <c r="A1421" s="13" t="s">
        <v>5154</v>
      </c>
      <c r="B1421" s="13" t="s">
        <v>5886</v>
      </c>
      <c r="C1421" s="14" t="s">
        <v>5156</v>
      </c>
      <c r="D1421" s="14" t="s">
        <v>5157</v>
      </c>
      <c r="E1421" s="14" t="s">
        <v>5887</v>
      </c>
      <c r="F1421" s="14" t="s">
        <v>5888</v>
      </c>
      <c r="G1421" s="14" t="s">
        <v>5889</v>
      </c>
      <c r="H1421" s="61" t="s">
        <v>5890</v>
      </c>
      <c r="I1421" s="38">
        <v>0</v>
      </c>
      <c r="J1421" s="39" t="s">
        <v>8122</v>
      </c>
      <c r="K1421" s="40" t="s">
        <v>8123</v>
      </c>
      <c r="L1421" s="14" t="s">
        <v>8123</v>
      </c>
      <c r="M1421" s="41">
        <v>0</v>
      </c>
      <c r="N1421" s="4" t="s">
        <v>8123</v>
      </c>
      <c r="O1421" s="41">
        <v>0</v>
      </c>
      <c r="P1421" s="41">
        <v>0</v>
      </c>
      <c r="Q1421" s="41">
        <v>0</v>
      </c>
      <c r="R1421" s="41">
        <v>0</v>
      </c>
      <c r="S1421" s="41">
        <v>0</v>
      </c>
      <c r="T1421" s="41">
        <v>0</v>
      </c>
      <c r="U1421" s="41">
        <v>0</v>
      </c>
      <c r="V1421" s="41">
        <v>0</v>
      </c>
      <c r="W1421" s="41">
        <v>0</v>
      </c>
      <c r="X1421" s="41">
        <v>0</v>
      </c>
      <c r="Y1421" s="41">
        <v>0</v>
      </c>
      <c r="Z1421" s="41">
        <v>0</v>
      </c>
      <c r="AA1421" s="41">
        <v>0</v>
      </c>
      <c r="AB1421" s="41">
        <v>0</v>
      </c>
      <c r="AC1421" s="41">
        <v>0</v>
      </c>
      <c r="AD1421" s="58">
        <f>SUM(Table446233[[#This Row],[1st
Apportionment]:[Invoices]])</f>
        <v>0</v>
      </c>
      <c r="AE1421" s="58">
        <f>Table446233[[#This Row],[2018–19
Final Allocation
$98.35 
Per Pupil]]-AD1421</f>
        <v>0</v>
      </c>
    </row>
    <row r="1422" spans="1:31" x14ac:dyDescent="0.35">
      <c r="A1422" s="13" t="s">
        <v>5154</v>
      </c>
      <c r="B1422" s="13" t="s">
        <v>5891</v>
      </c>
      <c r="C1422" s="14" t="s">
        <v>5156</v>
      </c>
      <c r="D1422" s="14" t="s">
        <v>5205</v>
      </c>
      <c r="E1422" s="14" t="s">
        <v>5892</v>
      </c>
      <c r="F1422" s="14" t="s">
        <v>5893</v>
      </c>
      <c r="G1422" s="14" t="s">
        <v>5894</v>
      </c>
      <c r="H1422" s="61" t="s">
        <v>5895</v>
      </c>
      <c r="I1422" s="38">
        <v>0</v>
      </c>
      <c r="J1422" s="39" t="s">
        <v>8122</v>
      </c>
      <c r="K1422" s="40" t="s">
        <v>8123</v>
      </c>
      <c r="L1422" s="14" t="s">
        <v>8123</v>
      </c>
      <c r="M1422" s="41">
        <v>0</v>
      </c>
      <c r="N1422" s="4" t="s">
        <v>8123</v>
      </c>
      <c r="O1422" s="41">
        <v>0</v>
      </c>
      <c r="P1422" s="41">
        <v>0</v>
      </c>
      <c r="Q1422" s="41">
        <v>0</v>
      </c>
      <c r="R1422" s="41">
        <v>0</v>
      </c>
      <c r="S1422" s="41">
        <v>0</v>
      </c>
      <c r="T1422" s="41">
        <v>0</v>
      </c>
      <c r="U1422" s="41">
        <v>0</v>
      </c>
      <c r="V1422" s="41">
        <v>0</v>
      </c>
      <c r="W1422" s="41">
        <v>0</v>
      </c>
      <c r="X1422" s="41">
        <v>0</v>
      </c>
      <c r="Y1422" s="41">
        <v>0</v>
      </c>
      <c r="Z1422" s="41">
        <v>0</v>
      </c>
      <c r="AA1422" s="41">
        <v>0</v>
      </c>
      <c r="AB1422" s="41">
        <v>0</v>
      </c>
      <c r="AC1422" s="41">
        <v>0</v>
      </c>
      <c r="AD1422" s="58">
        <f>SUM(Table446233[[#This Row],[1st
Apportionment]:[Invoices]])</f>
        <v>0</v>
      </c>
      <c r="AE1422" s="58">
        <f>Table446233[[#This Row],[2018–19
Final Allocation
$98.35 
Per Pupil]]-AD1422</f>
        <v>0</v>
      </c>
    </row>
    <row r="1423" spans="1:31" x14ac:dyDescent="0.35">
      <c r="A1423" s="13" t="s">
        <v>5154</v>
      </c>
      <c r="B1423" s="13" t="s">
        <v>5896</v>
      </c>
      <c r="C1423" s="14" t="s">
        <v>5156</v>
      </c>
      <c r="D1423" s="14" t="s">
        <v>5172</v>
      </c>
      <c r="E1423" s="14" t="s">
        <v>5897</v>
      </c>
      <c r="F1423" s="14" t="s">
        <v>5898</v>
      </c>
      <c r="G1423" s="14" t="s">
        <v>5899</v>
      </c>
      <c r="H1423" s="61" t="s">
        <v>5900</v>
      </c>
      <c r="I1423" s="38">
        <v>0</v>
      </c>
      <c r="J1423" s="39" t="s">
        <v>8122</v>
      </c>
      <c r="K1423" s="40" t="s">
        <v>8123</v>
      </c>
      <c r="L1423" s="14" t="s">
        <v>8123</v>
      </c>
      <c r="M1423" s="41">
        <v>0</v>
      </c>
      <c r="N1423" s="4" t="s">
        <v>8123</v>
      </c>
      <c r="O1423" s="41">
        <v>0</v>
      </c>
      <c r="P1423" s="41">
        <v>0</v>
      </c>
      <c r="Q1423" s="41">
        <v>0</v>
      </c>
      <c r="R1423" s="41">
        <v>0</v>
      </c>
      <c r="S1423" s="41">
        <v>0</v>
      </c>
      <c r="T1423" s="41">
        <v>0</v>
      </c>
      <c r="U1423" s="41">
        <v>0</v>
      </c>
      <c r="V1423" s="41">
        <v>0</v>
      </c>
      <c r="W1423" s="41">
        <v>0</v>
      </c>
      <c r="X1423" s="41">
        <v>0</v>
      </c>
      <c r="Y1423" s="41">
        <v>0</v>
      </c>
      <c r="Z1423" s="41">
        <v>0</v>
      </c>
      <c r="AA1423" s="41">
        <v>0</v>
      </c>
      <c r="AB1423" s="41">
        <v>0</v>
      </c>
      <c r="AC1423" s="41">
        <v>0</v>
      </c>
      <c r="AD1423" s="58">
        <f>SUM(Table446233[[#This Row],[1st
Apportionment]:[Invoices]])</f>
        <v>0</v>
      </c>
      <c r="AE1423" s="58">
        <f>Table446233[[#This Row],[2018–19
Final Allocation
$98.35 
Per Pupil]]-AD1423</f>
        <v>0</v>
      </c>
    </row>
    <row r="1424" spans="1:31" x14ac:dyDescent="0.35">
      <c r="A1424" s="13" t="s">
        <v>5154</v>
      </c>
      <c r="B1424" s="13" t="s">
        <v>5901</v>
      </c>
      <c r="C1424" s="14" t="s">
        <v>5156</v>
      </c>
      <c r="D1424" s="14" t="s">
        <v>5178</v>
      </c>
      <c r="E1424" s="14" t="s">
        <v>5902</v>
      </c>
      <c r="F1424" s="14" t="s">
        <v>5903</v>
      </c>
      <c r="G1424" s="14" t="s">
        <v>5904</v>
      </c>
      <c r="H1424" s="61" t="s">
        <v>5905</v>
      </c>
      <c r="I1424" s="38">
        <v>0</v>
      </c>
      <c r="J1424" s="39" t="s">
        <v>8122</v>
      </c>
      <c r="K1424" s="40" t="s">
        <v>8123</v>
      </c>
      <c r="L1424" s="14" t="s">
        <v>8123</v>
      </c>
      <c r="M1424" s="41">
        <v>0</v>
      </c>
      <c r="N1424" s="4" t="s">
        <v>8123</v>
      </c>
      <c r="O1424" s="41">
        <v>0</v>
      </c>
      <c r="P1424" s="41">
        <v>0</v>
      </c>
      <c r="Q1424" s="41">
        <v>0</v>
      </c>
      <c r="R1424" s="41">
        <v>0</v>
      </c>
      <c r="S1424" s="41">
        <v>0</v>
      </c>
      <c r="T1424" s="41">
        <v>0</v>
      </c>
      <c r="U1424" s="41">
        <v>0</v>
      </c>
      <c r="V1424" s="41">
        <v>0</v>
      </c>
      <c r="W1424" s="41">
        <v>0</v>
      </c>
      <c r="X1424" s="41">
        <v>0</v>
      </c>
      <c r="Y1424" s="41">
        <v>0</v>
      </c>
      <c r="Z1424" s="41">
        <v>0</v>
      </c>
      <c r="AA1424" s="41">
        <v>0</v>
      </c>
      <c r="AB1424" s="41">
        <v>0</v>
      </c>
      <c r="AC1424" s="41">
        <v>0</v>
      </c>
      <c r="AD1424" s="58">
        <f>SUM(Table446233[[#This Row],[1st
Apportionment]:[Invoices]])</f>
        <v>0</v>
      </c>
      <c r="AE1424" s="58">
        <f>Table446233[[#This Row],[2018–19
Final Allocation
$98.35 
Per Pupil]]-AD1424</f>
        <v>0</v>
      </c>
    </row>
    <row r="1425" spans="1:31" x14ac:dyDescent="0.35">
      <c r="A1425" s="13" t="s">
        <v>5154</v>
      </c>
      <c r="B1425" s="13" t="s">
        <v>5906</v>
      </c>
      <c r="C1425" s="14" t="s">
        <v>5156</v>
      </c>
      <c r="D1425" s="14" t="s">
        <v>5157</v>
      </c>
      <c r="E1425" s="14" t="s">
        <v>5907</v>
      </c>
      <c r="F1425" s="14" t="s">
        <v>5908</v>
      </c>
      <c r="G1425" s="14" t="s">
        <v>5909</v>
      </c>
      <c r="H1425" s="61" t="s">
        <v>5910</v>
      </c>
      <c r="I1425" s="38">
        <v>0</v>
      </c>
      <c r="J1425" s="39" t="s">
        <v>8122</v>
      </c>
      <c r="K1425" s="40" t="s">
        <v>8123</v>
      </c>
      <c r="L1425" s="14" t="s">
        <v>8123</v>
      </c>
      <c r="M1425" s="41">
        <v>0</v>
      </c>
      <c r="N1425" s="4" t="s">
        <v>8123</v>
      </c>
      <c r="O1425" s="41">
        <v>0</v>
      </c>
      <c r="P1425" s="41">
        <v>0</v>
      </c>
      <c r="Q1425" s="41">
        <v>0</v>
      </c>
      <c r="R1425" s="41">
        <v>0</v>
      </c>
      <c r="S1425" s="41">
        <v>0</v>
      </c>
      <c r="T1425" s="41">
        <v>0</v>
      </c>
      <c r="U1425" s="41">
        <v>0</v>
      </c>
      <c r="V1425" s="41">
        <v>0</v>
      </c>
      <c r="W1425" s="41">
        <v>0</v>
      </c>
      <c r="X1425" s="41">
        <v>0</v>
      </c>
      <c r="Y1425" s="41">
        <v>0</v>
      </c>
      <c r="Z1425" s="41">
        <v>0</v>
      </c>
      <c r="AA1425" s="41">
        <v>0</v>
      </c>
      <c r="AB1425" s="41">
        <v>0</v>
      </c>
      <c r="AC1425" s="41">
        <v>0</v>
      </c>
      <c r="AD1425" s="58">
        <f>SUM(Table446233[[#This Row],[1st
Apportionment]:[Invoices]])</f>
        <v>0</v>
      </c>
      <c r="AE1425" s="58">
        <f>Table446233[[#This Row],[2018–19
Final Allocation
$98.35 
Per Pupil]]-AD1425</f>
        <v>0</v>
      </c>
    </row>
    <row r="1426" spans="1:31" x14ac:dyDescent="0.35">
      <c r="A1426" s="13" t="s">
        <v>5911</v>
      </c>
      <c r="B1426" s="13" t="s">
        <v>5912</v>
      </c>
      <c r="C1426" s="14" t="s">
        <v>5913</v>
      </c>
      <c r="D1426" s="14" t="s">
        <v>5914</v>
      </c>
      <c r="E1426" s="14" t="s">
        <v>34</v>
      </c>
      <c r="F1426" s="14" t="s">
        <v>35</v>
      </c>
      <c r="G1426" s="14" t="s">
        <v>5914</v>
      </c>
      <c r="H1426" s="61" t="s">
        <v>5915</v>
      </c>
      <c r="I1426" s="38">
        <v>21</v>
      </c>
      <c r="J1426" s="39" t="s">
        <v>8122</v>
      </c>
      <c r="K1426" s="40" t="s">
        <v>8122</v>
      </c>
      <c r="L1426" s="14" t="s">
        <v>8122</v>
      </c>
      <c r="M1426" s="41">
        <v>2065</v>
      </c>
      <c r="N1426" s="4" t="s">
        <v>8123</v>
      </c>
      <c r="O1426" s="41">
        <v>448</v>
      </c>
      <c r="P1426" s="41">
        <v>485</v>
      </c>
      <c r="Q1426" s="41">
        <v>0</v>
      </c>
      <c r="R1426" s="41">
        <v>0</v>
      </c>
      <c r="S1426" s="41">
        <v>1132</v>
      </c>
      <c r="T1426" s="41">
        <v>0</v>
      </c>
      <c r="U1426" s="41">
        <v>0</v>
      </c>
      <c r="V1426" s="41">
        <v>0</v>
      </c>
      <c r="W1426" s="41">
        <v>0</v>
      </c>
      <c r="X1426" s="41">
        <v>0</v>
      </c>
      <c r="Y1426" s="41">
        <v>0</v>
      </c>
      <c r="Z1426" s="41">
        <v>0</v>
      </c>
      <c r="AA1426" s="41">
        <v>0</v>
      </c>
      <c r="AB1426" s="41">
        <v>0</v>
      </c>
      <c r="AC1426" s="41">
        <v>0</v>
      </c>
      <c r="AD1426" s="58">
        <f>SUM(Table446233[[#This Row],[1st
Apportionment]:[Invoices]])</f>
        <v>2065</v>
      </c>
      <c r="AE1426" s="58">
        <f>Table446233[[#This Row],[2018–19
Final Allocation
$98.35 
Per Pupil]]-AD1426</f>
        <v>0</v>
      </c>
    </row>
    <row r="1427" spans="1:31" x14ac:dyDescent="0.35">
      <c r="A1427" s="13" t="s">
        <v>5911</v>
      </c>
      <c r="B1427" s="13" t="s">
        <v>5916</v>
      </c>
      <c r="C1427" s="14" t="s">
        <v>5913</v>
      </c>
      <c r="D1427" s="14" t="s">
        <v>5917</v>
      </c>
      <c r="E1427" s="14" t="s">
        <v>34</v>
      </c>
      <c r="F1427" s="14" t="s">
        <v>35</v>
      </c>
      <c r="G1427" s="14" t="s">
        <v>5917</v>
      </c>
      <c r="H1427" s="61" t="s">
        <v>5918</v>
      </c>
      <c r="I1427" s="38">
        <v>0</v>
      </c>
      <c r="J1427" s="39" t="s">
        <v>8123</v>
      </c>
      <c r="K1427" s="40" t="s">
        <v>8122</v>
      </c>
      <c r="L1427" s="14" t="s">
        <v>8122</v>
      </c>
      <c r="M1427" s="41">
        <v>0</v>
      </c>
      <c r="N1427" s="4" t="s">
        <v>8123</v>
      </c>
      <c r="O1427" s="41">
        <v>0</v>
      </c>
      <c r="P1427" s="41">
        <v>0</v>
      </c>
      <c r="Q1427" s="41">
        <v>0</v>
      </c>
      <c r="R1427" s="41">
        <v>0</v>
      </c>
      <c r="S1427" s="41">
        <v>0</v>
      </c>
      <c r="T1427" s="41">
        <v>0</v>
      </c>
      <c r="U1427" s="41">
        <v>0</v>
      </c>
      <c r="V1427" s="41">
        <v>0</v>
      </c>
      <c r="W1427" s="41">
        <v>0</v>
      </c>
      <c r="X1427" s="41">
        <v>0</v>
      </c>
      <c r="Y1427" s="41">
        <v>0</v>
      </c>
      <c r="Z1427" s="41">
        <v>0</v>
      </c>
      <c r="AA1427" s="41">
        <v>0</v>
      </c>
      <c r="AB1427" s="41">
        <v>0</v>
      </c>
      <c r="AC1427" s="41">
        <v>0</v>
      </c>
      <c r="AD1427" s="58">
        <f>SUM(Table446233[[#This Row],[1st
Apportionment]:[Invoices]])</f>
        <v>0</v>
      </c>
      <c r="AE1427" s="58">
        <f>Table446233[[#This Row],[2018–19
Final Allocation
$98.35 
Per Pupil]]-AD1427</f>
        <v>0</v>
      </c>
    </row>
    <row r="1428" spans="1:31" x14ac:dyDescent="0.35">
      <c r="A1428" s="13" t="s">
        <v>5911</v>
      </c>
      <c r="B1428" s="13" t="s">
        <v>5919</v>
      </c>
      <c r="C1428" s="14" t="s">
        <v>5913</v>
      </c>
      <c r="D1428" s="14" t="s">
        <v>5917</v>
      </c>
      <c r="E1428" s="14" t="s">
        <v>5920</v>
      </c>
      <c r="F1428" s="14" t="s">
        <v>5921</v>
      </c>
      <c r="G1428" s="14" t="s">
        <v>5922</v>
      </c>
      <c r="H1428" s="61" t="s">
        <v>5923</v>
      </c>
      <c r="I1428" s="38">
        <v>0</v>
      </c>
      <c r="J1428" s="39" t="s">
        <v>8123</v>
      </c>
      <c r="K1428" s="40" t="s">
        <v>8123</v>
      </c>
      <c r="L1428" s="14" t="s">
        <v>8123</v>
      </c>
      <c r="M1428" s="41">
        <v>0</v>
      </c>
      <c r="N1428" s="4" t="s">
        <v>8123</v>
      </c>
      <c r="O1428" s="41">
        <v>0</v>
      </c>
      <c r="P1428" s="41">
        <v>0</v>
      </c>
      <c r="Q1428" s="41">
        <v>0</v>
      </c>
      <c r="R1428" s="41">
        <v>0</v>
      </c>
      <c r="S1428" s="41">
        <v>0</v>
      </c>
      <c r="T1428" s="41">
        <v>0</v>
      </c>
      <c r="U1428" s="41">
        <v>0</v>
      </c>
      <c r="V1428" s="41">
        <v>0</v>
      </c>
      <c r="W1428" s="41">
        <v>0</v>
      </c>
      <c r="X1428" s="41">
        <v>0</v>
      </c>
      <c r="Y1428" s="41">
        <v>0</v>
      </c>
      <c r="Z1428" s="41">
        <v>0</v>
      </c>
      <c r="AA1428" s="41">
        <v>0</v>
      </c>
      <c r="AB1428" s="41">
        <v>0</v>
      </c>
      <c r="AC1428" s="41">
        <v>0</v>
      </c>
      <c r="AD1428" s="58">
        <f>SUM(Table446233[[#This Row],[1st
Apportionment]:[Invoices]])</f>
        <v>0</v>
      </c>
      <c r="AE1428" s="58">
        <f>Table446233[[#This Row],[2018–19
Final Allocation
$98.35 
Per Pupil]]-AD1428</f>
        <v>0</v>
      </c>
    </row>
    <row r="1429" spans="1:31" x14ac:dyDescent="0.35">
      <c r="A1429" s="42" t="s">
        <v>5911</v>
      </c>
      <c r="B1429" s="1" t="s">
        <v>5924</v>
      </c>
      <c r="C1429" s="43" t="s">
        <v>5913</v>
      </c>
      <c r="D1429" s="43" t="s">
        <v>5917</v>
      </c>
      <c r="E1429" s="43" t="s">
        <v>5925</v>
      </c>
      <c r="F1429" s="2" t="s">
        <v>5926</v>
      </c>
      <c r="G1429" s="43" t="s">
        <v>5927</v>
      </c>
      <c r="H1429" s="59" t="s">
        <v>5928</v>
      </c>
      <c r="I1429" s="38">
        <v>0</v>
      </c>
      <c r="J1429" s="39" t="s">
        <v>8122</v>
      </c>
      <c r="K1429" s="40" t="s">
        <v>8123</v>
      </c>
      <c r="L1429" s="2" t="s">
        <v>8123</v>
      </c>
      <c r="M1429" s="41">
        <v>0</v>
      </c>
      <c r="N1429" s="4" t="s">
        <v>8123</v>
      </c>
      <c r="O1429" s="41">
        <v>0</v>
      </c>
      <c r="P1429" s="41">
        <v>0</v>
      </c>
      <c r="Q1429" s="41">
        <v>0</v>
      </c>
      <c r="R1429" s="41">
        <v>0</v>
      </c>
      <c r="S1429" s="41">
        <v>0</v>
      </c>
      <c r="T1429" s="41">
        <v>0</v>
      </c>
      <c r="U1429" s="41">
        <v>0</v>
      </c>
      <c r="V1429" s="41">
        <v>0</v>
      </c>
      <c r="W1429" s="41">
        <v>0</v>
      </c>
      <c r="X1429" s="41">
        <v>0</v>
      </c>
      <c r="Y1429" s="41">
        <v>0</v>
      </c>
      <c r="Z1429" s="41">
        <v>0</v>
      </c>
      <c r="AA1429" s="41">
        <v>0</v>
      </c>
      <c r="AB1429" s="41">
        <v>0</v>
      </c>
      <c r="AC1429" s="41">
        <v>0</v>
      </c>
      <c r="AD1429" s="58">
        <f>SUM(Table446233[[#This Row],[1st
Apportionment]:[Invoices]])</f>
        <v>0</v>
      </c>
      <c r="AE1429" s="58">
        <f>Table446233[[#This Row],[2018–19
Final Allocation
$98.35 
Per Pupil]]-AD1429</f>
        <v>0</v>
      </c>
    </row>
    <row r="1430" spans="1:31" x14ac:dyDescent="0.35">
      <c r="A1430" s="42" t="s">
        <v>5911</v>
      </c>
      <c r="B1430" s="1" t="s">
        <v>5929</v>
      </c>
      <c r="C1430" s="43" t="s">
        <v>5913</v>
      </c>
      <c r="D1430" s="43" t="s">
        <v>5917</v>
      </c>
      <c r="E1430" s="43" t="s">
        <v>5930</v>
      </c>
      <c r="F1430" s="2" t="s">
        <v>5931</v>
      </c>
      <c r="G1430" s="43" t="s">
        <v>5932</v>
      </c>
      <c r="H1430" s="59" t="s">
        <v>5933</v>
      </c>
      <c r="I1430" s="38">
        <v>0</v>
      </c>
      <c r="J1430" s="39" t="s">
        <v>8123</v>
      </c>
      <c r="K1430" s="40" t="s">
        <v>8123</v>
      </c>
      <c r="L1430" s="2" t="s">
        <v>8123</v>
      </c>
      <c r="M1430" s="41">
        <v>0</v>
      </c>
      <c r="N1430" s="4" t="s">
        <v>8123</v>
      </c>
      <c r="O1430" s="41">
        <v>0</v>
      </c>
      <c r="P1430" s="41">
        <v>0</v>
      </c>
      <c r="Q1430" s="41">
        <v>0</v>
      </c>
      <c r="R1430" s="41">
        <v>0</v>
      </c>
      <c r="S1430" s="41">
        <v>0</v>
      </c>
      <c r="T1430" s="41">
        <v>0</v>
      </c>
      <c r="U1430" s="41">
        <v>0</v>
      </c>
      <c r="V1430" s="41">
        <v>0</v>
      </c>
      <c r="W1430" s="41">
        <v>0</v>
      </c>
      <c r="X1430" s="41">
        <v>0</v>
      </c>
      <c r="Y1430" s="41">
        <v>0</v>
      </c>
      <c r="Z1430" s="41">
        <v>0</v>
      </c>
      <c r="AA1430" s="41">
        <v>0</v>
      </c>
      <c r="AB1430" s="41">
        <v>0</v>
      </c>
      <c r="AC1430" s="41">
        <v>0</v>
      </c>
      <c r="AD1430" s="58">
        <f>SUM(Table446233[[#This Row],[1st
Apportionment]:[Invoices]])</f>
        <v>0</v>
      </c>
      <c r="AE1430" s="58">
        <f>Table446233[[#This Row],[2018–19
Final Allocation
$98.35 
Per Pupil]]-AD1430</f>
        <v>0</v>
      </c>
    </row>
    <row r="1431" spans="1:31" x14ac:dyDescent="0.35">
      <c r="A1431" s="42" t="s">
        <v>5911</v>
      </c>
      <c r="B1431" s="1" t="s">
        <v>5934</v>
      </c>
      <c r="C1431" s="43" t="s">
        <v>5913</v>
      </c>
      <c r="D1431" s="43" t="s">
        <v>5917</v>
      </c>
      <c r="E1431" s="43" t="s">
        <v>5935</v>
      </c>
      <c r="F1431" s="2" t="s">
        <v>5936</v>
      </c>
      <c r="G1431" s="43" t="s">
        <v>5937</v>
      </c>
      <c r="H1431" s="59" t="s">
        <v>5938</v>
      </c>
      <c r="I1431" s="38">
        <v>0</v>
      </c>
      <c r="J1431" s="39" t="s">
        <v>8122</v>
      </c>
      <c r="K1431" s="40" t="s">
        <v>8123</v>
      </c>
      <c r="L1431" s="2" t="s">
        <v>8123</v>
      </c>
      <c r="M1431" s="41">
        <v>0</v>
      </c>
      <c r="N1431" s="4" t="s">
        <v>8123</v>
      </c>
      <c r="O1431" s="41">
        <v>0</v>
      </c>
      <c r="P1431" s="41">
        <v>0</v>
      </c>
      <c r="Q1431" s="41">
        <v>0</v>
      </c>
      <c r="R1431" s="41">
        <v>0</v>
      </c>
      <c r="S1431" s="41">
        <v>0</v>
      </c>
      <c r="T1431" s="41">
        <v>0</v>
      </c>
      <c r="U1431" s="41">
        <v>0</v>
      </c>
      <c r="V1431" s="41">
        <v>0</v>
      </c>
      <c r="W1431" s="41">
        <v>0</v>
      </c>
      <c r="X1431" s="41">
        <v>0</v>
      </c>
      <c r="Y1431" s="41">
        <v>0</v>
      </c>
      <c r="Z1431" s="41">
        <v>0</v>
      </c>
      <c r="AA1431" s="41">
        <v>0</v>
      </c>
      <c r="AB1431" s="41">
        <v>0</v>
      </c>
      <c r="AC1431" s="41">
        <v>0</v>
      </c>
      <c r="AD1431" s="58">
        <f>SUM(Table446233[[#This Row],[1st
Apportionment]:[Invoices]])</f>
        <v>0</v>
      </c>
      <c r="AE1431" s="58">
        <f>Table446233[[#This Row],[2018–19
Final Allocation
$98.35 
Per Pupil]]-AD1431</f>
        <v>0</v>
      </c>
    </row>
    <row r="1432" spans="1:31" x14ac:dyDescent="0.35">
      <c r="A1432" s="42" t="s">
        <v>5911</v>
      </c>
      <c r="B1432" s="1" t="s">
        <v>5939</v>
      </c>
      <c r="C1432" s="43" t="s">
        <v>5913</v>
      </c>
      <c r="D1432" s="43" t="s">
        <v>5917</v>
      </c>
      <c r="E1432" s="43" t="s">
        <v>5940</v>
      </c>
      <c r="F1432" s="2" t="s">
        <v>5941</v>
      </c>
      <c r="G1432" s="43" t="s">
        <v>5942</v>
      </c>
      <c r="H1432" s="59" t="s">
        <v>5943</v>
      </c>
      <c r="I1432" s="38">
        <v>0</v>
      </c>
      <c r="J1432" s="39" t="s">
        <v>8123</v>
      </c>
      <c r="K1432" s="40" t="s">
        <v>8123</v>
      </c>
      <c r="L1432" s="2" t="s">
        <v>8123</v>
      </c>
      <c r="M1432" s="41">
        <v>0</v>
      </c>
      <c r="N1432" s="4" t="s">
        <v>8123</v>
      </c>
      <c r="O1432" s="41">
        <v>0</v>
      </c>
      <c r="P1432" s="41">
        <v>0</v>
      </c>
      <c r="Q1432" s="41">
        <v>0</v>
      </c>
      <c r="R1432" s="41">
        <v>0</v>
      </c>
      <c r="S1432" s="41">
        <v>0</v>
      </c>
      <c r="T1432" s="41">
        <v>0</v>
      </c>
      <c r="U1432" s="41">
        <v>0</v>
      </c>
      <c r="V1432" s="41">
        <v>0</v>
      </c>
      <c r="W1432" s="41">
        <v>0</v>
      </c>
      <c r="X1432" s="41">
        <v>0</v>
      </c>
      <c r="Y1432" s="41">
        <v>0</v>
      </c>
      <c r="Z1432" s="41">
        <v>0</v>
      </c>
      <c r="AA1432" s="41">
        <v>0</v>
      </c>
      <c r="AB1432" s="41">
        <v>0</v>
      </c>
      <c r="AC1432" s="41">
        <v>0</v>
      </c>
      <c r="AD1432" s="58">
        <f>SUM(Table446233[[#This Row],[1st
Apportionment]:[Invoices]])</f>
        <v>0</v>
      </c>
      <c r="AE1432" s="58">
        <f>Table446233[[#This Row],[2018–19
Final Allocation
$98.35 
Per Pupil]]-AD1432</f>
        <v>0</v>
      </c>
    </row>
    <row r="1433" spans="1:31" x14ac:dyDescent="0.35">
      <c r="A1433" s="42" t="s">
        <v>5911</v>
      </c>
      <c r="B1433" s="1" t="s">
        <v>5944</v>
      </c>
      <c r="C1433" s="43" t="s">
        <v>5913</v>
      </c>
      <c r="D1433" s="43" t="s">
        <v>5917</v>
      </c>
      <c r="E1433" s="43" t="s">
        <v>5945</v>
      </c>
      <c r="F1433" s="2" t="s">
        <v>5946</v>
      </c>
      <c r="G1433" s="43" t="s">
        <v>5947</v>
      </c>
      <c r="H1433" s="59" t="s">
        <v>5948</v>
      </c>
      <c r="I1433" s="38">
        <v>0</v>
      </c>
      <c r="J1433" s="39" t="s">
        <v>8122</v>
      </c>
      <c r="K1433" s="40" t="s">
        <v>8123</v>
      </c>
      <c r="L1433" s="2" t="s">
        <v>8123</v>
      </c>
      <c r="M1433" s="41">
        <v>0</v>
      </c>
      <c r="N1433" s="4" t="s">
        <v>8123</v>
      </c>
      <c r="O1433" s="41">
        <v>0</v>
      </c>
      <c r="P1433" s="41">
        <v>0</v>
      </c>
      <c r="Q1433" s="41">
        <v>0</v>
      </c>
      <c r="R1433" s="41">
        <v>0</v>
      </c>
      <c r="S1433" s="41">
        <v>0</v>
      </c>
      <c r="T1433" s="41">
        <v>0</v>
      </c>
      <c r="U1433" s="41">
        <v>0</v>
      </c>
      <c r="V1433" s="41">
        <v>0</v>
      </c>
      <c r="W1433" s="41">
        <v>0</v>
      </c>
      <c r="X1433" s="41">
        <v>0</v>
      </c>
      <c r="Y1433" s="41">
        <v>0</v>
      </c>
      <c r="Z1433" s="41">
        <v>0</v>
      </c>
      <c r="AA1433" s="41">
        <v>0</v>
      </c>
      <c r="AB1433" s="41">
        <v>0</v>
      </c>
      <c r="AC1433" s="41">
        <v>0</v>
      </c>
      <c r="AD1433" s="58">
        <f>SUM(Table446233[[#This Row],[1st
Apportionment]:[Invoices]])</f>
        <v>0</v>
      </c>
      <c r="AE1433" s="58">
        <f>Table446233[[#This Row],[2018–19
Final Allocation
$98.35 
Per Pupil]]-AD1433</f>
        <v>0</v>
      </c>
    </row>
    <row r="1434" spans="1:31" x14ac:dyDescent="0.35">
      <c r="A1434" s="42" t="s">
        <v>5911</v>
      </c>
      <c r="B1434" s="1" t="s">
        <v>5949</v>
      </c>
      <c r="C1434" s="43" t="s">
        <v>5913</v>
      </c>
      <c r="D1434" s="43" t="s">
        <v>5917</v>
      </c>
      <c r="E1434" s="43" t="s">
        <v>5950</v>
      </c>
      <c r="F1434" s="2" t="s">
        <v>5951</v>
      </c>
      <c r="G1434" s="43" t="s">
        <v>5952</v>
      </c>
      <c r="H1434" s="59" t="s">
        <v>5953</v>
      </c>
      <c r="I1434" s="38">
        <v>0</v>
      </c>
      <c r="J1434" s="39" t="s">
        <v>8123</v>
      </c>
      <c r="K1434" s="40" t="s">
        <v>8123</v>
      </c>
      <c r="L1434" s="2" t="s">
        <v>8123</v>
      </c>
      <c r="M1434" s="41">
        <v>0</v>
      </c>
      <c r="N1434" s="4" t="s">
        <v>8123</v>
      </c>
      <c r="O1434" s="41">
        <v>0</v>
      </c>
      <c r="P1434" s="41">
        <v>0</v>
      </c>
      <c r="Q1434" s="41">
        <v>0</v>
      </c>
      <c r="R1434" s="41">
        <v>0</v>
      </c>
      <c r="S1434" s="41">
        <v>0</v>
      </c>
      <c r="T1434" s="41">
        <v>0</v>
      </c>
      <c r="U1434" s="41">
        <v>0</v>
      </c>
      <c r="V1434" s="41">
        <v>0</v>
      </c>
      <c r="W1434" s="41">
        <v>0</v>
      </c>
      <c r="X1434" s="41">
        <v>0</v>
      </c>
      <c r="Y1434" s="41">
        <v>0</v>
      </c>
      <c r="Z1434" s="41">
        <v>0</v>
      </c>
      <c r="AA1434" s="41">
        <v>0</v>
      </c>
      <c r="AB1434" s="41">
        <v>0</v>
      </c>
      <c r="AC1434" s="41">
        <v>0</v>
      </c>
      <c r="AD1434" s="58">
        <f>SUM(Table446233[[#This Row],[1st
Apportionment]:[Invoices]])</f>
        <v>0</v>
      </c>
      <c r="AE1434" s="58">
        <f>Table446233[[#This Row],[2018–19
Final Allocation
$98.35 
Per Pupil]]-AD1434</f>
        <v>0</v>
      </c>
    </row>
    <row r="1435" spans="1:31" x14ac:dyDescent="0.35">
      <c r="A1435" s="42" t="s">
        <v>5911</v>
      </c>
      <c r="B1435" s="1" t="s">
        <v>5954</v>
      </c>
      <c r="C1435" s="43" t="s">
        <v>5913</v>
      </c>
      <c r="D1435" s="43" t="s">
        <v>5917</v>
      </c>
      <c r="E1435" s="43" t="s">
        <v>5955</v>
      </c>
      <c r="F1435" s="2" t="s">
        <v>5956</v>
      </c>
      <c r="G1435" s="43" t="s">
        <v>5957</v>
      </c>
      <c r="H1435" s="59" t="s">
        <v>5958</v>
      </c>
      <c r="I1435" s="38">
        <v>0</v>
      </c>
      <c r="J1435" s="39" t="s">
        <v>8122</v>
      </c>
      <c r="K1435" s="40" t="s">
        <v>8123</v>
      </c>
      <c r="L1435" s="2" t="s">
        <v>8123</v>
      </c>
      <c r="M1435" s="41">
        <v>0</v>
      </c>
      <c r="N1435" s="4" t="s">
        <v>8123</v>
      </c>
      <c r="O1435" s="41">
        <v>0</v>
      </c>
      <c r="P1435" s="41">
        <v>0</v>
      </c>
      <c r="Q1435" s="41">
        <v>0</v>
      </c>
      <c r="R1435" s="41">
        <v>0</v>
      </c>
      <c r="S1435" s="41">
        <v>0</v>
      </c>
      <c r="T1435" s="41">
        <v>0</v>
      </c>
      <c r="U1435" s="41">
        <v>0</v>
      </c>
      <c r="V1435" s="41">
        <v>0</v>
      </c>
      <c r="W1435" s="41">
        <v>0</v>
      </c>
      <c r="X1435" s="41">
        <v>0</v>
      </c>
      <c r="Y1435" s="41">
        <v>0</v>
      </c>
      <c r="Z1435" s="41">
        <v>0</v>
      </c>
      <c r="AA1435" s="41">
        <v>0</v>
      </c>
      <c r="AB1435" s="41">
        <v>0</v>
      </c>
      <c r="AC1435" s="41">
        <v>0</v>
      </c>
      <c r="AD1435" s="58">
        <f>SUM(Table446233[[#This Row],[1st
Apportionment]:[Invoices]])</f>
        <v>0</v>
      </c>
      <c r="AE1435" s="58">
        <f>Table446233[[#This Row],[2018–19
Final Allocation
$98.35 
Per Pupil]]-AD1435</f>
        <v>0</v>
      </c>
    </row>
    <row r="1436" spans="1:31" x14ac:dyDescent="0.35">
      <c r="A1436" s="42" t="s">
        <v>5911</v>
      </c>
      <c r="B1436" s="1" t="s">
        <v>5959</v>
      </c>
      <c r="C1436" s="43" t="s">
        <v>5913</v>
      </c>
      <c r="D1436" s="43" t="s">
        <v>5917</v>
      </c>
      <c r="E1436" s="43" t="s">
        <v>5960</v>
      </c>
      <c r="F1436" s="2" t="s">
        <v>5961</v>
      </c>
      <c r="G1436" s="43" t="s">
        <v>5962</v>
      </c>
      <c r="H1436" s="59" t="s">
        <v>5963</v>
      </c>
      <c r="I1436" s="38">
        <v>0</v>
      </c>
      <c r="J1436" s="39" t="s">
        <v>8123</v>
      </c>
      <c r="K1436" s="40" t="s">
        <v>8123</v>
      </c>
      <c r="L1436" s="2" t="s">
        <v>8123</v>
      </c>
      <c r="M1436" s="41">
        <v>0</v>
      </c>
      <c r="N1436" s="4" t="s">
        <v>8123</v>
      </c>
      <c r="O1436" s="41">
        <v>0</v>
      </c>
      <c r="P1436" s="41">
        <v>0</v>
      </c>
      <c r="Q1436" s="41">
        <v>0</v>
      </c>
      <c r="R1436" s="41">
        <v>0</v>
      </c>
      <c r="S1436" s="41">
        <v>0</v>
      </c>
      <c r="T1436" s="41">
        <v>0</v>
      </c>
      <c r="U1436" s="41">
        <v>0</v>
      </c>
      <c r="V1436" s="41">
        <v>0</v>
      </c>
      <c r="W1436" s="41">
        <v>0</v>
      </c>
      <c r="X1436" s="41">
        <v>0</v>
      </c>
      <c r="Y1436" s="41">
        <v>0</v>
      </c>
      <c r="Z1436" s="41">
        <v>0</v>
      </c>
      <c r="AA1436" s="41">
        <v>0</v>
      </c>
      <c r="AB1436" s="41">
        <v>0</v>
      </c>
      <c r="AC1436" s="41">
        <v>0</v>
      </c>
      <c r="AD1436" s="58">
        <f>SUM(Table446233[[#This Row],[1st
Apportionment]:[Invoices]])</f>
        <v>0</v>
      </c>
      <c r="AE1436" s="58">
        <f>Table446233[[#This Row],[2018–19
Final Allocation
$98.35 
Per Pupil]]-AD1436</f>
        <v>0</v>
      </c>
    </row>
    <row r="1437" spans="1:31" x14ac:dyDescent="0.35">
      <c r="A1437" s="42" t="s">
        <v>5911</v>
      </c>
      <c r="B1437" s="1" t="s">
        <v>5964</v>
      </c>
      <c r="C1437" s="43" t="s">
        <v>5913</v>
      </c>
      <c r="D1437" s="43" t="s">
        <v>5917</v>
      </c>
      <c r="E1437" s="43" t="s">
        <v>5965</v>
      </c>
      <c r="F1437" s="2" t="s">
        <v>5966</v>
      </c>
      <c r="G1437" s="43" t="s">
        <v>5967</v>
      </c>
      <c r="H1437" s="59" t="s">
        <v>5968</v>
      </c>
      <c r="I1437" s="38">
        <v>0</v>
      </c>
      <c r="J1437" s="39" t="s">
        <v>8122</v>
      </c>
      <c r="K1437" s="40" t="s">
        <v>8123</v>
      </c>
      <c r="L1437" s="2" t="s">
        <v>8123</v>
      </c>
      <c r="M1437" s="41">
        <v>0</v>
      </c>
      <c r="N1437" s="4" t="s">
        <v>8123</v>
      </c>
      <c r="O1437" s="41">
        <v>0</v>
      </c>
      <c r="P1437" s="41">
        <v>0</v>
      </c>
      <c r="Q1437" s="41">
        <v>0</v>
      </c>
      <c r="R1437" s="41">
        <v>0</v>
      </c>
      <c r="S1437" s="41">
        <v>0</v>
      </c>
      <c r="T1437" s="41">
        <v>0</v>
      </c>
      <c r="U1437" s="41">
        <v>0</v>
      </c>
      <c r="V1437" s="41">
        <v>0</v>
      </c>
      <c r="W1437" s="41">
        <v>0</v>
      </c>
      <c r="X1437" s="41">
        <v>0</v>
      </c>
      <c r="Y1437" s="41">
        <v>0</v>
      </c>
      <c r="Z1437" s="41">
        <v>0</v>
      </c>
      <c r="AA1437" s="41">
        <v>0</v>
      </c>
      <c r="AB1437" s="41">
        <v>0</v>
      </c>
      <c r="AC1437" s="41">
        <v>0</v>
      </c>
      <c r="AD1437" s="58">
        <f>SUM(Table446233[[#This Row],[1st
Apportionment]:[Invoices]])</f>
        <v>0</v>
      </c>
      <c r="AE1437" s="58">
        <f>Table446233[[#This Row],[2018–19
Final Allocation
$98.35 
Per Pupil]]-AD1437</f>
        <v>0</v>
      </c>
    </row>
    <row r="1438" spans="1:31" x14ac:dyDescent="0.35">
      <c r="A1438" s="42" t="s">
        <v>5911</v>
      </c>
      <c r="B1438" s="1" t="s">
        <v>5969</v>
      </c>
      <c r="C1438" s="43" t="s">
        <v>5913</v>
      </c>
      <c r="D1438" s="43" t="s">
        <v>5917</v>
      </c>
      <c r="E1438" s="43" t="s">
        <v>5970</v>
      </c>
      <c r="F1438" s="2" t="s">
        <v>5971</v>
      </c>
      <c r="G1438" s="43" t="s">
        <v>5972</v>
      </c>
      <c r="H1438" s="59" t="s">
        <v>5973</v>
      </c>
      <c r="I1438" s="38">
        <v>0</v>
      </c>
      <c r="J1438" s="39" t="s">
        <v>8122</v>
      </c>
      <c r="K1438" s="40" t="s">
        <v>8123</v>
      </c>
      <c r="L1438" s="2" t="s">
        <v>8123</v>
      </c>
      <c r="M1438" s="41">
        <v>0</v>
      </c>
      <c r="N1438" s="4" t="s">
        <v>8123</v>
      </c>
      <c r="O1438" s="41">
        <v>0</v>
      </c>
      <c r="P1438" s="41">
        <v>0</v>
      </c>
      <c r="Q1438" s="41">
        <v>0</v>
      </c>
      <c r="R1438" s="41">
        <v>0</v>
      </c>
      <c r="S1438" s="41">
        <v>0</v>
      </c>
      <c r="T1438" s="41">
        <v>0</v>
      </c>
      <c r="U1438" s="41">
        <v>0</v>
      </c>
      <c r="V1438" s="41">
        <v>0</v>
      </c>
      <c r="W1438" s="41">
        <v>0</v>
      </c>
      <c r="X1438" s="41">
        <v>0</v>
      </c>
      <c r="Y1438" s="41">
        <v>0</v>
      </c>
      <c r="Z1438" s="41">
        <v>0</v>
      </c>
      <c r="AA1438" s="41">
        <v>0</v>
      </c>
      <c r="AB1438" s="41">
        <v>0</v>
      </c>
      <c r="AC1438" s="41">
        <v>0</v>
      </c>
      <c r="AD1438" s="58">
        <f>SUM(Table446233[[#This Row],[1st
Apportionment]:[Invoices]])</f>
        <v>0</v>
      </c>
      <c r="AE1438" s="58">
        <f>Table446233[[#This Row],[2018–19
Final Allocation
$98.35 
Per Pupil]]-AD1438</f>
        <v>0</v>
      </c>
    </row>
    <row r="1439" spans="1:31" x14ac:dyDescent="0.35">
      <c r="A1439" s="42" t="s">
        <v>5911</v>
      </c>
      <c r="B1439" s="1" t="s">
        <v>5974</v>
      </c>
      <c r="C1439" s="43" t="s">
        <v>5913</v>
      </c>
      <c r="D1439" s="43" t="s">
        <v>5917</v>
      </c>
      <c r="E1439" s="43" t="s">
        <v>5975</v>
      </c>
      <c r="F1439" s="2" t="s">
        <v>5976</v>
      </c>
      <c r="G1439" s="43" t="s">
        <v>5977</v>
      </c>
      <c r="H1439" s="59" t="s">
        <v>5978</v>
      </c>
      <c r="I1439" s="38">
        <v>0</v>
      </c>
      <c r="J1439" s="39" t="s">
        <v>8122</v>
      </c>
      <c r="K1439" s="40" t="s">
        <v>8123</v>
      </c>
      <c r="L1439" s="2" t="s">
        <v>8122</v>
      </c>
      <c r="M1439" s="41">
        <v>0</v>
      </c>
      <c r="N1439" s="4" t="s">
        <v>8123</v>
      </c>
      <c r="O1439" s="41">
        <v>0</v>
      </c>
      <c r="P1439" s="41">
        <v>0</v>
      </c>
      <c r="Q1439" s="41">
        <v>0</v>
      </c>
      <c r="R1439" s="41">
        <v>0</v>
      </c>
      <c r="S1439" s="41">
        <v>0</v>
      </c>
      <c r="T1439" s="41">
        <v>0</v>
      </c>
      <c r="U1439" s="41">
        <v>0</v>
      </c>
      <c r="V1439" s="41">
        <v>0</v>
      </c>
      <c r="W1439" s="41">
        <v>0</v>
      </c>
      <c r="X1439" s="41">
        <v>0</v>
      </c>
      <c r="Y1439" s="41">
        <v>0</v>
      </c>
      <c r="Z1439" s="41">
        <v>0</v>
      </c>
      <c r="AA1439" s="41">
        <v>0</v>
      </c>
      <c r="AB1439" s="41">
        <v>0</v>
      </c>
      <c r="AC1439" s="41">
        <v>0</v>
      </c>
      <c r="AD1439" s="58">
        <f>SUM(Table446233[[#This Row],[1st
Apportionment]:[Invoices]])</f>
        <v>0</v>
      </c>
      <c r="AE1439" s="58">
        <f>Table446233[[#This Row],[2018–19
Final Allocation
$98.35 
Per Pupil]]-AD1439</f>
        <v>0</v>
      </c>
    </row>
    <row r="1440" spans="1:31" x14ac:dyDescent="0.35">
      <c r="A1440" s="42" t="s">
        <v>5911</v>
      </c>
      <c r="B1440" s="1" t="s">
        <v>5979</v>
      </c>
      <c r="C1440" s="43" t="s">
        <v>5913</v>
      </c>
      <c r="D1440" s="43" t="s">
        <v>5917</v>
      </c>
      <c r="E1440" s="43" t="s">
        <v>5980</v>
      </c>
      <c r="F1440" s="2" t="s">
        <v>5981</v>
      </c>
      <c r="G1440" s="43" t="s">
        <v>5982</v>
      </c>
      <c r="H1440" s="59" t="s">
        <v>5983</v>
      </c>
      <c r="I1440" s="38">
        <v>0</v>
      </c>
      <c r="J1440" s="39" t="s">
        <v>8122</v>
      </c>
      <c r="K1440" s="40" t="s">
        <v>8123</v>
      </c>
      <c r="L1440" s="2" t="s">
        <v>8123</v>
      </c>
      <c r="M1440" s="41">
        <v>0</v>
      </c>
      <c r="N1440" s="4" t="s">
        <v>8123</v>
      </c>
      <c r="O1440" s="41">
        <v>0</v>
      </c>
      <c r="P1440" s="41">
        <v>0</v>
      </c>
      <c r="Q1440" s="41">
        <v>0</v>
      </c>
      <c r="R1440" s="41">
        <v>0</v>
      </c>
      <c r="S1440" s="41">
        <v>0</v>
      </c>
      <c r="T1440" s="41">
        <v>0</v>
      </c>
      <c r="U1440" s="41">
        <v>0</v>
      </c>
      <c r="V1440" s="41">
        <v>0</v>
      </c>
      <c r="W1440" s="41">
        <v>0</v>
      </c>
      <c r="X1440" s="41">
        <v>0</v>
      </c>
      <c r="Y1440" s="41">
        <v>0</v>
      </c>
      <c r="Z1440" s="41">
        <v>0</v>
      </c>
      <c r="AA1440" s="41">
        <v>0</v>
      </c>
      <c r="AB1440" s="41">
        <v>0</v>
      </c>
      <c r="AC1440" s="41">
        <v>0</v>
      </c>
      <c r="AD1440" s="58">
        <f>SUM(Table446233[[#This Row],[1st
Apportionment]:[Invoices]])</f>
        <v>0</v>
      </c>
      <c r="AE1440" s="58">
        <f>Table446233[[#This Row],[2018–19
Final Allocation
$98.35 
Per Pupil]]-AD1440</f>
        <v>0</v>
      </c>
    </row>
    <row r="1441" spans="1:31" x14ac:dyDescent="0.35">
      <c r="A1441" s="42" t="s">
        <v>5911</v>
      </c>
      <c r="B1441" s="1" t="s">
        <v>5984</v>
      </c>
      <c r="C1441" s="43" t="s">
        <v>5913</v>
      </c>
      <c r="D1441" s="43" t="s">
        <v>5985</v>
      </c>
      <c r="E1441" s="43" t="s">
        <v>5986</v>
      </c>
      <c r="F1441" s="2" t="s">
        <v>5987</v>
      </c>
      <c r="G1441" s="43" t="s">
        <v>5988</v>
      </c>
      <c r="H1441" s="59" t="s">
        <v>5989</v>
      </c>
      <c r="I1441" s="38">
        <v>0</v>
      </c>
      <c r="J1441" s="39" t="s">
        <v>8122</v>
      </c>
      <c r="K1441" s="40" t="s">
        <v>8123</v>
      </c>
      <c r="L1441" s="2" t="s">
        <v>8123</v>
      </c>
      <c r="M1441" s="41">
        <v>0</v>
      </c>
      <c r="N1441" s="4" t="s">
        <v>8123</v>
      </c>
      <c r="O1441" s="41">
        <v>0</v>
      </c>
      <c r="P1441" s="41">
        <v>0</v>
      </c>
      <c r="Q1441" s="41">
        <v>0</v>
      </c>
      <c r="R1441" s="41">
        <v>0</v>
      </c>
      <c r="S1441" s="41">
        <v>0</v>
      </c>
      <c r="T1441" s="41">
        <v>0</v>
      </c>
      <c r="U1441" s="41">
        <v>0</v>
      </c>
      <c r="V1441" s="41">
        <v>0</v>
      </c>
      <c r="W1441" s="41">
        <v>0</v>
      </c>
      <c r="X1441" s="41">
        <v>0</v>
      </c>
      <c r="Y1441" s="41">
        <v>0</v>
      </c>
      <c r="Z1441" s="41">
        <v>0</v>
      </c>
      <c r="AA1441" s="41">
        <v>0</v>
      </c>
      <c r="AB1441" s="41">
        <v>0</v>
      </c>
      <c r="AC1441" s="41">
        <v>0</v>
      </c>
      <c r="AD1441" s="58">
        <f>SUM(Table446233[[#This Row],[1st
Apportionment]:[Invoices]])</f>
        <v>0</v>
      </c>
      <c r="AE1441" s="58">
        <f>Table446233[[#This Row],[2018–19
Final Allocation
$98.35 
Per Pupil]]-AD1441</f>
        <v>0</v>
      </c>
    </row>
    <row r="1442" spans="1:31" x14ac:dyDescent="0.35">
      <c r="A1442" s="42" t="s">
        <v>5911</v>
      </c>
      <c r="B1442" s="1" t="s">
        <v>5990</v>
      </c>
      <c r="C1442" s="43" t="s">
        <v>5913</v>
      </c>
      <c r="D1442" s="43" t="s">
        <v>5991</v>
      </c>
      <c r="E1442" s="43" t="s">
        <v>5992</v>
      </c>
      <c r="F1442" s="2" t="s">
        <v>5993</v>
      </c>
      <c r="G1442" s="43" t="s">
        <v>5994</v>
      </c>
      <c r="H1442" s="59" t="s">
        <v>5995</v>
      </c>
      <c r="I1442" s="38">
        <v>0</v>
      </c>
      <c r="J1442" s="39" t="s">
        <v>8123</v>
      </c>
      <c r="K1442" s="40" t="s">
        <v>8123</v>
      </c>
      <c r="L1442" s="2" t="s">
        <v>8123</v>
      </c>
      <c r="M1442" s="41">
        <v>0</v>
      </c>
      <c r="N1442" s="4" t="s">
        <v>8123</v>
      </c>
      <c r="O1442" s="41">
        <v>0</v>
      </c>
      <c r="P1442" s="41">
        <v>0</v>
      </c>
      <c r="Q1442" s="41">
        <v>0</v>
      </c>
      <c r="R1442" s="41">
        <v>0</v>
      </c>
      <c r="S1442" s="41">
        <v>0</v>
      </c>
      <c r="T1442" s="41">
        <v>0</v>
      </c>
      <c r="U1442" s="41">
        <v>0</v>
      </c>
      <c r="V1442" s="41">
        <v>0</v>
      </c>
      <c r="W1442" s="41">
        <v>0</v>
      </c>
      <c r="X1442" s="41">
        <v>0</v>
      </c>
      <c r="Y1442" s="41">
        <v>0</v>
      </c>
      <c r="Z1442" s="41">
        <v>0</v>
      </c>
      <c r="AA1442" s="41">
        <v>0</v>
      </c>
      <c r="AB1442" s="41">
        <v>0</v>
      </c>
      <c r="AC1442" s="41">
        <v>0</v>
      </c>
      <c r="AD1442" s="58">
        <f>SUM(Table446233[[#This Row],[1st
Apportionment]:[Invoices]])</f>
        <v>0</v>
      </c>
      <c r="AE1442" s="58">
        <f>Table446233[[#This Row],[2018–19
Final Allocation
$98.35 
Per Pupil]]-AD1442</f>
        <v>0</v>
      </c>
    </row>
    <row r="1443" spans="1:31" x14ac:dyDescent="0.35">
      <c r="A1443" s="42" t="s">
        <v>5911</v>
      </c>
      <c r="B1443" s="1" t="s">
        <v>5996</v>
      </c>
      <c r="C1443" s="43" t="s">
        <v>5913</v>
      </c>
      <c r="D1443" s="43" t="s">
        <v>5997</v>
      </c>
      <c r="E1443" s="43" t="s">
        <v>5998</v>
      </c>
      <c r="F1443" s="2" t="s">
        <v>5999</v>
      </c>
      <c r="G1443" s="43" t="s">
        <v>6000</v>
      </c>
      <c r="H1443" s="59" t="s">
        <v>6001</v>
      </c>
      <c r="I1443" s="38">
        <v>0</v>
      </c>
      <c r="J1443" s="39" t="s">
        <v>8122</v>
      </c>
      <c r="K1443" s="40" t="s">
        <v>8123</v>
      </c>
      <c r="L1443" s="2" t="s">
        <v>8123</v>
      </c>
      <c r="M1443" s="41">
        <v>0</v>
      </c>
      <c r="N1443" s="4" t="s">
        <v>8123</v>
      </c>
      <c r="O1443" s="41">
        <v>0</v>
      </c>
      <c r="P1443" s="41">
        <v>0</v>
      </c>
      <c r="Q1443" s="41">
        <v>0</v>
      </c>
      <c r="R1443" s="41">
        <v>0</v>
      </c>
      <c r="S1443" s="41">
        <v>0</v>
      </c>
      <c r="T1443" s="41">
        <v>0</v>
      </c>
      <c r="U1443" s="41">
        <v>0</v>
      </c>
      <c r="V1443" s="41">
        <v>0</v>
      </c>
      <c r="W1443" s="41">
        <v>0</v>
      </c>
      <c r="X1443" s="41">
        <v>0</v>
      </c>
      <c r="Y1443" s="41">
        <v>0</v>
      </c>
      <c r="Z1443" s="41">
        <v>0</v>
      </c>
      <c r="AA1443" s="41">
        <v>0</v>
      </c>
      <c r="AB1443" s="41">
        <v>0</v>
      </c>
      <c r="AC1443" s="41">
        <v>0</v>
      </c>
      <c r="AD1443" s="58">
        <f>SUM(Table446233[[#This Row],[1st
Apportionment]:[Invoices]])</f>
        <v>0</v>
      </c>
      <c r="AE1443" s="58">
        <f>Table446233[[#This Row],[2018–19
Final Allocation
$98.35 
Per Pupil]]-AD1443</f>
        <v>0</v>
      </c>
    </row>
    <row r="1444" spans="1:31" x14ac:dyDescent="0.35">
      <c r="A1444" s="42" t="s">
        <v>6002</v>
      </c>
      <c r="B1444" s="1" t="s">
        <v>6003</v>
      </c>
      <c r="C1444" s="43" t="s">
        <v>6004</v>
      </c>
      <c r="D1444" s="43" t="s">
        <v>6005</v>
      </c>
      <c r="E1444" s="43" t="s">
        <v>34</v>
      </c>
      <c r="F1444" s="2" t="s">
        <v>35</v>
      </c>
      <c r="G1444" s="43" t="s">
        <v>6005</v>
      </c>
      <c r="H1444" s="59" t="s">
        <v>6006</v>
      </c>
      <c r="I1444" s="38">
        <v>0</v>
      </c>
      <c r="J1444" s="39" t="s">
        <v>8122</v>
      </c>
      <c r="K1444" s="40" t="s">
        <v>8123</v>
      </c>
      <c r="L1444" s="2" t="s">
        <v>8123</v>
      </c>
      <c r="M1444" s="41">
        <v>0</v>
      </c>
      <c r="N1444" s="4" t="s">
        <v>8123</v>
      </c>
      <c r="O1444" s="41">
        <v>0</v>
      </c>
      <c r="P1444" s="41">
        <v>0</v>
      </c>
      <c r="Q1444" s="41">
        <v>0</v>
      </c>
      <c r="R1444" s="41">
        <v>0</v>
      </c>
      <c r="S1444" s="41">
        <v>0</v>
      </c>
      <c r="T1444" s="41">
        <v>0</v>
      </c>
      <c r="U1444" s="41">
        <v>0</v>
      </c>
      <c r="V1444" s="41">
        <v>0</v>
      </c>
      <c r="W1444" s="41">
        <v>0</v>
      </c>
      <c r="X1444" s="41">
        <v>0</v>
      </c>
      <c r="Y1444" s="41">
        <v>0</v>
      </c>
      <c r="Z1444" s="41">
        <v>0</v>
      </c>
      <c r="AA1444" s="41">
        <v>0</v>
      </c>
      <c r="AB1444" s="41">
        <v>0</v>
      </c>
      <c r="AC1444" s="41">
        <v>0</v>
      </c>
      <c r="AD1444" s="58">
        <f>SUM(Table446233[[#This Row],[1st
Apportionment]:[Invoices]])</f>
        <v>0</v>
      </c>
      <c r="AE1444" s="58">
        <f>Table446233[[#This Row],[2018–19
Final Allocation
$98.35 
Per Pupil]]-AD1444</f>
        <v>0</v>
      </c>
    </row>
    <row r="1445" spans="1:31" x14ac:dyDescent="0.35">
      <c r="A1445" s="42" t="s">
        <v>6002</v>
      </c>
      <c r="B1445" s="1" t="s">
        <v>6007</v>
      </c>
      <c r="C1445" s="43" t="s">
        <v>6004</v>
      </c>
      <c r="D1445" s="43" t="s">
        <v>6008</v>
      </c>
      <c r="E1445" s="43" t="s">
        <v>34</v>
      </c>
      <c r="F1445" s="2" t="s">
        <v>35</v>
      </c>
      <c r="G1445" s="43" t="s">
        <v>6008</v>
      </c>
      <c r="H1445" s="59" t="s">
        <v>6009</v>
      </c>
      <c r="I1445" s="38">
        <v>0</v>
      </c>
      <c r="J1445" s="39" t="s">
        <v>8122</v>
      </c>
      <c r="K1445" s="40" t="s">
        <v>8123</v>
      </c>
      <c r="L1445" s="2" t="s">
        <v>8123</v>
      </c>
      <c r="M1445" s="41">
        <v>0</v>
      </c>
      <c r="N1445" s="4" t="s">
        <v>8123</v>
      </c>
      <c r="O1445" s="41">
        <v>0</v>
      </c>
      <c r="P1445" s="41">
        <v>0</v>
      </c>
      <c r="Q1445" s="41">
        <v>0</v>
      </c>
      <c r="R1445" s="41">
        <v>0</v>
      </c>
      <c r="S1445" s="41">
        <v>0</v>
      </c>
      <c r="T1445" s="41">
        <v>0</v>
      </c>
      <c r="U1445" s="41">
        <v>0</v>
      </c>
      <c r="V1445" s="41">
        <v>0</v>
      </c>
      <c r="W1445" s="41">
        <v>0</v>
      </c>
      <c r="X1445" s="41">
        <v>0</v>
      </c>
      <c r="Y1445" s="41">
        <v>0</v>
      </c>
      <c r="Z1445" s="41">
        <v>0</v>
      </c>
      <c r="AA1445" s="41">
        <v>0</v>
      </c>
      <c r="AB1445" s="41">
        <v>0</v>
      </c>
      <c r="AC1445" s="41">
        <v>0</v>
      </c>
      <c r="AD1445" s="58">
        <f>SUM(Table446233[[#This Row],[1st
Apportionment]:[Invoices]])</f>
        <v>0</v>
      </c>
      <c r="AE1445" s="58">
        <f>Table446233[[#This Row],[2018–19
Final Allocation
$98.35 
Per Pupil]]-AD1445</f>
        <v>0</v>
      </c>
    </row>
    <row r="1446" spans="1:31" x14ac:dyDescent="0.35">
      <c r="A1446" s="42" t="s">
        <v>6002</v>
      </c>
      <c r="B1446" s="1" t="s">
        <v>6010</v>
      </c>
      <c r="C1446" s="43" t="s">
        <v>6004</v>
      </c>
      <c r="D1446" s="43" t="s">
        <v>6011</v>
      </c>
      <c r="E1446" s="43" t="s">
        <v>34</v>
      </c>
      <c r="F1446" s="2" t="s">
        <v>35</v>
      </c>
      <c r="G1446" s="43" t="s">
        <v>6011</v>
      </c>
      <c r="H1446" s="59" t="s">
        <v>6012</v>
      </c>
      <c r="I1446" s="38">
        <v>0</v>
      </c>
      <c r="J1446" s="39" t="s">
        <v>8123</v>
      </c>
      <c r="K1446" s="40" t="s">
        <v>8123</v>
      </c>
      <c r="L1446" s="2" t="s">
        <v>8123</v>
      </c>
      <c r="M1446" s="41">
        <v>0</v>
      </c>
      <c r="N1446" s="4" t="s">
        <v>8123</v>
      </c>
      <c r="O1446" s="41">
        <v>0</v>
      </c>
      <c r="P1446" s="41">
        <v>0</v>
      </c>
      <c r="Q1446" s="41">
        <v>0</v>
      </c>
      <c r="R1446" s="41">
        <v>0</v>
      </c>
      <c r="S1446" s="41">
        <v>0</v>
      </c>
      <c r="T1446" s="41">
        <v>0</v>
      </c>
      <c r="U1446" s="41">
        <v>0</v>
      </c>
      <c r="V1446" s="41">
        <v>0</v>
      </c>
      <c r="W1446" s="41">
        <v>0</v>
      </c>
      <c r="X1446" s="41">
        <v>0</v>
      </c>
      <c r="Y1446" s="41">
        <v>0</v>
      </c>
      <c r="Z1446" s="41">
        <v>0</v>
      </c>
      <c r="AA1446" s="41">
        <v>0</v>
      </c>
      <c r="AB1446" s="41">
        <v>0</v>
      </c>
      <c r="AC1446" s="41">
        <v>0</v>
      </c>
      <c r="AD1446" s="58">
        <f>SUM(Table446233[[#This Row],[1st
Apportionment]:[Invoices]])</f>
        <v>0</v>
      </c>
      <c r="AE1446" s="58">
        <f>Table446233[[#This Row],[2018–19
Final Allocation
$98.35 
Per Pupil]]-AD1446</f>
        <v>0</v>
      </c>
    </row>
    <row r="1447" spans="1:31" x14ac:dyDescent="0.35">
      <c r="A1447" s="42" t="s">
        <v>6002</v>
      </c>
      <c r="B1447" s="1" t="s">
        <v>6013</v>
      </c>
      <c r="C1447" s="43" t="s">
        <v>6004</v>
      </c>
      <c r="D1447" s="43" t="s">
        <v>6014</v>
      </c>
      <c r="E1447" s="43" t="s">
        <v>34</v>
      </c>
      <c r="F1447" s="2" t="s">
        <v>35</v>
      </c>
      <c r="G1447" s="43" t="s">
        <v>6014</v>
      </c>
      <c r="H1447" s="59" t="s">
        <v>4799</v>
      </c>
      <c r="I1447" s="38">
        <v>0</v>
      </c>
      <c r="J1447" s="39" t="s">
        <v>8122</v>
      </c>
      <c r="K1447" s="40" t="s">
        <v>8123</v>
      </c>
      <c r="L1447" s="2" t="s">
        <v>8123</v>
      </c>
      <c r="M1447" s="41">
        <v>0</v>
      </c>
      <c r="N1447" s="4" t="s">
        <v>8123</v>
      </c>
      <c r="O1447" s="41">
        <v>0</v>
      </c>
      <c r="P1447" s="41">
        <v>0</v>
      </c>
      <c r="Q1447" s="41">
        <v>0</v>
      </c>
      <c r="R1447" s="41">
        <v>0</v>
      </c>
      <c r="S1447" s="41">
        <v>0</v>
      </c>
      <c r="T1447" s="41">
        <v>0</v>
      </c>
      <c r="U1447" s="41">
        <v>0</v>
      </c>
      <c r="V1447" s="41">
        <v>0</v>
      </c>
      <c r="W1447" s="41">
        <v>0</v>
      </c>
      <c r="X1447" s="41">
        <v>0</v>
      </c>
      <c r="Y1447" s="41">
        <v>0</v>
      </c>
      <c r="Z1447" s="41">
        <v>0</v>
      </c>
      <c r="AA1447" s="41">
        <v>0</v>
      </c>
      <c r="AB1447" s="41">
        <v>0</v>
      </c>
      <c r="AC1447" s="41">
        <v>0</v>
      </c>
      <c r="AD1447" s="58">
        <f>SUM(Table446233[[#This Row],[1st
Apportionment]:[Invoices]])</f>
        <v>0</v>
      </c>
      <c r="AE1447" s="58">
        <f>Table446233[[#This Row],[2018–19
Final Allocation
$98.35 
Per Pupil]]-AD1447</f>
        <v>0</v>
      </c>
    </row>
    <row r="1448" spans="1:31" x14ac:dyDescent="0.35">
      <c r="A1448" s="13" t="s">
        <v>6002</v>
      </c>
      <c r="B1448" s="13" t="s">
        <v>6015</v>
      </c>
      <c r="C1448" s="14" t="s">
        <v>6004</v>
      </c>
      <c r="D1448" s="14" t="s">
        <v>6016</v>
      </c>
      <c r="E1448" s="14" t="s">
        <v>34</v>
      </c>
      <c r="F1448" s="14" t="s">
        <v>35</v>
      </c>
      <c r="G1448" s="14" t="s">
        <v>6016</v>
      </c>
      <c r="H1448" s="61" t="s">
        <v>6017</v>
      </c>
      <c r="I1448" s="38">
        <v>176</v>
      </c>
      <c r="J1448" s="39" t="s">
        <v>8122</v>
      </c>
      <c r="K1448" s="40" t="s">
        <v>8122</v>
      </c>
      <c r="L1448" s="14" t="s">
        <v>8122</v>
      </c>
      <c r="M1448" s="41">
        <v>17310</v>
      </c>
      <c r="N1448" s="4" t="s">
        <v>8123</v>
      </c>
      <c r="O1448" s="41">
        <v>0</v>
      </c>
      <c r="P1448" s="41">
        <v>996</v>
      </c>
      <c r="Q1448" s="41">
        <v>3501</v>
      </c>
      <c r="R1448" s="41">
        <v>1773</v>
      </c>
      <c r="S1448" s="41">
        <v>1749</v>
      </c>
      <c r="T1448" s="41">
        <v>3135</v>
      </c>
      <c r="U1448" s="41">
        <v>6156</v>
      </c>
      <c r="V1448" s="41">
        <v>0</v>
      </c>
      <c r="W1448" s="41">
        <v>0</v>
      </c>
      <c r="X1448" s="41">
        <v>0</v>
      </c>
      <c r="Y1448" s="41">
        <v>0</v>
      </c>
      <c r="Z1448" s="41">
        <v>0</v>
      </c>
      <c r="AA1448" s="41">
        <v>0</v>
      </c>
      <c r="AB1448" s="41">
        <v>0</v>
      </c>
      <c r="AC1448" s="41">
        <v>0</v>
      </c>
      <c r="AD1448" s="58">
        <f>SUM(Table446233[[#This Row],[1st
Apportionment]:[Invoices]])</f>
        <v>17310</v>
      </c>
      <c r="AE1448" s="58">
        <f>Table446233[[#This Row],[2018–19
Final Allocation
$98.35 
Per Pupil]]-AD1448</f>
        <v>0</v>
      </c>
    </row>
    <row r="1449" spans="1:31" x14ac:dyDescent="0.35">
      <c r="A1449" s="13" t="s">
        <v>6002</v>
      </c>
      <c r="B1449" s="13" t="s">
        <v>6018</v>
      </c>
      <c r="C1449" s="14" t="s">
        <v>6004</v>
      </c>
      <c r="D1449" s="14" t="s">
        <v>6019</v>
      </c>
      <c r="E1449" s="14" t="s">
        <v>34</v>
      </c>
      <c r="F1449" s="44" t="s">
        <v>35</v>
      </c>
      <c r="G1449" s="14" t="s">
        <v>6019</v>
      </c>
      <c r="H1449" s="61" t="s">
        <v>6020</v>
      </c>
      <c r="I1449" s="38">
        <v>0</v>
      </c>
      <c r="J1449" s="39" t="s">
        <v>8122</v>
      </c>
      <c r="K1449" s="40" t="s">
        <v>8123</v>
      </c>
      <c r="L1449" s="14" t="s">
        <v>8123</v>
      </c>
      <c r="M1449" s="41">
        <v>0</v>
      </c>
      <c r="N1449" s="4" t="s">
        <v>8123</v>
      </c>
      <c r="O1449" s="41">
        <v>0</v>
      </c>
      <c r="P1449" s="41">
        <v>0</v>
      </c>
      <c r="Q1449" s="41">
        <v>0</v>
      </c>
      <c r="R1449" s="41">
        <v>0</v>
      </c>
      <c r="S1449" s="41">
        <v>0</v>
      </c>
      <c r="T1449" s="41">
        <v>0</v>
      </c>
      <c r="U1449" s="41">
        <v>0</v>
      </c>
      <c r="V1449" s="41">
        <v>0</v>
      </c>
      <c r="W1449" s="41">
        <v>0</v>
      </c>
      <c r="X1449" s="41">
        <v>0</v>
      </c>
      <c r="Y1449" s="41">
        <v>0</v>
      </c>
      <c r="Z1449" s="41">
        <v>0</v>
      </c>
      <c r="AA1449" s="41">
        <v>0</v>
      </c>
      <c r="AB1449" s="41">
        <v>0</v>
      </c>
      <c r="AC1449" s="41">
        <v>0</v>
      </c>
      <c r="AD1449" s="58">
        <f>SUM(Table446233[[#This Row],[1st
Apportionment]:[Invoices]])</f>
        <v>0</v>
      </c>
      <c r="AE1449" s="58">
        <f>Table446233[[#This Row],[2018–19
Final Allocation
$98.35 
Per Pupil]]-AD1449</f>
        <v>0</v>
      </c>
    </row>
    <row r="1450" spans="1:31" x14ac:dyDescent="0.35">
      <c r="A1450" s="13" t="s">
        <v>6002</v>
      </c>
      <c r="B1450" s="13" t="s">
        <v>6021</v>
      </c>
      <c r="C1450" s="14" t="s">
        <v>6004</v>
      </c>
      <c r="D1450" s="14" t="s">
        <v>6022</v>
      </c>
      <c r="E1450" s="14" t="s">
        <v>34</v>
      </c>
      <c r="F1450" s="14" t="s">
        <v>35</v>
      </c>
      <c r="G1450" s="14" t="s">
        <v>6022</v>
      </c>
      <c r="H1450" s="61" t="s">
        <v>6023</v>
      </c>
      <c r="I1450" s="38">
        <v>0</v>
      </c>
      <c r="J1450" s="39" t="s">
        <v>8122</v>
      </c>
      <c r="K1450" s="40" t="s">
        <v>8123</v>
      </c>
      <c r="L1450" s="14" t="s">
        <v>8123</v>
      </c>
      <c r="M1450" s="41">
        <v>0</v>
      </c>
      <c r="N1450" s="4" t="s">
        <v>8123</v>
      </c>
      <c r="O1450" s="41">
        <v>0</v>
      </c>
      <c r="P1450" s="41">
        <v>0</v>
      </c>
      <c r="Q1450" s="41">
        <v>0</v>
      </c>
      <c r="R1450" s="41">
        <v>0</v>
      </c>
      <c r="S1450" s="41">
        <v>0</v>
      </c>
      <c r="T1450" s="41">
        <v>0</v>
      </c>
      <c r="U1450" s="41">
        <v>0</v>
      </c>
      <c r="V1450" s="41">
        <v>0</v>
      </c>
      <c r="W1450" s="41">
        <v>0</v>
      </c>
      <c r="X1450" s="41">
        <v>0</v>
      </c>
      <c r="Y1450" s="41">
        <v>0</v>
      </c>
      <c r="Z1450" s="41">
        <v>0</v>
      </c>
      <c r="AA1450" s="41">
        <v>0</v>
      </c>
      <c r="AB1450" s="41">
        <v>0</v>
      </c>
      <c r="AC1450" s="41">
        <v>0</v>
      </c>
      <c r="AD1450" s="58">
        <f>SUM(Table446233[[#This Row],[1st
Apportionment]:[Invoices]])</f>
        <v>0</v>
      </c>
      <c r="AE1450" s="58">
        <f>Table446233[[#This Row],[2018–19
Final Allocation
$98.35 
Per Pupil]]-AD1450</f>
        <v>0</v>
      </c>
    </row>
    <row r="1451" spans="1:31" x14ac:dyDescent="0.35">
      <c r="A1451" s="13" t="s">
        <v>6002</v>
      </c>
      <c r="B1451" s="13" t="s">
        <v>6024</v>
      </c>
      <c r="C1451" s="14" t="s">
        <v>6004</v>
      </c>
      <c r="D1451" s="14" t="s">
        <v>6025</v>
      </c>
      <c r="E1451" s="14" t="s">
        <v>34</v>
      </c>
      <c r="F1451" s="14" t="s">
        <v>35</v>
      </c>
      <c r="G1451" s="14" t="s">
        <v>6025</v>
      </c>
      <c r="H1451" s="61" t="s">
        <v>6026</v>
      </c>
      <c r="I1451" s="38">
        <v>0</v>
      </c>
      <c r="J1451" s="39" t="s">
        <v>8122</v>
      </c>
      <c r="K1451" s="40" t="s">
        <v>8123</v>
      </c>
      <c r="L1451" s="14" t="s">
        <v>8123</v>
      </c>
      <c r="M1451" s="41">
        <v>0</v>
      </c>
      <c r="N1451" s="4" t="s">
        <v>8123</v>
      </c>
      <c r="O1451" s="41">
        <v>0</v>
      </c>
      <c r="P1451" s="41">
        <v>0</v>
      </c>
      <c r="Q1451" s="41">
        <v>0</v>
      </c>
      <c r="R1451" s="41">
        <v>0</v>
      </c>
      <c r="S1451" s="41">
        <v>0</v>
      </c>
      <c r="T1451" s="41">
        <v>0</v>
      </c>
      <c r="U1451" s="41">
        <v>0</v>
      </c>
      <c r="V1451" s="41">
        <v>0</v>
      </c>
      <c r="W1451" s="41">
        <v>0</v>
      </c>
      <c r="X1451" s="41">
        <v>0</v>
      </c>
      <c r="Y1451" s="41">
        <v>0</v>
      </c>
      <c r="Z1451" s="41">
        <v>0</v>
      </c>
      <c r="AA1451" s="41">
        <v>0</v>
      </c>
      <c r="AB1451" s="41">
        <v>0</v>
      </c>
      <c r="AC1451" s="41">
        <v>0</v>
      </c>
      <c r="AD1451" s="58">
        <f>SUM(Table446233[[#This Row],[1st
Apportionment]:[Invoices]])</f>
        <v>0</v>
      </c>
      <c r="AE1451" s="58">
        <f>Table446233[[#This Row],[2018–19
Final Allocation
$98.35 
Per Pupil]]-AD1451</f>
        <v>0</v>
      </c>
    </row>
    <row r="1452" spans="1:31" x14ac:dyDescent="0.35">
      <c r="A1452" s="13" t="s">
        <v>6002</v>
      </c>
      <c r="B1452" s="13" t="s">
        <v>6027</v>
      </c>
      <c r="C1452" s="14" t="s">
        <v>6004</v>
      </c>
      <c r="D1452" s="14" t="s">
        <v>6028</v>
      </c>
      <c r="E1452" s="14" t="s">
        <v>34</v>
      </c>
      <c r="F1452" s="14" t="s">
        <v>35</v>
      </c>
      <c r="G1452" s="14" t="s">
        <v>6028</v>
      </c>
      <c r="H1452" s="61" t="s">
        <v>6029</v>
      </c>
      <c r="I1452" s="38">
        <v>0</v>
      </c>
      <c r="J1452" s="39" t="s">
        <v>8122</v>
      </c>
      <c r="K1452" s="40" t="s">
        <v>8123</v>
      </c>
      <c r="L1452" s="14" t="s">
        <v>8123</v>
      </c>
      <c r="M1452" s="41">
        <v>0</v>
      </c>
      <c r="N1452" s="4" t="s">
        <v>8123</v>
      </c>
      <c r="O1452" s="41">
        <v>0</v>
      </c>
      <c r="P1452" s="41">
        <v>0</v>
      </c>
      <c r="Q1452" s="41">
        <v>0</v>
      </c>
      <c r="R1452" s="41">
        <v>0</v>
      </c>
      <c r="S1452" s="41">
        <v>0</v>
      </c>
      <c r="T1452" s="41">
        <v>0</v>
      </c>
      <c r="U1452" s="41">
        <v>0</v>
      </c>
      <c r="V1452" s="41">
        <v>0</v>
      </c>
      <c r="W1452" s="41">
        <v>0</v>
      </c>
      <c r="X1452" s="41">
        <v>0</v>
      </c>
      <c r="Y1452" s="41">
        <v>0</v>
      </c>
      <c r="Z1452" s="41">
        <v>0</v>
      </c>
      <c r="AA1452" s="41">
        <v>0</v>
      </c>
      <c r="AB1452" s="41">
        <v>0</v>
      </c>
      <c r="AC1452" s="41">
        <v>0</v>
      </c>
      <c r="AD1452" s="58">
        <f>SUM(Table446233[[#This Row],[1st
Apportionment]:[Invoices]])</f>
        <v>0</v>
      </c>
      <c r="AE1452" s="58">
        <f>Table446233[[#This Row],[2018–19
Final Allocation
$98.35 
Per Pupil]]-AD1452</f>
        <v>0</v>
      </c>
    </row>
    <row r="1453" spans="1:31" x14ac:dyDescent="0.35">
      <c r="A1453" s="13" t="s">
        <v>6002</v>
      </c>
      <c r="B1453" s="13" t="s">
        <v>6030</v>
      </c>
      <c r="C1453" s="14" t="s">
        <v>6004</v>
      </c>
      <c r="D1453" s="14" t="s">
        <v>6031</v>
      </c>
      <c r="E1453" s="14" t="s">
        <v>34</v>
      </c>
      <c r="F1453" s="14" t="s">
        <v>35</v>
      </c>
      <c r="G1453" s="14" t="s">
        <v>6031</v>
      </c>
      <c r="H1453" s="61" t="s">
        <v>6032</v>
      </c>
      <c r="I1453" s="38">
        <v>0</v>
      </c>
      <c r="J1453" s="39" t="s">
        <v>8122</v>
      </c>
      <c r="K1453" s="40" t="s">
        <v>8123</v>
      </c>
      <c r="L1453" s="14" t="s">
        <v>8123</v>
      </c>
      <c r="M1453" s="41">
        <v>0</v>
      </c>
      <c r="N1453" s="4" t="s">
        <v>8123</v>
      </c>
      <c r="O1453" s="41">
        <v>0</v>
      </c>
      <c r="P1453" s="41">
        <v>0</v>
      </c>
      <c r="Q1453" s="41">
        <v>0</v>
      </c>
      <c r="R1453" s="41">
        <v>0</v>
      </c>
      <c r="S1453" s="41">
        <v>0</v>
      </c>
      <c r="T1453" s="41">
        <v>0</v>
      </c>
      <c r="U1453" s="41">
        <v>0</v>
      </c>
      <c r="V1453" s="41">
        <v>0</v>
      </c>
      <c r="W1453" s="41">
        <v>0</v>
      </c>
      <c r="X1453" s="41">
        <v>0</v>
      </c>
      <c r="Y1453" s="41">
        <v>0</v>
      </c>
      <c r="Z1453" s="41">
        <v>0</v>
      </c>
      <c r="AA1453" s="41">
        <v>0</v>
      </c>
      <c r="AB1453" s="41">
        <v>0</v>
      </c>
      <c r="AC1453" s="41">
        <v>0</v>
      </c>
      <c r="AD1453" s="58">
        <f>SUM(Table446233[[#This Row],[1st
Apportionment]:[Invoices]])</f>
        <v>0</v>
      </c>
      <c r="AE1453" s="58">
        <f>Table446233[[#This Row],[2018–19
Final Allocation
$98.35 
Per Pupil]]-AD1453</f>
        <v>0</v>
      </c>
    </row>
    <row r="1454" spans="1:31" x14ac:dyDescent="0.35">
      <c r="A1454" s="13" t="s">
        <v>6002</v>
      </c>
      <c r="B1454" s="13" t="s">
        <v>6033</v>
      </c>
      <c r="C1454" s="14" t="s">
        <v>6004</v>
      </c>
      <c r="D1454" s="14" t="s">
        <v>6034</v>
      </c>
      <c r="E1454" s="14" t="s">
        <v>34</v>
      </c>
      <c r="F1454" s="14" t="s">
        <v>35</v>
      </c>
      <c r="G1454" s="14" t="s">
        <v>6034</v>
      </c>
      <c r="H1454" s="61" t="s">
        <v>6035</v>
      </c>
      <c r="I1454" s="38">
        <v>0</v>
      </c>
      <c r="J1454" s="39" t="s">
        <v>8122</v>
      </c>
      <c r="K1454" s="40" t="s">
        <v>8123</v>
      </c>
      <c r="L1454" s="14" t="s">
        <v>8123</v>
      </c>
      <c r="M1454" s="41">
        <v>0</v>
      </c>
      <c r="N1454" s="4" t="s">
        <v>8123</v>
      </c>
      <c r="O1454" s="41">
        <v>0</v>
      </c>
      <c r="P1454" s="41">
        <v>0</v>
      </c>
      <c r="Q1454" s="41">
        <v>0</v>
      </c>
      <c r="R1454" s="41">
        <v>0</v>
      </c>
      <c r="S1454" s="41">
        <v>0</v>
      </c>
      <c r="T1454" s="41">
        <v>0</v>
      </c>
      <c r="U1454" s="41">
        <v>0</v>
      </c>
      <c r="V1454" s="41">
        <v>0</v>
      </c>
      <c r="W1454" s="41">
        <v>0</v>
      </c>
      <c r="X1454" s="41">
        <v>0</v>
      </c>
      <c r="Y1454" s="41">
        <v>0</v>
      </c>
      <c r="Z1454" s="41">
        <v>0</v>
      </c>
      <c r="AA1454" s="41">
        <v>0</v>
      </c>
      <c r="AB1454" s="41">
        <v>0</v>
      </c>
      <c r="AC1454" s="41">
        <v>0</v>
      </c>
      <c r="AD1454" s="58">
        <f>SUM(Table446233[[#This Row],[1st
Apportionment]:[Invoices]])</f>
        <v>0</v>
      </c>
      <c r="AE1454" s="58">
        <f>Table446233[[#This Row],[2018–19
Final Allocation
$98.35 
Per Pupil]]-AD1454</f>
        <v>0</v>
      </c>
    </row>
    <row r="1455" spans="1:31" x14ac:dyDescent="0.35">
      <c r="A1455" s="13" t="s">
        <v>6002</v>
      </c>
      <c r="B1455" s="13" t="s">
        <v>6036</v>
      </c>
      <c r="C1455" s="14" t="s">
        <v>6004</v>
      </c>
      <c r="D1455" s="14" t="s">
        <v>6037</v>
      </c>
      <c r="E1455" s="14" t="s">
        <v>34</v>
      </c>
      <c r="F1455" s="14" t="s">
        <v>35</v>
      </c>
      <c r="G1455" s="14" t="s">
        <v>6037</v>
      </c>
      <c r="H1455" s="61" t="s">
        <v>6038</v>
      </c>
      <c r="I1455" s="38">
        <v>0</v>
      </c>
      <c r="J1455" s="39" t="s">
        <v>8123</v>
      </c>
      <c r="K1455" s="40" t="s">
        <v>8123</v>
      </c>
      <c r="L1455" s="14" t="s">
        <v>8123</v>
      </c>
      <c r="M1455" s="41">
        <v>0</v>
      </c>
      <c r="N1455" s="4" t="s">
        <v>8123</v>
      </c>
      <c r="O1455" s="41">
        <v>0</v>
      </c>
      <c r="P1455" s="41">
        <v>0</v>
      </c>
      <c r="Q1455" s="41">
        <v>0</v>
      </c>
      <c r="R1455" s="41">
        <v>0</v>
      </c>
      <c r="S1455" s="41">
        <v>0</v>
      </c>
      <c r="T1455" s="41">
        <v>0</v>
      </c>
      <c r="U1455" s="41">
        <v>0</v>
      </c>
      <c r="V1455" s="41">
        <v>0</v>
      </c>
      <c r="W1455" s="41">
        <v>0</v>
      </c>
      <c r="X1455" s="41">
        <v>0</v>
      </c>
      <c r="Y1455" s="41">
        <v>0</v>
      </c>
      <c r="Z1455" s="41">
        <v>0</v>
      </c>
      <c r="AA1455" s="41">
        <v>0</v>
      </c>
      <c r="AB1455" s="41">
        <v>0</v>
      </c>
      <c r="AC1455" s="41">
        <v>0</v>
      </c>
      <c r="AD1455" s="58">
        <f>SUM(Table446233[[#This Row],[1st
Apportionment]:[Invoices]])</f>
        <v>0</v>
      </c>
      <c r="AE1455" s="58">
        <f>Table446233[[#This Row],[2018–19
Final Allocation
$98.35 
Per Pupil]]-AD1455</f>
        <v>0</v>
      </c>
    </row>
    <row r="1456" spans="1:31" x14ac:dyDescent="0.35">
      <c r="A1456" s="13" t="s">
        <v>6002</v>
      </c>
      <c r="B1456" s="13" t="s">
        <v>6039</v>
      </c>
      <c r="C1456" s="14" t="s">
        <v>6004</v>
      </c>
      <c r="D1456" s="14" t="s">
        <v>6040</v>
      </c>
      <c r="E1456" s="14" t="s">
        <v>34</v>
      </c>
      <c r="F1456" s="14" t="s">
        <v>35</v>
      </c>
      <c r="G1456" s="14" t="s">
        <v>6040</v>
      </c>
      <c r="H1456" s="61" t="s">
        <v>6041</v>
      </c>
      <c r="I1456" s="38">
        <v>814</v>
      </c>
      <c r="J1456" s="39" t="s">
        <v>8122</v>
      </c>
      <c r="K1456" s="40" t="s">
        <v>8122</v>
      </c>
      <c r="L1456" s="14" t="s">
        <v>8122</v>
      </c>
      <c r="M1456" s="41">
        <v>80057</v>
      </c>
      <c r="N1456" s="4" t="s">
        <v>8122</v>
      </c>
      <c r="O1456" s="41">
        <v>0</v>
      </c>
      <c r="P1456" s="41">
        <v>0</v>
      </c>
      <c r="Q1456" s="41">
        <v>0</v>
      </c>
      <c r="R1456" s="41">
        <v>0</v>
      </c>
      <c r="S1456" s="41">
        <v>7358</v>
      </c>
      <c r="T1456" s="41">
        <v>28651</v>
      </c>
      <c r="U1456" s="41">
        <v>23681</v>
      </c>
      <c r="V1456" s="41">
        <v>0</v>
      </c>
      <c r="W1456" s="41">
        <v>0</v>
      </c>
      <c r="X1456" s="41">
        <v>0</v>
      </c>
      <c r="Y1456" s="41">
        <v>0</v>
      </c>
      <c r="Z1456" s="41">
        <v>0</v>
      </c>
      <c r="AA1456" s="41">
        <v>0</v>
      </c>
      <c r="AB1456" s="41">
        <v>20367</v>
      </c>
      <c r="AC1456" s="41">
        <v>0</v>
      </c>
      <c r="AD1456" s="58">
        <f>SUM(Table446233[[#This Row],[1st
Apportionment]:[Invoices]])</f>
        <v>80057</v>
      </c>
      <c r="AE1456" s="58">
        <f>Table446233[[#This Row],[2018–19
Final Allocation
$98.35 
Per Pupil]]-AD1456</f>
        <v>0</v>
      </c>
    </row>
    <row r="1457" spans="1:31" x14ac:dyDescent="0.35">
      <c r="A1457" s="13" t="s">
        <v>6002</v>
      </c>
      <c r="B1457" s="13" t="s">
        <v>6042</v>
      </c>
      <c r="C1457" s="14" t="s">
        <v>6004</v>
      </c>
      <c r="D1457" s="14" t="s">
        <v>6043</v>
      </c>
      <c r="E1457" s="14" t="s">
        <v>34</v>
      </c>
      <c r="F1457" s="14" t="s">
        <v>35</v>
      </c>
      <c r="G1457" s="14" t="s">
        <v>6043</v>
      </c>
      <c r="H1457" s="61" t="s">
        <v>6044</v>
      </c>
      <c r="I1457" s="38">
        <v>0</v>
      </c>
      <c r="J1457" s="39" t="s">
        <v>8123</v>
      </c>
      <c r="K1457" s="40" t="s">
        <v>8123</v>
      </c>
      <c r="L1457" s="14" t="s">
        <v>8123</v>
      </c>
      <c r="M1457" s="41">
        <v>0</v>
      </c>
      <c r="N1457" s="4" t="s">
        <v>8122</v>
      </c>
      <c r="O1457" s="41">
        <v>0</v>
      </c>
      <c r="P1457" s="41">
        <v>0</v>
      </c>
      <c r="Q1457" s="41">
        <v>0</v>
      </c>
      <c r="R1457" s="41">
        <v>0</v>
      </c>
      <c r="S1457" s="41">
        <v>0</v>
      </c>
      <c r="T1457" s="41">
        <v>0</v>
      </c>
      <c r="U1457" s="41">
        <v>0</v>
      </c>
      <c r="V1457" s="41">
        <v>0</v>
      </c>
      <c r="W1457" s="41">
        <v>0</v>
      </c>
      <c r="X1457" s="41">
        <v>0</v>
      </c>
      <c r="Y1457" s="41">
        <v>0</v>
      </c>
      <c r="Z1457" s="41">
        <v>0</v>
      </c>
      <c r="AA1457" s="41">
        <v>0</v>
      </c>
      <c r="AB1457" s="41">
        <v>0</v>
      </c>
      <c r="AC1457" s="41">
        <v>0</v>
      </c>
      <c r="AD1457" s="58">
        <f>SUM(Table446233[[#This Row],[1st
Apportionment]:[Invoices]])</f>
        <v>0</v>
      </c>
      <c r="AE1457" s="58">
        <f>Table446233[[#This Row],[2018–19
Final Allocation
$98.35 
Per Pupil]]-AD1457</f>
        <v>0</v>
      </c>
    </row>
    <row r="1458" spans="1:31" x14ac:dyDescent="0.35">
      <c r="A1458" s="13" t="s">
        <v>6002</v>
      </c>
      <c r="B1458" s="13" t="s">
        <v>6045</v>
      </c>
      <c r="C1458" s="14" t="s">
        <v>6004</v>
      </c>
      <c r="D1458" s="14" t="s">
        <v>6046</v>
      </c>
      <c r="E1458" s="14" t="s">
        <v>34</v>
      </c>
      <c r="F1458" s="14" t="s">
        <v>35</v>
      </c>
      <c r="G1458" s="14" t="s">
        <v>6046</v>
      </c>
      <c r="H1458" s="61" t="s">
        <v>6047</v>
      </c>
      <c r="I1458" s="38">
        <v>163</v>
      </c>
      <c r="J1458" s="39" t="s">
        <v>8122</v>
      </c>
      <c r="K1458" s="40" t="s">
        <v>8122</v>
      </c>
      <c r="L1458" s="14" t="s">
        <v>8122</v>
      </c>
      <c r="M1458" s="41">
        <v>16031</v>
      </c>
      <c r="N1458" s="4" t="s">
        <v>8122</v>
      </c>
      <c r="O1458" s="41">
        <v>0</v>
      </c>
      <c r="P1458" s="41">
        <v>0</v>
      </c>
      <c r="Q1458" s="41">
        <v>3763</v>
      </c>
      <c r="R1458" s="41">
        <v>4008</v>
      </c>
      <c r="S1458" s="41">
        <v>6162</v>
      </c>
      <c r="T1458" s="41">
        <v>2098</v>
      </c>
      <c r="U1458" s="41">
        <v>0</v>
      </c>
      <c r="V1458" s="41">
        <v>0</v>
      </c>
      <c r="W1458" s="41">
        <v>0</v>
      </c>
      <c r="X1458" s="41">
        <v>0</v>
      </c>
      <c r="Y1458" s="41">
        <v>0</v>
      </c>
      <c r="Z1458" s="41">
        <v>0</v>
      </c>
      <c r="AA1458" s="41">
        <v>0</v>
      </c>
      <c r="AB1458" s="41">
        <v>0</v>
      </c>
      <c r="AC1458" s="41">
        <v>0</v>
      </c>
      <c r="AD1458" s="58">
        <f>SUM(Table446233[[#This Row],[1st
Apportionment]:[Invoices]])</f>
        <v>16031</v>
      </c>
      <c r="AE1458" s="58">
        <f>Table446233[[#This Row],[2018–19
Final Allocation
$98.35 
Per Pupil]]-AD1458</f>
        <v>0</v>
      </c>
    </row>
    <row r="1459" spans="1:31" x14ac:dyDescent="0.35">
      <c r="A1459" s="13" t="s">
        <v>6002</v>
      </c>
      <c r="B1459" s="13" t="s">
        <v>6048</v>
      </c>
      <c r="C1459" s="14" t="s">
        <v>6004</v>
      </c>
      <c r="D1459" s="14" t="s">
        <v>6022</v>
      </c>
      <c r="E1459" s="14" t="s">
        <v>6049</v>
      </c>
      <c r="F1459" s="14" t="s">
        <v>6050</v>
      </c>
      <c r="G1459" s="14" t="s">
        <v>6051</v>
      </c>
      <c r="H1459" s="61" t="s">
        <v>6052</v>
      </c>
      <c r="I1459" s="38">
        <v>0</v>
      </c>
      <c r="J1459" s="39" t="s">
        <v>8122</v>
      </c>
      <c r="K1459" s="40" t="s">
        <v>8123</v>
      </c>
      <c r="L1459" s="14" t="s">
        <v>8123</v>
      </c>
      <c r="M1459" s="41">
        <v>0</v>
      </c>
      <c r="N1459" s="4" t="s">
        <v>8123</v>
      </c>
      <c r="O1459" s="41">
        <v>0</v>
      </c>
      <c r="P1459" s="41">
        <v>0</v>
      </c>
      <c r="Q1459" s="41">
        <v>0</v>
      </c>
      <c r="R1459" s="41">
        <v>0</v>
      </c>
      <c r="S1459" s="41">
        <v>0</v>
      </c>
      <c r="T1459" s="41">
        <v>0</v>
      </c>
      <c r="U1459" s="41">
        <v>0</v>
      </c>
      <c r="V1459" s="41">
        <v>0</v>
      </c>
      <c r="W1459" s="41">
        <v>0</v>
      </c>
      <c r="X1459" s="41">
        <v>0</v>
      </c>
      <c r="Y1459" s="41">
        <v>0</v>
      </c>
      <c r="Z1459" s="41">
        <v>0</v>
      </c>
      <c r="AA1459" s="41">
        <v>0</v>
      </c>
      <c r="AB1459" s="41">
        <v>0</v>
      </c>
      <c r="AC1459" s="41">
        <v>0</v>
      </c>
      <c r="AD1459" s="58">
        <f>SUM(Table446233[[#This Row],[1st
Apportionment]:[Invoices]])</f>
        <v>0</v>
      </c>
      <c r="AE1459" s="58">
        <f>Table446233[[#This Row],[2018–19
Final Allocation
$98.35 
Per Pupil]]-AD1459</f>
        <v>0</v>
      </c>
    </row>
    <row r="1460" spans="1:31" x14ac:dyDescent="0.35">
      <c r="A1460" s="13" t="s">
        <v>6002</v>
      </c>
      <c r="B1460" s="13" t="s">
        <v>6053</v>
      </c>
      <c r="C1460" s="14" t="s">
        <v>6004</v>
      </c>
      <c r="D1460" s="14" t="s">
        <v>6043</v>
      </c>
      <c r="E1460" s="14" t="s">
        <v>6054</v>
      </c>
      <c r="F1460" s="14" t="s">
        <v>6055</v>
      </c>
      <c r="G1460" s="14" t="s">
        <v>6056</v>
      </c>
      <c r="H1460" s="61" t="s">
        <v>5333</v>
      </c>
      <c r="I1460" s="38">
        <v>0</v>
      </c>
      <c r="J1460" s="39" t="s">
        <v>8122</v>
      </c>
      <c r="K1460" s="40" t="s">
        <v>8123</v>
      </c>
      <c r="L1460" s="14" t="s">
        <v>8123</v>
      </c>
      <c r="M1460" s="41">
        <v>0</v>
      </c>
      <c r="N1460" s="4" t="s">
        <v>8123</v>
      </c>
      <c r="O1460" s="41">
        <v>0</v>
      </c>
      <c r="P1460" s="41">
        <v>0</v>
      </c>
      <c r="Q1460" s="41">
        <v>0</v>
      </c>
      <c r="R1460" s="41">
        <v>0</v>
      </c>
      <c r="S1460" s="41">
        <v>0</v>
      </c>
      <c r="T1460" s="41">
        <v>0</v>
      </c>
      <c r="U1460" s="41">
        <v>0</v>
      </c>
      <c r="V1460" s="41">
        <v>0</v>
      </c>
      <c r="W1460" s="41">
        <v>0</v>
      </c>
      <c r="X1460" s="41">
        <v>0</v>
      </c>
      <c r="Y1460" s="41">
        <v>0</v>
      </c>
      <c r="Z1460" s="41">
        <v>0</v>
      </c>
      <c r="AA1460" s="41">
        <v>0</v>
      </c>
      <c r="AB1460" s="41">
        <v>0</v>
      </c>
      <c r="AC1460" s="41">
        <v>0</v>
      </c>
      <c r="AD1460" s="58">
        <f>SUM(Table446233[[#This Row],[1st
Apportionment]:[Invoices]])</f>
        <v>0</v>
      </c>
      <c r="AE1460" s="58">
        <f>Table446233[[#This Row],[2018–19
Final Allocation
$98.35 
Per Pupil]]-AD1460</f>
        <v>0</v>
      </c>
    </row>
    <row r="1461" spans="1:31" x14ac:dyDescent="0.35">
      <c r="A1461" s="13" t="s">
        <v>6002</v>
      </c>
      <c r="B1461" s="13" t="s">
        <v>6057</v>
      </c>
      <c r="C1461" s="14" t="s">
        <v>6004</v>
      </c>
      <c r="D1461" s="14" t="s">
        <v>6022</v>
      </c>
      <c r="E1461" s="14" t="s">
        <v>6058</v>
      </c>
      <c r="F1461" s="14" t="s">
        <v>6059</v>
      </c>
      <c r="G1461" s="14" t="s">
        <v>6060</v>
      </c>
      <c r="H1461" s="61" t="s">
        <v>6061</v>
      </c>
      <c r="I1461" s="38">
        <v>0</v>
      </c>
      <c r="J1461" s="39" t="s">
        <v>8122</v>
      </c>
      <c r="K1461" s="40" t="s">
        <v>8123</v>
      </c>
      <c r="L1461" s="14" t="s">
        <v>8123</v>
      </c>
      <c r="M1461" s="41">
        <v>0</v>
      </c>
      <c r="N1461" s="4" t="s">
        <v>8123</v>
      </c>
      <c r="O1461" s="41">
        <v>0</v>
      </c>
      <c r="P1461" s="41">
        <v>0</v>
      </c>
      <c r="Q1461" s="41">
        <v>0</v>
      </c>
      <c r="R1461" s="41">
        <v>0</v>
      </c>
      <c r="S1461" s="41">
        <v>0</v>
      </c>
      <c r="T1461" s="41">
        <v>0</v>
      </c>
      <c r="U1461" s="41">
        <v>0</v>
      </c>
      <c r="V1461" s="41">
        <v>0</v>
      </c>
      <c r="W1461" s="41">
        <v>0</v>
      </c>
      <c r="X1461" s="41">
        <v>0</v>
      </c>
      <c r="Y1461" s="41">
        <v>0</v>
      </c>
      <c r="Z1461" s="41">
        <v>0</v>
      </c>
      <c r="AA1461" s="41">
        <v>0</v>
      </c>
      <c r="AB1461" s="41">
        <v>0</v>
      </c>
      <c r="AC1461" s="41">
        <v>0</v>
      </c>
      <c r="AD1461" s="58">
        <f>SUM(Table446233[[#This Row],[1st
Apportionment]:[Invoices]])</f>
        <v>0</v>
      </c>
      <c r="AE1461" s="58">
        <f>Table446233[[#This Row],[2018–19
Final Allocation
$98.35 
Per Pupil]]-AD1461</f>
        <v>0</v>
      </c>
    </row>
    <row r="1462" spans="1:31" x14ac:dyDescent="0.35">
      <c r="A1462" s="13" t="s">
        <v>6002</v>
      </c>
      <c r="B1462" s="13" t="s">
        <v>6062</v>
      </c>
      <c r="C1462" s="14" t="s">
        <v>6004</v>
      </c>
      <c r="D1462" s="14" t="s">
        <v>6005</v>
      </c>
      <c r="E1462" s="14" t="s">
        <v>6063</v>
      </c>
      <c r="F1462" s="14" t="s">
        <v>6064</v>
      </c>
      <c r="G1462" s="14" t="s">
        <v>6065</v>
      </c>
      <c r="H1462" s="61" t="s">
        <v>6066</v>
      </c>
      <c r="I1462" s="38">
        <v>0</v>
      </c>
      <c r="J1462" s="39" t="s">
        <v>8122</v>
      </c>
      <c r="K1462" s="40" t="s">
        <v>8123</v>
      </c>
      <c r="L1462" s="14" t="s">
        <v>8123</v>
      </c>
      <c r="M1462" s="41">
        <v>0</v>
      </c>
      <c r="N1462" s="4" t="s">
        <v>8123</v>
      </c>
      <c r="O1462" s="41">
        <v>0</v>
      </c>
      <c r="P1462" s="41">
        <v>0</v>
      </c>
      <c r="Q1462" s="41">
        <v>0</v>
      </c>
      <c r="R1462" s="41">
        <v>0</v>
      </c>
      <c r="S1462" s="41">
        <v>0</v>
      </c>
      <c r="T1462" s="41">
        <v>0</v>
      </c>
      <c r="U1462" s="41">
        <v>0</v>
      </c>
      <c r="V1462" s="41">
        <v>0</v>
      </c>
      <c r="W1462" s="41">
        <v>0</v>
      </c>
      <c r="X1462" s="41">
        <v>0</v>
      </c>
      <c r="Y1462" s="41">
        <v>0</v>
      </c>
      <c r="Z1462" s="41">
        <v>0</v>
      </c>
      <c r="AA1462" s="41">
        <v>0</v>
      </c>
      <c r="AB1462" s="41">
        <v>0</v>
      </c>
      <c r="AC1462" s="41">
        <v>0</v>
      </c>
      <c r="AD1462" s="58">
        <f>SUM(Table446233[[#This Row],[1st
Apportionment]:[Invoices]])</f>
        <v>0</v>
      </c>
      <c r="AE1462" s="58">
        <f>Table446233[[#This Row],[2018–19
Final Allocation
$98.35 
Per Pupil]]-AD1462</f>
        <v>0</v>
      </c>
    </row>
    <row r="1463" spans="1:31" x14ac:dyDescent="0.35">
      <c r="A1463" s="13" t="s">
        <v>6002</v>
      </c>
      <c r="B1463" s="13" t="s">
        <v>6067</v>
      </c>
      <c r="C1463" s="14" t="s">
        <v>6004</v>
      </c>
      <c r="D1463" s="14" t="s">
        <v>6040</v>
      </c>
      <c r="E1463" s="14" t="s">
        <v>6068</v>
      </c>
      <c r="F1463" s="14" t="s">
        <v>6069</v>
      </c>
      <c r="G1463" s="14" t="s">
        <v>6070</v>
      </c>
      <c r="H1463" s="61" t="s">
        <v>6071</v>
      </c>
      <c r="I1463" s="38">
        <v>0</v>
      </c>
      <c r="J1463" s="39" t="s">
        <v>8122</v>
      </c>
      <c r="K1463" s="40" t="s">
        <v>8123</v>
      </c>
      <c r="L1463" s="14" t="s">
        <v>8123</v>
      </c>
      <c r="M1463" s="41">
        <v>0</v>
      </c>
      <c r="N1463" s="4" t="s">
        <v>8123</v>
      </c>
      <c r="O1463" s="41">
        <v>0</v>
      </c>
      <c r="P1463" s="41">
        <v>0</v>
      </c>
      <c r="Q1463" s="41">
        <v>0</v>
      </c>
      <c r="R1463" s="41">
        <v>0</v>
      </c>
      <c r="S1463" s="41">
        <v>0</v>
      </c>
      <c r="T1463" s="41">
        <v>0</v>
      </c>
      <c r="U1463" s="41">
        <v>0</v>
      </c>
      <c r="V1463" s="41">
        <v>0</v>
      </c>
      <c r="W1463" s="41">
        <v>0</v>
      </c>
      <c r="X1463" s="41">
        <v>0</v>
      </c>
      <c r="Y1463" s="41">
        <v>0</v>
      </c>
      <c r="Z1463" s="41">
        <v>0</v>
      </c>
      <c r="AA1463" s="41">
        <v>0</v>
      </c>
      <c r="AB1463" s="41">
        <v>0</v>
      </c>
      <c r="AC1463" s="41">
        <v>0</v>
      </c>
      <c r="AD1463" s="58">
        <f>SUM(Table446233[[#This Row],[1st
Apportionment]:[Invoices]])</f>
        <v>0</v>
      </c>
      <c r="AE1463" s="58">
        <f>Table446233[[#This Row],[2018–19
Final Allocation
$98.35 
Per Pupil]]-AD1463</f>
        <v>0</v>
      </c>
    </row>
    <row r="1464" spans="1:31" ht="31" x14ac:dyDescent="0.35">
      <c r="A1464" s="13" t="s">
        <v>6002</v>
      </c>
      <c r="B1464" s="13" t="s">
        <v>6072</v>
      </c>
      <c r="C1464" s="14" t="s">
        <v>6004</v>
      </c>
      <c r="D1464" s="14" t="s">
        <v>6022</v>
      </c>
      <c r="E1464" s="14" t="s">
        <v>6073</v>
      </c>
      <c r="F1464" s="14" t="s">
        <v>6074</v>
      </c>
      <c r="G1464" s="14" t="s">
        <v>6075</v>
      </c>
      <c r="H1464" s="61" t="s">
        <v>6076</v>
      </c>
      <c r="I1464" s="38">
        <v>0</v>
      </c>
      <c r="J1464" s="39" t="s">
        <v>8122</v>
      </c>
      <c r="K1464" s="40" t="s">
        <v>8123</v>
      </c>
      <c r="L1464" s="14" t="s">
        <v>8123</v>
      </c>
      <c r="M1464" s="41">
        <v>0</v>
      </c>
      <c r="N1464" s="4" t="s">
        <v>8123</v>
      </c>
      <c r="O1464" s="41">
        <v>0</v>
      </c>
      <c r="P1464" s="41">
        <v>0</v>
      </c>
      <c r="Q1464" s="41">
        <v>0</v>
      </c>
      <c r="R1464" s="41">
        <v>0</v>
      </c>
      <c r="S1464" s="41">
        <v>0</v>
      </c>
      <c r="T1464" s="41">
        <v>0</v>
      </c>
      <c r="U1464" s="41">
        <v>0</v>
      </c>
      <c r="V1464" s="41">
        <v>0</v>
      </c>
      <c r="W1464" s="41">
        <v>0</v>
      </c>
      <c r="X1464" s="41">
        <v>0</v>
      </c>
      <c r="Y1464" s="41">
        <v>0</v>
      </c>
      <c r="Z1464" s="41">
        <v>0</v>
      </c>
      <c r="AA1464" s="41">
        <v>0</v>
      </c>
      <c r="AB1464" s="41">
        <v>0</v>
      </c>
      <c r="AC1464" s="41">
        <v>0</v>
      </c>
      <c r="AD1464" s="58">
        <f>SUM(Table446233[[#This Row],[1st
Apportionment]:[Invoices]])</f>
        <v>0</v>
      </c>
      <c r="AE1464" s="58">
        <f>Table446233[[#This Row],[2018–19
Final Allocation
$98.35 
Per Pupil]]-AD1464</f>
        <v>0</v>
      </c>
    </row>
    <row r="1465" spans="1:31" x14ac:dyDescent="0.35">
      <c r="A1465" s="42" t="s">
        <v>6002</v>
      </c>
      <c r="B1465" s="1" t="s">
        <v>6077</v>
      </c>
      <c r="C1465" s="43" t="s">
        <v>6004</v>
      </c>
      <c r="D1465" s="43" t="s">
        <v>6043</v>
      </c>
      <c r="E1465" s="43" t="s">
        <v>6078</v>
      </c>
      <c r="F1465" s="2" t="s">
        <v>6079</v>
      </c>
      <c r="G1465" s="43" t="s">
        <v>6080</v>
      </c>
      <c r="H1465" s="59" t="s">
        <v>6081</v>
      </c>
      <c r="I1465" s="38">
        <v>0</v>
      </c>
      <c r="J1465" s="39" t="s">
        <v>8123</v>
      </c>
      <c r="K1465" s="40" t="s">
        <v>8123</v>
      </c>
      <c r="L1465" s="2" t="s">
        <v>8123</v>
      </c>
      <c r="M1465" s="41">
        <v>0</v>
      </c>
      <c r="N1465" s="4" t="s">
        <v>8123</v>
      </c>
      <c r="O1465" s="41">
        <v>0</v>
      </c>
      <c r="P1465" s="41">
        <v>0</v>
      </c>
      <c r="Q1465" s="41">
        <v>0</v>
      </c>
      <c r="R1465" s="41">
        <v>0</v>
      </c>
      <c r="S1465" s="41">
        <v>0</v>
      </c>
      <c r="T1465" s="41">
        <v>0</v>
      </c>
      <c r="U1465" s="41">
        <v>0</v>
      </c>
      <c r="V1465" s="41">
        <v>0</v>
      </c>
      <c r="W1465" s="41">
        <v>0</v>
      </c>
      <c r="X1465" s="41">
        <v>0</v>
      </c>
      <c r="Y1465" s="41">
        <v>0</v>
      </c>
      <c r="Z1465" s="41">
        <v>0</v>
      </c>
      <c r="AA1465" s="41">
        <v>0</v>
      </c>
      <c r="AB1465" s="41">
        <v>0</v>
      </c>
      <c r="AC1465" s="41">
        <v>0</v>
      </c>
      <c r="AD1465" s="58">
        <f>SUM(Table446233[[#This Row],[1st
Apportionment]:[Invoices]])</f>
        <v>0</v>
      </c>
      <c r="AE1465" s="58">
        <f>Table446233[[#This Row],[2018–19
Final Allocation
$98.35 
Per Pupil]]-AD1465</f>
        <v>0</v>
      </c>
    </row>
    <row r="1466" spans="1:31" x14ac:dyDescent="0.35">
      <c r="A1466" s="13" t="s">
        <v>6002</v>
      </c>
      <c r="B1466" s="13" t="s">
        <v>6082</v>
      </c>
      <c r="C1466" s="14" t="s">
        <v>6004</v>
      </c>
      <c r="D1466" s="14" t="s">
        <v>6043</v>
      </c>
      <c r="E1466" s="14" t="s">
        <v>6083</v>
      </c>
      <c r="F1466" s="14" t="s">
        <v>6084</v>
      </c>
      <c r="G1466" s="14" t="s">
        <v>6085</v>
      </c>
      <c r="H1466" s="61" t="s">
        <v>6086</v>
      </c>
      <c r="I1466" s="38">
        <v>0</v>
      </c>
      <c r="J1466" s="39" t="s">
        <v>8122</v>
      </c>
      <c r="K1466" s="40" t="s">
        <v>8123</v>
      </c>
      <c r="L1466" s="14" t="s">
        <v>8123</v>
      </c>
      <c r="M1466" s="41">
        <v>0</v>
      </c>
      <c r="N1466" s="4" t="s">
        <v>8123</v>
      </c>
      <c r="O1466" s="41">
        <v>0</v>
      </c>
      <c r="P1466" s="41">
        <v>0</v>
      </c>
      <c r="Q1466" s="41">
        <v>0</v>
      </c>
      <c r="R1466" s="41">
        <v>0</v>
      </c>
      <c r="S1466" s="41">
        <v>0</v>
      </c>
      <c r="T1466" s="41">
        <v>0</v>
      </c>
      <c r="U1466" s="41">
        <v>0</v>
      </c>
      <c r="V1466" s="41">
        <v>0</v>
      </c>
      <c r="W1466" s="41">
        <v>0</v>
      </c>
      <c r="X1466" s="41">
        <v>0</v>
      </c>
      <c r="Y1466" s="41">
        <v>0</v>
      </c>
      <c r="Z1466" s="41">
        <v>0</v>
      </c>
      <c r="AA1466" s="41">
        <v>0</v>
      </c>
      <c r="AB1466" s="41">
        <v>0</v>
      </c>
      <c r="AC1466" s="41">
        <v>0</v>
      </c>
      <c r="AD1466" s="58">
        <f>SUM(Table446233[[#This Row],[1st
Apportionment]:[Invoices]])</f>
        <v>0</v>
      </c>
      <c r="AE1466" s="58">
        <f>Table446233[[#This Row],[2018–19
Final Allocation
$98.35 
Per Pupil]]-AD1466</f>
        <v>0</v>
      </c>
    </row>
    <row r="1467" spans="1:31" x14ac:dyDescent="0.35">
      <c r="A1467" s="13" t="s">
        <v>6002</v>
      </c>
      <c r="B1467" s="13" t="s">
        <v>6087</v>
      </c>
      <c r="C1467" s="14" t="s">
        <v>6004</v>
      </c>
      <c r="D1467" s="14" t="s">
        <v>6040</v>
      </c>
      <c r="E1467" s="14" t="s">
        <v>6088</v>
      </c>
      <c r="F1467" s="14" t="s">
        <v>6089</v>
      </c>
      <c r="G1467" s="14" t="s">
        <v>6090</v>
      </c>
      <c r="H1467" s="61" t="s">
        <v>6091</v>
      </c>
      <c r="I1467" s="38">
        <v>24</v>
      </c>
      <c r="J1467" s="39" t="s">
        <v>8122</v>
      </c>
      <c r="K1467" s="40" t="s">
        <v>8122</v>
      </c>
      <c r="L1467" s="14" t="s">
        <v>8122</v>
      </c>
      <c r="M1467" s="41">
        <v>2360</v>
      </c>
      <c r="N1467" s="4" t="s">
        <v>8122</v>
      </c>
      <c r="O1467" s="41">
        <v>554</v>
      </c>
      <c r="P1467" s="41">
        <v>554</v>
      </c>
      <c r="Q1467" s="41">
        <v>554</v>
      </c>
      <c r="R1467" s="41">
        <v>698</v>
      </c>
      <c r="S1467" s="41">
        <v>0</v>
      </c>
      <c r="T1467" s="41">
        <v>0</v>
      </c>
      <c r="U1467" s="41">
        <v>0</v>
      </c>
      <c r="V1467" s="41">
        <v>0</v>
      </c>
      <c r="W1467" s="41">
        <v>0</v>
      </c>
      <c r="X1467" s="41">
        <v>0</v>
      </c>
      <c r="Y1467" s="41">
        <v>0</v>
      </c>
      <c r="Z1467" s="41">
        <v>0</v>
      </c>
      <c r="AA1467" s="41">
        <v>0</v>
      </c>
      <c r="AB1467" s="41">
        <v>0</v>
      </c>
      <c r="AC1467" s="41">
        <v>0</v>
      </c>
      <c r="AD1467" s="58">
        <f>SUM(Table446233[[#This Row],[1st
Apportionment]:[Invoices]])</f>
        <v>2360</v>
      </c>
      <c r="AE1467" s="58">
        <f>Table446233[[#This Row],[2018–19
Final Allocation
$98.35 
Per Pupil]]-AD1467</f>
        <v>0</v>
      </c>
    </row>
    <row r="1468" spans="1:31" x14ac:dyDescent="0.35">
      <c r="A1468" s="13" t="s">
        <v>6002</v>
      </c>
      <c r="B1468" s="13" t="s">
        <v>6092</v>
      </c>
      <c r="C1468" s="14" t="s">
        <v>6004</v>
      </c>
      <c r="D1468" s="14" t="s">
        <v>6040</v>
      </c>
      <c r="E1468" s="14" t="s">
        <v>6093</v>
      </c>
      <c r="F1468" s="14" t="s">
        <v>6094</v>
      </c>
      <c r="G1468" s="14" t="s">
        <v>6095</v>
      </c>
      <c r="H1468" s="61" t="s">
        <v>6096</v>
      </c>
      <c r="I1468" s="38">
        <v>0</v>
      </c>
      <c r="J1468" s="39" t="s">
        <v>8122</v>
      </c>
      <c r="K1468" s="40" t="s">
        <v>8123</v>
      </c>
      <c r="L1468" s="14" t="s">
        <v>8123</v>
      </c>
      <c r="M1468" s="41">
        <v>0</v>
      </c>
      <c r="N1468" s="4" t="s">
        <v>8123</v>
      </c>
      <c r="O1468" s="41">
        <v>0</v>
      </c>
      <c r="P1468" s="41">
        <v>0</v>
      </c>
      <c r="Q1468" s="41">
        <v>0</v>
      </c>
      <c r="R1468" s="41">
        <v>0</v>
      </c>
      <c r="S1468" s="41">
        <v>0</v>
      </c>
      <c r="T1468" s="41">
        <v>0</v>
      </c>
      <c r="U1468" s="41">
        <v>0</v>
      </c>
      <c r="V1468" s="41">
        <v>0</v>
      </c>
      <c r="W1468" s="41">
        <v>0</v>
      </c>
      <c r="X1468" s="41">
        <v>0</v>
      </c>
      <c r="Y1468" s="41">
        <v>0</v>
      </c>
      <c r="Z1468" s="41">
        <v>0</v>
      </c>
      <c r="AA1468" s="41">
        <v>0</v>
      </c>
      <c r="AB1468" s="41">
        <v>0</v>
      </c>
      <c r="AC1468" s="41">
        <v>0</v>
      </c>
      <c r="AD1468" s="58">
        <f>SUM(Table446233[[#This Row],[1st
Apportionment]:[Invoices]])</f>
        <v>0</v>
      </c>
      <c r="AE1468" s="58">
        <f>Table446233[[#This Row],[2018–19
Final Allocation
$98.35 
Per Pupil]]-AD1468</f>
        <v>0</v>
      </c>
    </row>
    <row r="1469" spans="1:31" x14ac:dyDescent="0.35">
      <c r="A1469" s="13" t="s">
        <v>6002</v>
      </c>
      <c r="B1469" s="13" t="s">
        <v>6097</v>
      </c>
      <c r="C1469" s="14" t="s">
        <v>6004</v>
      </c>
      <c r="D1469" s="14" t="s">
        <v>6040</v>
      </c>
      <c r="E1469" s="14" t="s">
        <v>6098</v>
      </c>
      <c r="F1469" s="14" t="s">
        <v>6099</v>
      </c>
      <c r="G1469" s="14" t="s">
        <v>6100</v>
      </c>
      <c r="H1469" s="61" t="s">
        <v>6101</v>
      </c>
      <c r="I1469" s="38">
        <v>0</v>
      </c>
      <c r="J1469" s="39" t="s">
        <v>8123</v>
      </c>
      <c r="K1469" s="40" t="s">
        <v>8123</v>
      </c>
      <c r="L1469" s="14" t="s">
        <v>8123</v>
      </c>
      <c r="M1469" s="41">
        <v>0</v>
      </c>
      <c r="N1469" s="4" t="s">
        <v>8123</v>
      </c>
      <c r="O1469" s="41">
        <v>0</v>
      </c>
      <c r="P1469" s="41">
        <v>0</v>
      </c>
      <c r="Q1469" s="41">
        <v>0</v>
      </c>
      <c r="R1469" s="41">
        <v>0</v>
      </c>
      <c r="S1469" s="41">
        <v>0</v>
      </c>
      <c r="T1469" s="41">
        <v>0</v>
      </c>
      <c r="U1469" s="41">
        <v>0</v>
      </c>
      <c r="V1469" s="41">
        <v>0</v>
      </c>
      <c r="W1469" s="41">
        <v>0</v>
      </c>
      <c r="X1469" s="41">
        <v>0</v>
      </c>
      <c r="Y1469" s="41">
        <v>0</v>
      </c>
      <c r="Z1469" s="41">
        <v>0</v>
      </c>
      <c r="AA1469" s="41">
        <v>0</v>
      </c>
      <c r="AB1469" s="41">
        <v>0</v>
      </c>
      <c r="AC1469" s="41">
        <v>0</v>
      </c>
      <c r="AD1469" s="58">
        <f>SUM(Table446233[[#This Row],[1st
Apportionment]:[Invoices]])</f>
        <v>0</v>
      </c>
      <c r="AE1469" s="58">
        <f>Table446233[[#This Row],[2018–19
Final Allocation
$98.35 
Per Pupil]]-AD1469</f>
        <v>0</v>
      </c>
    </row>
    <row r="1470" spans="1:31" x14ac:dyDescent="0.35">
      <c r="A1470" s="13" t="s">
        <v>6002</v>
      </c>
      <c r="B1470" s="13" t="s">
        <v>6102</v>
      </c>
      <c r="C1470" s="14" t="s">
        <v>6004</v>
      </c>
      <c r="D1470" s="14" t="s">
        <v>6040</v>
      </c>
      <c r="E1470" s="14" t="s">
        <v>6103</v>
      </c>
      <c r="F1470" s="14" t="s">
        <v>6104</v>
      </c>
      <c r="G1470" s="14" t="s">
        <v>6105</v>
      </c>
      <c r="H1470" s="61" t="s">
        <v>6106</v>
      </c>
      <c r="I1470" s="38">
        <v>0</v>
      </c>
      <c r="J1470" s="39" t="s">
        <v>8123</v>
      </c>
      <c r="K1470" s="40" t="s">
        <v>8123</v>
      </c>
      <c r="L1470" s="14" t="s">
        <v>8123</v>
      </c>
      <c r="M1470" s="41">
        <v>0</v>
      </c>
      <c r="N1470" s="4" t="s">
        <v>8123</v>
      </c>
      <c r="O1470" s="41">
        <v>0</v>
      </c>
      <c r="P1470" s="41">
        <v>0</v>
      </c>
      <c r="Q1470" s="41">
        <v>0</v>
      </c>
      <c r="R1470" s="41">
        <v>0</v>
      </c>
      <c r="S1470" s="41">
        <v>0</v>
      </c>
      <c r="T1470" s="41">
        <v>0</v>
      </c>
      <c r="U1470" s="41">
        <v>0</v>
      </c>
      <c r="V1470" s="41">
        <v>0</v>
      </c>
      <c r="W1470" s="41">
        <v>0</v>
      </c>
      <c r="X1470" s="41">
        <v>0</v>
      </c>
      <c r="Y1470" s="41">
        <v>0</v>
      </c>
      <c r="Z1470" s="41">
        <v>0</v>
      </c>
      <c r="AA1470" s="41">
        <v>0</v>
      </c>
      <c r="AB1470" s="41">
        <v>0</v>
      </c>
      <c r="AC1470" s="41">
        <v>0</v>
      </c>
      <c r="AD1470" s="58">
        <f>SUM(Table446233[[#This Row],[1st
Apportionment]:[Invoices]])</f>
        <v>0</v>
      </c>
      <c r="AE1470" s="58">
        <f>Table446233[[#This Row],[2018–19
Final Allocation
$98.35 
Per Pupil]]-AD1470</f>
        <v>0</v>
      </c>
    </row>
    <row r="1471" spans="1:31" x14ac:dyDescent="0.35">
      <c r="A1471" s="13" t="s">
        <v>6002</v>
      </c>
      <c r="B1471" s="13" t="s">
        <v>6107</v>
      </c>
      <c r="C1471" s="14" t="s">
        <v>6004</v>
      </c>
      <c r="D1471" s="14" t="s">
        <v>6005</v>
      </c>
      <c r="E1471" s="14" t="s">
        <v>6108</v>
      </c>
      <c r="F1471" s="14" t="s">
        <v>6109</v>
      </c>
      <c r="G1471" s="14" t="s">
        <v>6110</v>
      </c>
      <c r="H1471" s="61" t="s">
        <v>6111</v>
      </c>
      <c r="I1471" s="38">
        <v>0</v>
      </c>
      <c r="J1471" s="39" t="s">
        <v>8122</v>
      </c>
      <c r="K1471" s="40" t="s">
        <v>8123</v>
      </c>
      <c r="L1471" s="14" t="s">
        <v>8123</v>
      </c>
      <c r="M1471" s="41">
        <v>0</v>
      </c>
      <c r="N1471" s="4" t="s">
        <v>8123</v>
      </c>
      <c r="O1471" s="41">
        <v>0</v>
      </c>
      <c r="P1471" s="41">
        <v>0</v>
      </c>
      <c r="Q1471" s="41">
        <v>0</v>
      </c>
      <c r="R1471" s="41">
        <v>0</v>
      </c>
      <c r="S1471" s="41">
        <v>0</v>
      </c>
      <c r="T1471" s="41">
        <v>0</v>
      </c>
      <c r="U1471" s="41">
        <v>0</v>
      </c>
      <c r="V1471" s="41">
        <v>0</v>
      </c>
      <c r="W1471" s="41">
        <v>0</v>
      </c>
      <c r="X1471" s="41">
        <v>0</v>
      </c>
      <c r="Y1471" s="41">
        <v>0</v>
      </c>
      <c r="Z1471" s="41">
        <v>0</v>
      </c>
      <c r="AA1471" s="41">
        <v>0</v>
      </c>
      <c r="AB1471" s="41">
        <v>0</v>
      </c>
      <c r="AC1471" s="41">
        <v>0</v>
      </c>
      <c r="AD1471" s="58">
        <f>SUM(Table446233[[#This Row],[1st
Apportionment]:[Invoices]])</f>
        <v>0</v>
      </c>
      <c r="AE1471" s="58">
        <f>Table446233[[#This Row],[2018–19
Final Allocation
$98.35 
Per Pupil]]-AD1471</f>
        <v>0</v>
      </c>
    </row>
    <row r="1472" spans="1:31" x14ac:dyDescent="0.35">
      <c r="A1472" s="13" t="s">
        <v>6002</v>
      </c>
      <c r="B1472" s="13" t="s">
        <v>6112</v>
      </c>
      <c r="C1472" s="14" t="s">
        <v>6004</v>
      </c>
      <c r="D1472" s="14" t="s">
        <v>6005</v>
      </c>
      <c r="E1472" s="14" t="s">
        <v>6113</v>
      </c>
      <c r="F1472" s="14" t="s">
        <v>6114</v>
      </c>
      <c r="G1472" s="14" t="s">
        <v>6115</v>
      </c>
      <c r="H1472" s="61" t="s">
        <v>6116</v>
      </c>
      <c r="I1472" s="38">
        <v>0</v>
      </c>
      <c r="J1472" s="39" t="s">
        <v>8122</v>
      </c>
      <c r="K1472" s="40" t="s">
        <v>8123</v>
      </c>
      <c r="L1472" s="14" t="s">
        <v>8123</v>
      </c>
      <c r="M1472" s="41">
        <v>0</v>
      </c>
      <c r="N1472" s="4" t="s">
        <v>8123</v>
      </c>
      <c r="O1472" s="41">
        <v>0</v>
      </c>
      <c r="P1472" s="41">
        <v>0</v>
      </c>
      <c r="Q1472" s="41">
        <v>0</v>
      </c>
      <c r="R1472" s="41">
        <v>0</v>
      </c>
      <c r="S1472" s="41">
        <v>0</v>
      </c>
      <c r="T1472" s="41">
        <v>0</v>
      </c>
      <c r="U1472" s="41">
        <v>0</v>
      </c>
      <c r="V1472" s="41">
        <v>0</v>
      </c>
      <c r="W1472" s="41">
        <v>0</v>
      </c>
      <c r="X1472" s="41">
        <v>0</v>
      </c>
      <c r="Y1472" s="41">
        <v>0</v>
      </c>
      <c r="Z1472" s="41">
        <v>0</v>
      </c>
      <c r="AA1472" s="41">
        <v>0</v>
      </c>
      <c r="AB1472" s="41">
        <v>0</v>
      </c>
      <c r="AC1472" s="41">
        <v>0</v>
      </c>
      <c r="AD1472" s="58">
        <f>SUM(Table446233[[#This Row],[1st
Apportionment]:[Invoices]])</f>
        <v>0</v>
      </c>
      <c r="AE1472" s="58">
        <f>Table446233[[#This Row],[2018–19
Final Allocation
$98.35 
Per Pupil]]-AD1472</f>
        <v>0</v>
      </c>
    </row>
    <row r="1473" spans="1:31" x14ac:dyDescent="0.35">
      <c r="A1473" s="13" t="s">
        <v>6002</v>
      </c>
      <c r="B1473" s="13" t="s">
        <v>6117</v>
      </c>
      <c r="C1473" s="14" t="s">
        <v>6004</v>
      </c>
      <c r="D1473" s="14" t="s">
        <v>6022</v>
      </c>
      <c r="E1473" s="14" t="s">
        <v>6118</v>
      </c>
      <c r="F1473" s="14" t="s">
        <v>6119</v>
      </c>
      <c r="G1473" s="14" t="s">
        <v>6120</v>
      </c>
      <c r="H1473" s="61" t="s">
        <v>6121</v>
      </c>
      <c r="I1473" s="38">
        <v>0</v>
      </c>
      <c r="J1473" s="39" t="s">
        <v>8122</v>
      </c>
      <c r="K1473" s="40" t="s">
        <v>8123</v>
      </c>
      <c r="L1473" s="14" t="s">
        <v>8123</v>
      </c>
      <c r="M1473" s="41">
        <v>0</v>
      </c>
      <c r="N1473" s="4" t="s">
        <v>8123</v>
      </c>
      <c r="O1473" s="41">
        <v>0</v>
      </c>
      <c r="P1473" s="41">
        <v>0</v>
      </c>
      <c r="Q1473" s="41">
        <v>0</v>
      </c>
      <c r="R1473" s="41">
        <v>0</v>
      </c>
      <c r="S1473" s="41">
        <v>0</v>
      </c>
      <c r="T1473" s="41">
        <v>0</v>
      </c>
      <c r="U1473" s="41">
        <v>0</v>
      </c>
      <c r="V1473" s="41">
        <v>0</v>
      </c>
      <c r="W1473" s="41">
        <v>0</v>
      </c>
      <c r="X1473" s="41">
        <v>0</v>
      </c>
      <c r="Y1473" s="41">
        <v>0</v>
      </c>
      <c r="Z1473" s="41">
        <v>0</v>
      </c>
      <c r="AA1473" s="41">
        <v>0</v>
      </c>
      <c r="AB1473" s="41">
        <v>0</v>
      </c>
      <c r="AC1473" s="41">
        <v>0</v>
      </c>
      <c r="AD1473" s="58">
        <f>SUM(Table446233[[#This Row],[1st
Apportionment]:[Invoices]])</f>
        <v>0</v>
      </c>
      <c r="AE1473" s="58">
        <f>Table446233[[#This Row],[2018–19
Final Allocation
$98.35 
Per Pupil]]-AD1473</f>
        <v>0</v>
      </c>
    </row>
    <row r="1474" spans="1:31" x14ac:dyDescent="0.35">
      <c r="A1474" s="13" t="s">
        <v>6002</v>
      </c>
      <c r="B1474" s="13" t="s">
        <v>6122</v>
      </c>
      <c r="C1474" s="14" t="s">
        <v>6004</v>
      </c>
      <c r="D1474" s="14" t="s">
        <v>6040</v>
      </c>
      <c r="E1474" s="14" t="s">
        <v>6123</v>
      </c>
      <c r="F1474" s="14" t="s">
        <v>6124</v>
      </c>
      <c r="G1474" s="14" t="s">
        <v>6125</v>
      </c>
      <c r="H1474" s="61" t="s">
        <v>6126</v>
      </c>
      <c r="I1474" s="38">
        <v>0</v>
      </c>
      <c r="J1474" s="39" t="s">
        <v>8122</v>
      </c>
      <c r="K1474" s="40" t="s">
        <v>8123</v>
      </c>
      <c r="L1474" s="14" t="s">
        <v>8123</v>
      </c>
      <c r="M1474" s="41">
        <v>0</v>
      </c>
      <c r="N1474" s="4" t="s">
        <v>8123</v>
      </c>
      <c r="O1474" s="41">
        <v>0</v>
      </c>
      <c r="P1474" s="41">
        <v>0</v>
      </c>
      <c r="Q1474" s="41">
        <v>0</v>
      </c>
      <c r="R1474" s="41">
        <v>0</v>
      </c>
      <c r="S1474" s="41">
        <v>0</v>
      </c>
      <c r="T1474" s="41">
        <v>0</v>
      </c>
      <c r="U1474" s="41">
        <v>0</v>
      </c>
      <c r="V1474" s="41">
        <v>0</v>
      </c>
      <c r="W1474" s="41">
        <v>0</v>
      </c>
      <c r="X1474" s="41">
        <v>0</v>
      </c>
      <c r="Y1474" s="41">
        <v>0</v>
      </c>
      <c r="Z1474" s="41">
        <v>0</v>
      </c>
      <c r="AA1474" s="41">
        <v>0</v>
      </c>
      <c r="AB1474" s="41">
        <v>0</v>
      </c>
      <c r="AC1474" s="41">
        <v>0</v>
      </c>
      <c r="AD1474" s="58">
        <f>SUM(Table446233[[#This Row],[1st
Apportionment]:[Invoices]])</f>
        <v>0</v>
      </c>
      <c r="AE1474" s="58">
        <f>Table446233[[#This Row],[2018–19
Final Allocation
$98.35 
Per Pupil]]-AD1474</f>
        <v>0</v>
      </c>
    </row>
    <row r="1475" spans="1:31" x14ac:dyDescent="0.35">
      <c r="A1475" s="13" t="s">
        <v>6002</v>
      </c>
      <c r="B1475" s="13" t="s">
        <v>6127</v>
      </c>
      <c r="C1475" s="14" t="s">
        <v>6004</v>
      </c>
      <c r="D1475" s="14" t="s">
        <v>6037</v>
      </c>
      <c r="E1475" s="14" t="s">
        <v>6128</v>
      </c>
      <c r="F1475" s="14" t="s">
        <v>6129</v>
      </c>
      <c r="G1475" s="14" t="s">
        <v>6130</v>
      </c>
      <c r="H1475" s="61" t="s">
        <v>6131</v>
      </c>
      <c r="I1475" s="38">
        <v>0</v>
      </c>
      <c r="J1475" s="39" t="s">
        <v>8123</v>
      </c>
      <c r="K1475" s="40" t="s">
        <v>8123</v>
      </c>
      <c r="L1475" s="14" t="s">
        <v>8123</v>
      </c>
      <c r="M1475" s="41">
        <v>0</v>
      </c>
      <c r="N1475" s="4" t="s">
        <v>8123</v>
      </c>
      <c r="O1475" s="41">
        <v>0</v>
      </c>
      <c r="P1475" s="41">
        <v>0</v>
      </c>
      <c r="Q1475" s="41">
        <v>0</v>
      </c>
      <c r="R1475" s="41">
        <v>0</v>
      </c>
      <c r="S1475" s="41">
        <v>0</v>
      </c>
      <c r="T1475" s="41">
        <v>0</v>
      </c>
      <c r="U1475" s="41">
        <v>0</v>
      </c>
      <c r="V1475" s="41">
        <v>0</v>
      </c>
      <c r="W1475" s="41">
        <v>0</v>
      </c>
      <c r="X1475" s="41">
        <v>0</v>
      </c>
      <c r="Y1475" s="41">
        <v>0</v>
      </c>
      <c r="Z1475" s="41">
        <v>0</v>
      </c>
      <c r="AA1475" s="41">
        <v>0</v>
      </c>
      <c r="AB1475" s="41">
        <v>0</v>
      </c>
      <c r="AC1475" s="41">
        <v>0</v>
      </c>
      <c r="AD1475" s="58">
        <f>SUM(Table446233[[#This Row],[1st
Apportionment]:[Invoices]])</f>
        <v>0</v>
      </c>
      <c r="AE1475" s="58">
        <f>Table446233[[#This Row],[2018–19
Final Allocation
$98.35 
Per Pupil]]-AD1475</f>
        <v>0</v>
      </c>
    </row>
    <row r="1476" spans="1:31" x14ac:dyDescent="0.35">
      <c r="A1476" s="13" t="s">
        <v>6002</v>
      </c>
      <c r="B1476" s="13" t="s">
        <v>6132</v>
      </c>
      <c r="C1476" s="14" t="s">
        <v>6004</v>
      </c>
      <c r="D1476" s="14" t="s">
        <v>6011</v>
      </c>
      <c r="E1476" s="14" t="s">
        <v>6133</v>
      </c>
      <c r="F1476" s="14" t="s">
        <v>6134</v>
      </c>
      <c r="G1476" s="14" t="s">
        <v>6135</v>
      </c>
      <c r="H1476" s="61" t="s">
        <v>6136</v>
      </c>
      <c r="I1476" s="38">
        <v>0</v>
      </c>
      <c r="J1476" s="39" t="s">
        <v>8122</v>
      </c>
      <c r="K1476" s="40" t="s">
        <v>8123</v>
      </c>
      <c r="L1476" s="14" t="s">
        <v>8123</v>
      </c>
      <c r="M1476" s="41">
        <v>0</v>
      </c>
      <c r="N1476" s="4" t="s">
        <v>8123</v>
      </c>
      <c r="O1476" s="41">
        <v>0</v>
      </c>
      <c r="P1476" s="41">
        <v>0</v>
      </c>
      <c r="Q1476" s="41">
        <v>0</v>
      </c>
      <c r="R1476" s="41">
        <v>0</v>
      </c>
      <c r="S1476" s="41">
        <v>0</v>
      </c>
      <c r="T1476" s="41">
        <v>0</v>
      </c>
      <c r="U1476" s="41">
        <v>0</v>
      </c>
      <c r="V1476" s="41">
        <v>0</v>
      </c>
      <c r="W1476" s="41">
        <v>0</v>
      </c>
      <c r="X1476" s="41">
        <v>0</v>
      </c>
      <c r="Y1476" s="41">
        <v>0</v>
      </c>
      <c r="Z1476" s="41">
        <v>0</v>
      </c>
      <c r="AA1476" s="41">
        <v>0</v>
      </c>
      <c r="AB1476" s="41">
        <v>0</v>
      </c>
      <c r="AC1476" s="41">
        <v>0</v>
      </c>
      <c r="AD1476" s="58">
        <f>SUM(Table446233[[#This Row],[1st
Apportionment]:[Invoices]])</f>
        <v>0</v>
      </c>
      <c r="AE1476" s="58">
        <f>Table446233[[#This Row],[2018–19
Final Allocation
$98.35 
Per Pupil]]-AD1476</f>
        <v>0</v>
      </c>
    </row>
    <row r="1477" spans="1:31" ht="31" x14ac:dyDescent="0.35">
      <c r="A1477" s="13" t="s">
        <v>6002</v>
      </c>
      <c r="B1477" s="13" t="s">
        <v>6137</v>
      </c>
      <c r="C1477" s="14" t="s">
        <v>6004</v>
      </c>
      <c r="D1477" s="14" t="s">
        <v>6031</v>
      </c>
      <c r="E1477" s="14" t="s">
        <v>6138</v>
      </c>
      <c r="F1477" s="14" t="s">
        <v>6139</v>
      </c>
      <c r="G1477" s="14" t="s">
        <v>6140</v>
      </c>
      <c r="H1477" s="61" t="s">
        <v>6141</v>
      </c>
      <c r="I1477" s="38">
        <v>0</v>
      </c>
      <c r="J1477" s="39" t="s">
        <v>8123</v>
      </c>
      <c r="K1477" s="40" t="s">
        <v>8123</v>
      </c>
      <c r="L1477" s="14" t="s">
        <v>8123</v>
      </c>
      <c r="M1477" s="41">
        <v>0</v>
      </c>
      <c r="N1477" s="4" t="s">
        <v>8123</v>
      </c>
      <c r="O1477" s="41">
        <v>0</v>
      </c>
      <c r="P1477" s="41">
        <v>0</v>
      </c>
      <c r="Q1477" s="41">
        <v>0</v>
      </c>
      <c r="R1477" s="41">
        <v>0</v>
      </c>
      <c r="S1477" s="41">
        <v>0</v>
      </c>
      <c r="T1477" s="41">
        <v>0</v>
      </c>
      <c r="U1477" s="41">
        <v>0</v>
      </c>
      <c r="V1477" s="41">
        <v>0</v>
      </c>
      <c r="W1477" s="41">
        <v>0</v>
      </c>
      <c r="X1477" s="41">
        <v>0</v>
      </c>
      <c r="Y1477" s="41">
        <v>0</v>
      </c>
      <c r="Z1477" s="41">
        <v>0</v>
      </c>
      <c r="AA1477" s="41">
        <v>0</v>
      </c>
      <c r="AB1477" s="41">
        <v>0</v>
      </c>
      <c r="AC1477" s="41">
        <v>0</v>
      </c>
      <c r="AD1477" s="58">
        <f>SUM(Table446233[[#This Row],[1st
Apportionment]:[Invoices]])</f>
        <v>0</v>
      </c>
      <c r="AE1477" s="58">
        <f>Table446233[[#This Row],[2018–19
Final Allocation
$98.35 
Per Pupil]]-AD1477</f>
        <v>0</v>
      </c>
    </row>
    <row r="1478" spans="1:31" x14ac:dyDescent="0.35">
      <c r="A1478" s="13" t="s">
        <v>6002</v>
      </c>
      <c r="B1478" s="13" t="s">
        <v>6142</v>
      </c>
      <c r="C1478" s="14" t="s">
        <v>6004</v>
      </c>
      <c r="D1478" s="14" t="s">
        <v>6031</v>
      </c>
      <c r="E1478" s="14" t="s">
        <v>6143</v>
      </c>
      <c r="F1478" s="14" t="s">
        <v>6144</v>
      </c>
      <c r="G1478" s="14" t="s">
        <v>6145</v>
      </c>
      <c r="H1478" s="61" t="s">
        <v>6146</v>
      </c>
      <c r="I1478" s="38">
        <v>0</v>
      </c>
      <c r="J1478" s="39" t="s">
        <v>8122</v>
      </c>
      <c r="K1478" s="40" t="s">
        <v>8123</v>
      </c>
      <c r="L1478" s="14" t="s">
        <v>8123</v>
      </c>
      <c r="M1478" s="41">
        <v>0</v>
      </c>
      <c r="N1478" s="4" t="s">
        <v>8123</v>
      </c>
      <c r="O1478" s="41">
        <v>0</v>
      </c>
      <c r="P1478" s="41">
        <v>0</v>
      </c>
      <c r="Q1478" s="41">
        <v>0</v>
      </c>
      <c r="R1478" s="41">
        <v>0</v>
      </c>
      <c r="S1478" s="41">
        <v>0</v>
      </c>
      <c r="T1478" s="41">
        <v>0</v>
      </c>
      <c r="U1478" s="41">
        <v>0</v>
      </c>
      <c r="V1478" s="41">
        <v>0</v>
      </c>
      <c r="W1478" s="41">
        <v>0</v>
      </c>
      <c r="X1478" s="41">
        <v>0</v>
      </c>
      <c r="Y1478" s="41">
        <v>0</v>
      </c>
      <c r="Z1478" s="41">
        <v>0</v>
      </c>
      <c r="AA1478" s="41">
        <v>0</v>
      </c>
      <c r="AB1478" s="41">
        <v>0</v>
      </c>
      <c r="AC1478" s="41">
        <v>0</v>
      </c>
      <c r="AD1478" s="58">
        <f>SUM(Table446233[[#This Row],[1st
Apportionment]:[Invoices]])</f>
        <v>0</v>
      </c>
      <c r="AE1478" s="58">
        <f>Table446233[[#This Row],[2018–19
Final Allocation
$98.35 
Per Pupil]]-AD1478</f>
        <v>0</v>
      </c>
    </row>
    <row r="1479" spans="1:31" x14ac:dyDescent="0.35">
      <c r="A1479" s="13" t="s">
        <v>6002</v>
      </c>
      <c r="B1479" s="13" t="s">
        <v>6147</v>
      </c>
      <c r="C1479" s="14" t="s">
        <v>6004</v>
      </c>
      <c r="D1479" s="14" t="s">
        <v>6040</v>
      </c>
      <c r="E1479" s="14" t="s">
        <v>6148</v>
      </c>
      <c r="F1479" s="14" t="s">
        <v>6149</v>
      </c>
      <c r="G1479" s="14" t="s">
        <v>6150</v>
      </c>
      <c r="H1479" s="61" t="s">
        <v>6151</v>
      </c>
      <c r="I1479" s="38">
        <v>0</v>
      </c>
      <c r="J1479" s="39" t="s">
        <v>8122</v>
      </c>
      <c r="K1479" s="40" t="s">
        <v>8123</v>
      </c>
      <c r="L1479" s="14" t="s">
        <v>8123</v>
      </c>
      <c r="M1479" s="41">
        <v>0</v>
      </c>
      <c r="N1479" s="4" t="s">
        <v>8123</v>
      </c>
      <c r="O1479" s="41">
        <v>0</v>
      </c>
      <c r="P1479" s="41">
        <v>0</v>
      </c>
      <c r="Q1479" s="41">
        <v>0</v>
      </c>
      <c r="R1479" s="41">
        <v>0</v>
      </c>
      <c r="S1479" s="41">
        <v>0</v>
      </c>
      <c r="T1479" s="41">
        <v>0</v>
      </c>
      <c r="U1479" s="41">
        <v>0</v>
      </c>
      <c r="V1479" s="41">
        <v>0</v>
      </c>
      <c r="W1479" s="41">
        <v>0</v>
      </c>
      <c r="X1479" s="41">
        <v>0</v>
      </c>
      <c r="Y1479" s="41">
        <v>0</v>
      </c>
      <c r="Z1479" s="41">
        <v>0</v>
      </c>
      <c r="AA1479" s="41">
        <v>0</v>
      </c>
      <c r="AB1479" s="41">
        <v>0</v>
      </c>
      <c r="AC1479" s="41">
        <v>0</v>
      </c>
      <c r="AD1479" s="58">
        <f>SUM(Table446233[[#This Row],[1st
Apportionment]:[Invoices]])</f>
        <v>0</v>
      </c>
      <c r="AE1479" s="58">
        <f>Table446233[[#This Row],[2018–19
Final Allocation
$98.35 
Per Pupil]]-AD1479</f>
        <v>0</v>
      </c>
    </row>
    <row r="1480" spans="1:31" x14ac:dyDescent="0.35">
      <c r="A1480" s="13" t="s">
        <v>6002</v>
      </c>
      <c r="B1480" s="13" t="s">
        <v>6152</v>
      </c>
      <c r="C1480" s="14" t="s">
        <v>6004</v>
      </c>
      <c r="D1480" s="14" t="s">
        <v>6040</v>
      </c>
      <c r="E1480" s="14" t="s">
        <v>6153</v>
      </c>
      <c r="F1480" s="14" t="s">
        <v>6154</v>
      </c>
      <c r="G1480" s="14" t="s">
        <v>6155</v>
      </c>
      <c r="H1480" s="61" t="s">
        <v>6156</v>
      </c>
      <c r="I1480" s="38">
        <v>0</v>
      </c>
      <c r="J1480" s="39" t="s">
        <v>8122</v>
      </c>
      <c r="K1480" s="40" t="s">
        <v>8123</v>
      </c>
      <c r="L1480" s="14" t="s">
        <v>8123</v>
      </c>
      <c r="M1480" s="41">
        <v>0</v>
      </c>
      <c r="N1480" s="4" t="s">
        <v>8123</v>
      </c>
      <c r="O1480" s="41">
        <v>0</v>
      </c>
      <c r="P1480" s="41">
        <v>0</v>
      </c>
      <c r="Q1480" s="41">
        <v>0</v>
      </c>
      <c r="R1480" s="41">
        <v>0</v>
      </c>
      <c r="S1480" s="41">
        <v>0</v>
      </c>
      <c r="T1480" s="41">
        <v>0</v>
      </c>
      <c r="U1480" s="41">
        <v>0</v>
      </c>
      <c r="V1480" s="41">
        <v>0</v>
      </c>
      <c r="W1480" s="41">
        <v>0</v>
      </c>
      <c r="X1480" s="41">
        <v>0</v>
      </c>
      <c r="Y1480" s="41">
        <v>0</v>
      </c>
      <c r="Z1480" s="41">
        <v>0</v>
      </c>
      <c r="AA1480" s="41">
        <v>0</v>
      </c>
      <c r="AB1480" s="41">
        <v>0</v>
      </c>
      <c r="AC1480" s="41">
        <v>0</v>
      </c>
      <c r="AD1480" s="58">
        <f>SUM(Table446233[[#This Row],[1st
Apportionment]:[Invoices]])</f>
        <v>0</v>
      </c>
      <c r="AE1480" s="58">
        <f>Table446233[[#This Row],[2018–19
Final Allocation
$98.35 
Per Pupil]]-AD1480</f>
        <v>0</v>
      </c>
    </row>
    <row r="1481" spans="1:31" x14ac:dyDescent="0.35">
      <c r="A1481" s="13" t="s">
        <v>6002</v>
      </c>
      <c r="B1481" s="13" t="s">
        <v>6157</v>
      </c>
      <c r="C1481" s="14" t="s">
        <v>6004</v>
      </c>
      <c r="D1481" s="14" t="s">
        <v>6031</v>
      </c>
      <c r="E1481" s="14" t="s">
        <v>6158</v>
      </c>
      <c r="F1481" s="14" t="s">
        <v>6159</v>
      </c>
      <c r="G1481" s="14" t="s">
        <v>6160</v>
      </c>
      <c r="H1481" s="61" t="s">
        <v>6161</v>
      </c>
      <c r="I1481" s="38">
        <v>0</v>
      </c>
      <c r="J1481" s="39" t="s">
        <v>8122</v>
      </c>
      <c r="K1481" s="40" t="s">
        <v>8123</v>
      </c>
      <c r="L1481" s="14" t="s">
        <v>8123</v>
      </c>
      <c r="M1481" s="41">
        <v>0</v>
      </c>
      <c r="N1481" s="4" t="s">
        <v>8123</v>
      </c>
      <c r="O1481" s="41">
        <v>0</v>
      </c>
      <c r="P1481" s="41">
        <v>0</v>
      </c>
      <c r="Q1481" s="41">
        <v>0</v>
      </c>
      <c r="R1481" s="41">
        <v>0</v>
      </c>
      <c r="S1481" s="41">
        <v>0</v>
      </c>
      <c r="T1481" s="41">
        <v>0</v>
      </c>
      <c r="U1481" s="41">
        <v>0</v>
      </c>
      <c r="V1481" s="41">
        <v>0</v>
      </c>
      <c r="W1481" s="41">
        <v>0</v>
      </c>
      <c r="X1481" s="41">
        <v>0</v>
      </c>
      <c r="Y1481" s="41">
        <v>0</v>
      </c>
      <c r="Z1481" s="41">
        <v>0</v>
      </c>
      <c r="AA1481" s="41">
        <v>0</v>
      </c>
      <c r="AB1481" s="41">
        <v>0</v>
      </c>
      <c r="AC1481" s="41">
        <v>0</v>
      </c>
      <c r="AD1481" s="58">
        <f>SUM(Table446233[[#This Row],[1st
Apportionment]:[Invoices]])</f>
        <v>0</v>
      </c>
      <c r="AE1481" s="58">
        <f>Table446233[[#This Row],[2018–19
Final Allocation
$98.35 
Per Pupil]]-AD1481</f>
        <v>0</v>
      </c>
    </row>
    <row r="1482" spans="1:31" x14ac:dyDescent="0.35">
      <c r="A1482" s="13" t="s">
        <v>6002</v>
      </c>
      <c r="B1482" s="13" t="s">
        <v>6162</v>
      </c>
      <c r="C1482" s="14" t="s">
        <v>6004</v>
      </c>
      <c r="D1482" s="14" t="s">
        <v>6008</v>
      </c>
      <c r="E1482" s="14" t="s">
        <v>6163</v>
      </c>
      <c r="F1482" s="14" t="s">
        <v>6164</v>
      </c>
      <c r="G1482" s="14" t="s">
        <v>6165</v>
      </c>
      <c r="H1482" s="61" t="s">
        <v>6166</v>
      </c>
      <c r="I1482" s="38">
        <v>0</v>
      </c>
      <c r="J1482" s="39" t="s">
        <v>8122</v>
      </c>
      <c r="K1482" s="40" t="s">
        <v>8123</v>
      </c>
      <c r="L1482" s="14" t="s">
        <v>8123</v>
      </c>
      <c r="M1482" s="41">
        <v>0</v>
      </c>
      <c r="N1482" s="4" t="s">
        <v>8123</v>
      </c>
      <c r="O1482" s="41">
        <v>0</v>
      </c>
      <c r="P1482" s="41">
        <v>0</v>
      </c>
      <c r="Q1482" s="41">
        <v>0</v>
      </c>
      <c r="R1482" s="41">
        <v>0</v>
      </c>
      <c r="S1482" s="41">
        <v>0</v>
      </c>
      <c r="T1482" s="41">
        <v>0</v>
      </c>
      <c r="U1482" s="41">
        <v>0</v>
      </c>
      <c r="V1482" s="41">
        <v>0</v>
      </c>
      <c r="W1482" s="41">
        <v>0</v>
      </c>
      <c r="X1482" s="41">
        <v>0</v>
      </c>
      <c r="Y1482" s="41">
        <v>0</v>
      </c>
      <c r="Z1482" s="41">
        <v>0</v>
      </c>
      <c r="AA1482" s="41">
        <v>0</v>
      </c>
      <c r="AB1482" s="41">
        <v>0</v>
      </c>
      <c r="AC1482" s="41">
        <v>0</v>
      </c>
      <c r="AD1482" s="58">
        <f>SUM(Table446233[[#This Row],[1st
Apportionment]:[Invoices]])</f>
        <v>0</v>
      </c>
      <c r="AE1482" s="58">
        <f>Table446233[[#This Row],[2018–19
Final Allocation
$98.35 
Per Pupil]]-AD1482</f>
        <v>0</v>
      </c>
    </row>
    <row r="1483" spans="1:31" x14ac:dyDescent="0.35">
      <c r="A1483" s="13" t="s">
        <v>6002</v>
      </c>
      <c r="B1483" s="13" t="s">
        <v>6167</v>
      </c>
      <c r="C1483" s="14" t="s">
        <v>6004</v>
      </c>
      <c r="D1483" s="14" t="s">
        <v>6031</v>
      </c>
      <c r="E1483" s="14" t="s">
        <v>6168</v>
      </c>
      <c r="F1483" s="14" t="s">
        <v>6169</v>
      </c>
      <c r="G1483" s="14" t="s">
        <v>6170</v>
      </c>
      <c r="H1483" s="61" t="s">
        <v>6171</v>
      </c>
      <c r="I1483" s="38">
        <v>0</v>
      </c>
      <c r="J1483" s="39" t="s">
        <v>8123</v>
      </c>
      <c r="K1483" s="40" t="s">
        <v>8123</v>
      </c>
      <c r="L1483" s="14" t="s">
        <v>8123</v>
      </c>
      <c r="M1483" s="41">
        <v>0</v>
      </c>
      <c r="N1483" s="4" t="s">
        <v>8123</v>
      </c>
      <c r="O1483" s="41">
        <v>0</v>
      </c>
      <c r="P1483" s="41">
        <v>0</v>
      </c>
      <c r="Q1483" s="41">
        <v>0</v>
      </c>
      <c r="R1483" s="41">
        <v>0</v>
      </c>
      <c r="S1483" s="41">
        <v>0</v>
      </c>
      <c r="T1483" s="41">
        <v>0</v>
      </c>
      <c r="U1483" s="41">
        <v>0</v>
      </c>
      <c r="V1483" s="41">
        <v>0</v>
      </c>
      <c r="W1483" s="41">
        <v>0</v>
      </c>
      <c r="X1483" s="41">
        <v>0</v>
      </c>
      <c r="Y1483" s="41">
        <v>0</v>
      </c>
      <c r="Z1483" s="41">
        <v>0</v>
      </c>
      <c r="AA1483" s="41">
        <v>0</v>
      </c>
      <c r="AB1483" s="41">
        <v>0</v>
      </c>
      <c r="AC1483" s="41">
        <v>0</v>
      </c>
      <c r="AD1483" s="58">
        <f>SUM(Table446233[[#This Row],[1st
Apportionment]:[Invoices]])</f>
        <v>0</v>
      </c>
      <c r="AE1483" s="58">
        <f>Table446233[[#This Row],[2018–19
Final Allocation
$98.35 
Per Pupil]]-AD1483</f>
        <v>0</v>
      </c>
    </row>
    <row r="1484" spans="1:31" x14ac:dyDescent="0.35">
      <c r="A1484" s="13" t="s">
        <v>6002</v>
      </c>
      <c r="B1484" s="13" t="s">
        <v>6172</v>
      </c>
      <c r="C1484" s="14" t="s">
        <v>6004</v>
      </c>
      <c r="D1484" s="14" t="s">
        <v>6005</v>
      </c>
      <c r="E1484" s="14" t="s">
        <v>6173</v>
      </c>
      <c r="F1484" s="14" t="s">
        <v>6174</v>
      </c>
      <c r="G1484" s="14" t="s">
        <v>6175</v>
      </c>
      <c r="H1484" s="61" t="s">
        <v>6176</v>
      </c>
      <c r="I1484" s="38">
        <v>0</v>
      </c>
      <c r="J1484" s="39" t="s">
        <v>8123</v>
      </c>
      <c r="K1484" s="40" t="s">
        <v>8123</v>
      </c>
      <c r="L1484" s="14" t="s">
        <v>8123</v>
      </c>
      <c r="M1484" s="41">
        <v>0</v>
      </c>
      <c r="N1484" s="4" t="s">
        <v>8123</v>
      </c>
      <c r="O1484" s="41">
        <v>0</v>
      </c>
      <c r="P1484" s="41">
        <v>0</v>
      </c>
      <c r="Q1484" s="41">
        <v>0</v>
      </c>
      <c r="R1484" s="41">
        <v>0</v>
      </c>
      <c r="S1484" s="41">
        <v>0</v>
      </c>
      <c r="T1484" s="41">
        <v>0</v>
      </c>
      <c r="U1484" s="41">
        <v>0</v>
      </c>
      <c r="V1484" s="41">
        <v>0</v>
      </c>
      <c r="W1484" s="41">
        <v>0</v>
      </c>
      <c r="X1484" s="41">
        <v>0</v>
      </c>
      <c r="Y1484" s="41">
        <v>0</v>
      </c>
      <c r="Z1484" s="41">
        <v>0</v>
      </c>
      <c r="AA1484" s="41">
        <v>0</v>
      </c>
      <c r="AB1484" s="41">
        <v>0</v>
      </c>
      <c r="AC1484" s="41">
        <v>0</v>
      </c>
      <c r="AD1484" s="58">
        <f>SUM(Table446233[[#This Row],[1st
Apportionment]:[Invoices]])</f>
        <v>0</v>
      </c>
      <c r="AE1484" s="58">
        <f>Table446233[[#This Row],[2018–19
Final Allocation
$98.35 
Per Pupil]]-AD1484</f>
        <v>0</v>
      </c>
    </row>
    <row r="1485" spans="1:31" x14ac:dyDescent="0.35">
      <c r="A1485" s="13" t="s">
        <v>6002</v>
      </c>
      <c r="B1485" s="13" t="s">
        <v>6177</v>
      </c>
      <c r="C1485" s="14" t="s">
        <v>6004</v>
      </c>
      <c r="D1485" s="14" t="s">
        <v>6022</v>
      </c>
      <c r="E1485" s="14" t="s">
        <v>6178</v>
      </c>
      <c r="F1485" s="14" t="s">
        <v>6179</v>
      </c>
      <c r="G1485" s="14" t="s">
        <v>6180</v>
      </c>
      <c r="H1485" s="61" t="s">
        <v>6181</v>
      </c>
      <c r="I1485" s="38">
        <v>0</v>
      </c>
      <c r="J1485" s="39" t="s">
        <v>8122</v>
      </c>
      <c r="K1485" s="40" t="s">
        <v>8123</v>
      </c>
      <c r="L1485" s="14" t="s">
        <v>8123</v>
      </c>
      <c r="M1485" s="41">
        <v>0</v>
      </c>
      <c r="N1485" s="4" t="s">
        <v>8123</v>
      </c>
      <c r="O1485" s="41">
        <v>0</v>
      </c>
      <c r="P1485" s="41">
        <v>0</v>
      </c>
      <c r="Q1485" s="41">
        <v>0</v>
      </c>
      <c r="R1485" s="41">
        <v>0</v>
      </c>
      <c r="S1485" s="41">
        <v>0</v>
      </c>
      <c r="T1485" s="41">
        <v>0</v>
      </c>
      <c r="U1485" s="41">
        <v>0</v>
      </c>
      <c r="V1485" s="41">
        <v>0</v>
      </c>
      <c r="W1485" s="41">
        <v>0</v>
      </c>
      <c r="X1485" s="41">
        <v>0</v>
      </c>
      <c r="Y1485" s="41">
        <v>0</v>
      </c>
      <c r="Z1485" s="41">
        <v>0</v>
      </c>
      <c r="AA1485" s="41">
        <v>0</v>
      </c>
      <c r="AB1485" s="41">
        <v>0</v>
      </c>
      <c r="AC1485" s="41">
        <v>0</v>
      </c>
      <c r="AD1485" s="58">
        <f>SUM(Table446233[[#This Row],[1st
Apportionment]:[Invoices]])</f>
        <v>0</v>
      </c>
      <c r="AE1485" s="58">
        <f>Table446233[[#This Row],[2018–19
Final Allocation
$98.35 
Per Pupil]]-AD1485</f>
        <v>0</v>
      </c>
    </row>
    <row r="1486" spans="1:31" x14ac:dyDescent="0.35">
      <c r="A1486" s="13" t="s">
        <v>6002</v>
      </c>
      <c r="B1486" s="13" t="s">
        <v>6182</v>
      </c>
      <c r="C1486" s="14" t="s">
        <v>6004</v>
      </c>
      <c r="D1486" s="14" t="s">
        <v>6040</v>
      </c>
      <c r="E1486" s="14" t="s">
        <v>6183</v>
      </c>
      <c r="F1486" s="14" t="s">
        <v>6184</v>
      </c>
      <c r="G1486" s="14" t="s">
        <v>6185</v>
      </c>
      <c r="H1486" s="61" t="s">
        <v>6186</v>
      </c>
      <c r="I1486" s="38">
        <v>0</v>
      </c>
      <c r="J1486" s="39" t="s">
        <v>8122</v>
      </c>
      <c r="K1486" s="40" t="s">
        <v>8123</v>
      </c>
      <c r="L1486" s="14" t="s">
        <v>8123</v>
      </c>
      <c r="M1486" s="41">
        <v>0</v>
      </c>
      <c r="N1486" s="4" t="s">
        <v>8123</v>
      </c>
      <c r="O1486" s="41">
        <v>0</v>
      </c>
      <c r="P1486" s="41">
        <v>0</v>
      </c>
      <c r="Q1486" s="41">
        <v>0</v>
      </c>
      <c r="R1486" s="41">
        <v>0</v>
      </c>
      <c r="S1486" s="41">
        <v>0</v>
      </c>
      <c r="T1486" s="41">
        <v>0</v>
      </c>
      <c r="U1486" s="41">
        <v>0</v>
      </c>
      <c r="V1486" s="41">
        <v>0</v>
      </c>
      <c r="W1486" s="41">
        <v>0</v>
      </c>
      <c r="X1486" s="41">
        <v>0</v>
      </c>
      <c r="Y1486" s="41">
        <v>0</v>
      </c>
      <c r="Z1486" s="41">
        <v>0</v>
      </c>
      <c r="AA1486" s="41">
        <v>0</v>
      </c>
      <c r="AB1486" s="41">
        <v>0</v>
      </c>
      <c r="AC1486" s="41">
        <v>0</v>
      </c>
      <c r="AD1486" s="58">
        <f>SUM(Table446233[[#This Row],[1st
Apportionment]:[Invoices]])</f>
        <v>0</v>
      </c>
      <c r="AE1486" s="58">
        <f>Table446233[[#This Row],[2018–19
Final Allocation
$98.35 
Per Pupil]]-AD1486</f>
        <v>0</v>
      </c>
    </row>
    <row r="1487" spans="1:31" x14ac:dyDescent="0.35">
      <c r="A1487" s="13" t="s">
        <v>6187</v>
      </c>
      <c r="B1487" s="13" t="s">
        <v>6188</v>
      </c>
      <c r="C1487" s="14" t="s">
        <v>6189</v>
      </c>
      <c r="D1487" s="14" t="s">
        <v>6190</v>
      </c>
      <c r="E1487" s="14" t="s">
        <v>34</v>
      </c>
      <c r="F1487" s="14" t="s">
        <v>35</v>
      </c>
      <c r="G1487" s="14" t="s">
        <v>6190</v>
      </c>
      <c r="H1487" s="61" t="s">
        <v>6191</v>
      </c>
      <c r="I1487" s="38">
        <v>0</v>
      </c>
      <c r="J1487" s="39" t="s">
        <v>8123</v>
      </c>
      <c r="K1487" s="40" t="s">
        <v>8123</v>
      </c>
      <c r="L1487" s="14" t="s">
        <v>8122</v>
      </c>
      <c r="M1487" s="41">
        <v>0</v>
      </c>
      <c r="N1487" s="4" t="s">
        <v>8123</v>
      </c>
      <c r="O1487" s="41">
        <v>0</v>
      </c>
      <c r="P1487" s="41">
        <v>0</v>
      </c>
      <c r="Q1487" s="41">
        <v>0</v>
      </c>
      <c r="R1487" s="41">
        <v>0</v>
      </c>
      <c r="S1487" s="41">
        <v>0</v>
      </c>
      <c r="T1487" s="41">
        <v>0</v>
      </c>
      <c r="U1487" s="41">
        <v>0</v>
      </c>
      <c r="V1487" s="41">
        <v>0</v>
      </c>
      <c r="W1487" s="41">
        <v>0</v>
      </c>
      <c r="X1487" s="41">
        <v>0</v>
      </c>
      <c r="Y1487" s="41">
        <v>0</v>
      </c>
      <c r="Z1487" s="41">
        <v>0</v>
      </c>
      <c r="AA1487" s="41">
        <v>0</v>
      </c>
      <c r="AB1487" s="41">
        <v>0</v>
      </c>
      <c r="AC1487" s="41">
        <v>0</v>
      </c>
      <c r="AD1487" s="58">
        <f>SUM(Table446233[[#This Row],[1st
Apportionment]:[Invoices]])</f>
        <v>0</v>
      </c>
      <c r="AE1487" s="58">
        <f>Table446233[[#This Row],[2018–19
Final Allocation
$98.35 
Per Pupil]]-AD1487</f>
        <v>0</v>
      </c>
    </row>
    <row r="1488" spans="1:31" x14ac:dyDescent="0.35">
      <c r="A1488" s="13" t="s">
        <v>6187</v>
      </c>
      <c r="B1488" s="13" t="s">
        <v>6192</v>
      </c>
      <c r="C1488" s="14" t="s">
        <v>6189</v>
      </c>
      <c r="D1488" s="14" t="s">
        <v>6193</v>
      </c>
      <c r="E1488" s="14" t="s">
        <v>34</v>
      </c>
      <c r="F1488" s="14" t="s">
        <v>35</v>
      </c>
      <c r="G1488" s="14" t="s">
        <v>6193</v>
      </c>
      <c r="H1488" s="61" t="s">
        <v>6194</v>
      </c>
      <c r="I1488" s="38">
        <v>0</v>
      </c>
      <c r="J1488" s="39" t="s">
        <v>8122</v>
      </c>
      <c r="K1488" s="40" t="s">
        <v>8123</v>
      </c>
      <c r="L1488" s="14" t="s">
        <v>8123</v>
      </c>
      <c r="M1488" s="41">
        <v>0</v>
      </c>
      <c r="N1488" s="4" t="s">
        <v>8123</v>
      </c>
      <c r="O1488" s="41">
        <v>0</v>
      </c>
      <c r="P1488" s="41">
        <v>0</v>
      </c>
      <c r="Q1488" s="41">
        <v>0</v>
      </c>
      <c r="R1488" s="41">
        <v>0</v>
      </c>
      <c r="S1488" s="41">
        <v>0</v>
      </c>
      <c r="T1488" s="41">
        <v>0</v>
      </c>
      <c r="U1488" s="41">
        <v>0</v>
      </c>
      <c r="V1488" s="41">
        <v>0</v>
      </c>
      <c r="W1488" s="41">
        <v>0</v>
      </c>
      <c r="X1488" s="41">
        <v>0</v>
      </c>
      <c r="Y1488" s="41">
        <v>0</v>
      </c>
      <c r="Z1488" s="41">
        <v>0</v>
      </c>
      <c r="AA1488" s="41">
        <v>0</v>
      </c>
      <c r="AB1488" s="41">
        <v>0</v>
      </c>
      <c r="AC1488" s="41">
        <v>0</v>
      </c>
      <c r="AD1488" s="58">
        <f>SUM(Table446233[[#This Row],[1st
Apportionment]:[Invoices]])</f>
        <v>0</v>
      </c>
      <c r="AE1488" s="58">
        <f>Table446233[[#This Row],[2018–19
Final Allocation
$98.35 
Per Pupil]]-AD1488</f>
        <v>0</v>
      </c>
    </row>
    <row r="1489" spans="1:31" x14ac:dyDescent="0.35">
      <c r="A1489" s="13" t="s">
        <v>6187</v>
      </c>
      <c r="B1489" s="13" t="s">
        <v>6195</v>
      </c>
      <c r="C1489" s="14" t="s">
        <v>6189</v>
      </c>
      <c r="D1489" s="14" t="s">
        <v>6196</v>
      </c>
      <c r="E1489" s="14" t="s">
        <v>34</v>
      </c>
      <c r="F1489" s="14" t="s">
        <v>35</v>
      </c>
      <c r="G1489" s="14" t="s">
        <v>6196</v>
      </c>
      <c r="H1489" s="61" t="s">
        <v>6197</v>
      </c>
      <c r="I1489" s="38">
        <v>0</v>
      </c>
      <c r="J1489" s="39" t="s">
        <v>8122</v>
      </c>
      <c r="K1489" s="40" t="s">
        <v>8123</v>
      </c>
      <c r="L1489" s="14" t="s">
        <v>8123</v>
      </c>
      <c r="M1489" s="41">
        <v>0</v>
      </c>
      <c r="N1489" s="4" t="s">
        <v>8123</v>
      </c>
      <c r="O1489" s="41">
        <v>0</v>
      </c>
      <c r="P1489" s="41">
        <v>0</v>
      </c>
      <c r="Q1489" s="41">
        <v>0</v>
      </c>
      <c r="R1489" s="41">
        <v>0</v>
      </c>
      <c r="S1489" s="41">
        <v>0</v>
      </c>
      <c r="T1489" s="41">
        <v>0</v>
      </c>
      <c r="U1489" s="41">
        <v>0</v>
      </c>
      <c r="V1489" s="41">
        <v>0</v>
      </c>
      <c r="W1489" s="41">
        <v>0</v>
      </c>
      <c r="X1489" s="41">
        <v>0</v>
      </c>
      <c r="Y1489" s="41">
        <v>0</v>
      </c>
      <c r="Z1489" s="41">
        <v>0</v>
      </c>
      <c r="AA1489" s="41">
        <v>0</v>
      </c>
      <c r="AB1489" s="41">
        <v>0</v>
      </c>
      <c r="AC1489" s="41">
        <v>0</v>
      </c>
      <c r="AD1489" s="58">
        <f>SUM(Table446233[[#This Row],[1st
Apportionment]:[Invoices]])</f>
        <v>0</v>
      </c>
      <c r="AE1489" s="58">
        <f>Table446233[[#This Row],[2018–19
Final Allocation
$98.35 
Per Pupil]]-AD1489</f>
        <v>0</v>
      </c>
    </row>
    <row r="1490" spans="1:31" x14ac:dyDescent="0.35">
      <c r="A1490" s="13" t="s">
        <v>6187</v>
      </c>
      <c r="B1490" s="13" t="s">
        <v>6198</v>
      </c>
      <c r="C1490" s="14" t="s">
        <v>6189</v>
      </c>
      <c r="D1490" s="14" t="s">
        <v>6199</v>
      </c>
      <c r="E1490" s="14" t="s">
        <v>34</v>
      </c>
      <c r="F1490" s="14" t="s">
        <v>35</v>
      </c>
      <c r="G1490" s="14" t="s">
        <v>6199</v>
      </c>
      <c r="H1490" s="61" t="s">
        <v>6200</v>
      </c>
      <c r="I1490" s="38">
        <v>117</v>
      </c>
      <c r="J1490" s="39" t="s">
        <v>8122</v>
      </c>
      <c r="K1490" s="40" t="s">
        <v>8122</v>
      </c>
      <c r="L1490" s="14" t="s">
        <v>8122</v>
      </c>
      <c r="M1490" s="41">
        <v>11507</v>
      </c>
      <c r="N1490" s="4" t="s">
        <v>8122</v>
      </c>
      <c r="O1490" s="41">
        <v>0</v>
      </c>
      <c r="P1490" s="41">
        <v>2217</v>
      </c>
      <c r="Q1490" s="41">
        <v>2217</v>
      </c>
      <c r="R1490" s="41">
        <v>176</v>
      </c>
      <c r="S1490" s="41">
        <v>71</v>
      </c>
      <c r="T1490" s="41">
        <v>4</v>
      </c>
      <c r="U1490" s="41">
        <v>0</v>
      </c>
      <c r="V1490" s="41">
        <v>0</v>
      </c>
      <c r="W1490" s="41">
        <v>6822</v>
      </c>
      <c r="X1490" s="41">
        <v>0</v>
      </c>
      <c r="Y1490" s="41">
        <v>0</v>
      </c>
      <c r="Z1490" s="41">
        <v>0</v>
      </c>
      <c r="AA1490" s="41">
        <v>0</v>
      </c>
      <c r="AB1490" s="41">
        <v>0</v>
      </c>
      <c r="AC1490" s="41">
        <v>0</v>
      </c>
      <c r="AD1490" s="58">
        <f>SUM(Table446233[[#This Row],[1st
Apportionment]:[Invoices]])</f>
        <v>11507</v>
      </c>
      <c r="AE1490" s="58">
        <f>Table446233[[#This Row],[2018–19
Final Allocation
$98.35 
Per Pupil]]-AD1490</f>
        <v>0</v>
      </c>
    </row>
    <row r="1491" spans="1:31" x14ac:dyDescent="0.35">
      <c r="A1491" s="13" t="s">
        <v>6187</v>
      </c>
      <c r="B1491" s="13" t="s">
        <v>6201</v>
      </c>
      <c r="C1491" s="14" t="s">
        <v>6189</v>
      </c>
      <c r="D1491" s="14" t="s">
        <v>6202</v>
      </c>
      <c r="E1491" s="14" t="s">
        <v>34</v>
      </c>
      <c r="F1491" s="14" t="s">
        <v>35</v>
      </c>
      <c r="G1491" s="14" t="s">
        <v>6202</v>
      </c>
      <c r="H1491" s="61" t="s">
        <v>6203</v>
      </c>
      <c r="I1491" s="38">
        <v>0</v>
      </c>
      <c r="J1491" s="39" t="s">
        <v>8122</v>
      </c>
      <c r="K1491" s="40" t="s">
        <v>8123</v>
      </c>
      <c r="L1491" s="14" t="s">
        <v>8123</v>
      </c>
      <c r="M1491" s="41">
        <v>0</v>
      </c>
      <c r="N1491" s="4" t="s">
        <v>8123</v>
      </c>
      <c r="O1491" s="41">
        <v>0</v>
      </c>
      <c r="P1491" s="41">
        <v>0</v>
      </c>
      <c r="Q1491" s="41">
        <v>0</v>
      </c>
      <c r="R1491" s="41">
        <v>0</v>
      </c>
      <c r="S1491" s="41">
        <v>0</v>
      </c>
      <c r="T1491" s="41">
        <v>0</v>
      </c>
      <c r="U1491" s="41">
        <v>0</v>
      </c>
      <c r="V1491" s="41">
        <v>0</v>
      </c>
      <c r="W1491" s="41">
        <v>0</v>
      </c>
      <c r="X1491" s="41">
        <v>0</v>
      </c>
      <c r="Y1491" s="41">
        <v>0</v>
      </c>
      <c r="Z1491" s="41">
        <v>0</v>
      </c>
      <c r="AA1491" s="41">
        <v>0</v>
      </c>
      <c r="AB1491" s="41">
        <v>0</v>
      </c>
      <c r="AC1491" s="41">
        <v>0</v>
      </c>
      <c r="AD1491" s="58">
        <f>SUM(Table446233[[#This Row],[1st
Apportionment]:[Invoices]])</f>
        <v>0</v>
      </c>
      <c r="AE1491" s="58">
        <f>Table446233[[#This Row],[2018–19
Final Allocation
$98.35 
Per Pupil]]-AD1491</f>
        <v>0</v>
      </c>
    </row>
    <row r="1492" spans="1:31" x14ac:dyDescent="0.35">
      <c r="A1492" s="13" t="s">
        <v>6187</v>
      </c>
      <c r="B1492" s="13" t="s">
        <v>6204</v>
      </c>
      <c r="C1492" s="14" t="s">
        <v>6189</v>
      </c>
      <c r="D1492" s="14" t="s">
        <v>6205</v>
      </c>
      <c r="E1492" s="14" t="s">
        <v>34</v>
      </c>
      <c r="F1492" s="14" t="s">
        <v>35</v>
      </c>
      <c r="G1492" s="14" t="s">
        <v>6205</v>
      </c>
      <c r="H1492" s="61" t="s">
        <v>6206</v>
      </c>
      <c r="I1492" s="38">
        <v>0</v>
      </c>
      <c r="J1492" s="39" t="s">
        <v>8123</v>
      </c>
      <c r="K1492" s="40" t="s">
        <v>8123</v>
      </c>
      <c r="L1492" s="14" t="s">
        <v>8123</v>
      </c>
      <c r="M1492" s="41">
        <v>0</v>
      </c>
      <c r="N1492" s="4" t="s">
        <v>8123</v>
      </c>
      <c r="O1492" s="41">
        <v>0</v>
      </c>
      <c r="P1492" s="41">
        <v>0</v>
      </c>
      <c r="Q1492" s="41">
        <v>0</v>
      </c>
      <c r="R1492" s="41">
        <v>0</v>
      </c>
      <c r="S1492" s="41">
        <v>0</v>
      </c>
      <c r="T1492" s="41">
        <v>0</v>
      </c>
      <c r="U1492" s="41">
        <v>0</v>
      </c>
      <c r="V1492" s="41">
        <v>0</v>
      </c>
      <c r="W1492" s="41">
        <v>0</v>
      </c>
      <c r="X1492" s="41">
        <v>0</v>
      </c>
      <c r="Y1492" s="41">
        <v>0</v>
      </c>
      <c r="Z1492" s="41">
        <v>0</v>
      </c>
      <c r="AA1492" s="41">
        <v>0</v>
      </c>
      <c r="AB1492" s="41">
        <v>0</v>
      </c>
      <c r="AC1492" s="41">
        <v>0</v>
      </c>
      <c r="AD1492" s="58">
        <f>SUM(Table446233[[#This Row],[1st
Apportionment]:[Invoices]])</f>
        <v>0</v>
      </c>
      <c r="AE1492" s="58">
        <f>Table446233[[#This Row],[2018–19
Final Allocation
$98.35 
Per Pupil]]-AD1492</f>
        <v>0</v>
      </c>
    </row>
    <row r="1493" spans="1:31" x14ac:dyDescent="0.35">
      <c r="A1493" s="13" t="s">
        <v>6187</v>
      </c>
      <c r="B1493" s="13" t="s">
        <v>6207</v>
      </c>
      <c r="C1493" s="14" t="s">
        <v>6189</v>
      </c>
      <c r="D1493" s="14" t="s">
        <v>6208</v>
      </c>
      <c r="E1493" s="14" t="s">
        <v>34</v>
      </c>
      <c r="F1493" s="14" t="s">
        <v>35</v>
      </c>
      <c r="G1493" s="14" t="s">
        <v>6208</v>
      </c>
      <c r="H1493" s="61" t="s">
        <v>6209</v>
      </c>
      <c r="I1493" s="38">
        <v>0</v>
      </c>
      <c r="J1493" s="39" t="s">
        <v>8122</v>
      </c>
      <c r="K1493" s="40" t="s">
        <v>8123</v>
      </c>
      <c r="L1493" s="14" t="s">
        <v>8122</v>
      </c>
      <c r="M1493" s="41">
        <v>0</v>
      </c>
      <c r="N1493" s="4" t="s">
        <v>8123</v>
      </c>
      <c r="O1493" s="41">
        <v>0</v>
      </c>
      <c r="P1493" s="41">
        <v>0</v>
      </c>
      <c r="Q1493" s="41">
        <v>0</v>
      </c>
      <c r="R1493" s="41">
        <v>0</v>
      </c>
      <c r="S1493" s="41">
        <v>0</v>
      </c>
      <c r="T1493" s="41">
        <v>0</v>
      </c>
      <c r="U1493" s="41">
        <v>0</v>
      </c>
      <c r="V1493" s="41">
        <v>0</v>
      </c>
      <c r="W1493" s="41">
        <v>0</v>
      </c>
      <c r="X1493" s="41">
        <v>0</v>
      </c>
      <c r="Y1493" s="41">
        <v>0</v>
      </c>
      <c r="Z1493" s="41">
        <v>0</v>
      </c>
      <c r="AA1493" s="41">
        <v>0</v>
      </c>
      <c r="AB1493" s="41">
        <v>0</v>
      </c>
      <c r="AC1493" s="41">
        <v>0</v>
      </c>
      <c r="AD1493" s="58">
        <f>SUM(Table446233[[#This Row],[1st
Apportionment]:[Invoices]])</f>
        <v>0</v>
      </c>
      <c r="AE1493" s="58">
        <f>Table446233[[#This Row],[2018–19
Final Allocation
$98.35 
Per Pupil]]-AD1493</f>
        <v>0</v>
      </c>
    </row>
    <row r="1494" spans="1:31" x14ac:dyDescent="0.35">
      <c r="A1494" s="13" t="s">
        <v>6187</v>
      </c>
      <c r="B1494" s="13" t="s">
        <v>6210</v>
      </c>
      <c r="C1494" s="14" t="s">
        <v>6189</v>
      </c>
      <c r="D1494" s="14" t="s">
        <v>6211</v>
      </c>
      <c r="E1494" s="14" t="s">
        <v>34</v>
      </c>
      <c r="F1494" s="14" t="s">
        <v>35</v>
      </c>
      <c r="G1494" s="14" t="s">
        <v>6211</v>
      </c>
      <c r="H1494" s="61" t="s">
        <v>6212</v>
      </c>
      <c r="I1494" s="38">
        <v>0</v>
      </c>
      <c r="J1494" s="39" t="s">
        <v>8122</v>
      </c>
      <c r="K1494" s="40" t="s">
        <v>8123</v>
      </c>
      <c r="L1494" s="14" t="s">
        <v>8123</v>
      </c>
      <c r="M1494" s="41">
        <v>0</v>
      </c>
      <c r="N1494" s="4" t="s">
        <v>8123</v>
      </c>
      <c r="O1494" s="41">
        <v>0</v>
      </c>
      <c r="P1494" s="41">
        <v>0</v>
      </c>
      <c r="Q1494" s="41">
        <v>0</v>
      </c>
      <c r="R1494" s="41">
        <v>0</v>
      </c>
      <c r="S1494" s="41">
        <v>0</v>
      </c>
      <c r="T1494" s="41">
        <v>0</v>
      </c>
      <c r="U1494" s="41">
        <v>0</v>
      </c>
      <c r="V1494" s="41">
        <v>0</v>
      </c>
      <c r="W1494" s="41">
        <v>0</v>
      </c>
      <c r="X1494" s="41">
        <v>0</v>
      </c>
      <c r="Y1494" s="41">
        <v>0</v>
      </c>
      <c r="Z1494" s="41">
        <v>0</v>
      </c>
      <c r="AA1494" s="41">
        <v>0</v>
      </c>
      <c r="AB1494" s="41">
        <v>0</v>
      </c>
      <c r="AC1494" s="41">
        <v>0</v>
      </c>
      <c r="AD1494" s="58">
        <f>SUM(Table446233[[#This Row],[1st
Apportionment]:[Invoices]])</f>
        <v>0</v>
      </c>
      <c r="AE1494" s="58">
        <f>Table446233[[#This Row],[2018–19
Final Allocation
$98.35 
Per Pupil]]-AD1494</f>
        <v>0</v>
      </c>
    </row>
    <row r="1495" spans="1:31" x14ac:dyDescent="0.35">
      <c r="A1495" s="13" t="s">
        <v>6187</v>
      </c>
      <c r="B1495" s="13" t="s">
        <v>6213</v>
      </c>
      <c r="C1495" s="14" t="s">
        <v>6189</v>
      </c>
      <c r="D1495" s="14" t="s">
        <v>6214</v>
      </c>
      <c r="E1495" s="14" t="s">
        <v>34</v>
      </c>
      <c r="F1495" s="14" t="s">
        <v>35</v>
      </c>
      <c r="G1495" s="14" t="s">
        <v>6214</v>
      </c>
      <c r="H1495" s="61" t="s">
        <v>6215</v>
      </c>
      <c r="I1495" s="38">
        <v>0</v>
      </c>
      <c r="J1495" s="39" t="s">
        <v>8123</v>
      </c>
      <c r="K1495" s="40" t="s">
        <v>8123</v>
      </c>
      <c r="L1495" s="14" t="s">
        <v>8123</v>
      </c>
      <c r="M1495" s="41">
        <v>0</v>
      </c>
      <c r="N1495" s="4" t="s">
        <v>8123</v>
      </c>
      <c r="O1495" s="41">
        <v>0</v>
      </c>
      <c r="P1495" s="41">
        <v>0</v>
      </c>
      <c r="Q1495" s="41">
        <v>0</v>
      </c>
      <c r="R1495" s="41">
        <v>0</v>
      </c>
      <c r="S1495" s="41">
        <v>0</v>
      </c>
      <c r="T1495" s="41">
        <v>0</v>
      </c>
      <c r="U1495" s="41">
        <v>0</v>
      </c>
      <c r="V1495" s="41">
        <v>0</v>
      </c>
      <c r="W1495" s="41">
        <v>0</v>
      </c>
      <c r="X1495" s="41">
        <v>0</v>
      </c>
      <c r="Y1495" s="41">
        <v>0</v>
      </c>
      <c r="Z1495" s="41">
        <v>0</v>
      </c>
      <c r="AA1495" s="41">
        <v>0</v>
      </c>
      <c r="AB1495" s="41">
        <v>0</v>
      </c>
      <c r="AC1495" s="41">
        <v>0</v>
      </c>
      <c r="AD1495" s="58">
        <f>SUM(Table446233[[#This Row],[1st
Apportionment]:[Invoices]])</f>
        <v>0</v>
      </c>
      <c r="AE1495" s="58">
        <f>Table446233[[#This Row],[2018–19
Final Allocation
$98.35 
Per Pupil]]-AD1495</f>
        <v>0</v>
      </c>
    </row>
    <row r="1496" spans="1:31" x14ac:dyDescent="0.35">
      <c r="A1496" s="13" t="s">
        <v>6187</v>
      </c>
      <c r="B1496" s="13" t="s">
        <v>6216</v>
      </c>
      <c r="C1496" s="14" t="s">
        <v>6189</v>
      </c>
      <c r="D1496" s="14" t="s">
        <v>6217</v>
      </c>
      <c r="E1496" s="14" t="s">
        <v>34</v>
      </c>
      <c r="F1496" s="14" t="s">
        <v>35</v>
      </c>
      <c r="G1496" s="14" t="s">
        <v>6217</v>
      </c>
      <c r="H1496" s="61" t="s">
        <v>6218</v>
      </c>
      <c r="I1496" s="38">
        <v>0</v>
      </c>
      <c r="J1496" s="39" t="s">
        <v>8123</v>
      </c>
      <c r="K1496" s="40" t="s">
        <v>8122</v>
      </c>
      <c r="L1496" s="14" t="s">
        <v>8122</v>
      </c>
      <c r="M1496" s="41">
        <v>0</v>
      </c>
      <c r="N1496" s="4" t="s">
        <v>8122</v>
      </c>
      <c r="O1496" s="41">
        <v>0</v>
      </c>
      <c r="P1496" s="41">
        <v>0</v>
      </c>
      <c r="Q1496" s="41">
        <v>0</v>
      </c>
      <c r="R1496" s="41">
        <v>0</v>
      </c>
      <c r="S1496" s="41">
        <v>0</v>
      </c>
      <c r="T1496" s="41">
        <v>0</v>
      </c>
      <c r="U1496" s="41">
        <v>0</v>
      </c>
      <c r="V1496" s="41">
        <v>0</v>
      </c>
      <c r="W1496" s="41">
        <v>0</v>
      </c>
      <c r="X1496" s="41">
        <v>0</v>
      </c>
      <c r="Y1496" s="41">
        <v>0</v>
      </c>
      <c r="Z1496" s="41">
        <v>0</v>
      </c>
      <c r="AA1496" s="41">
        <v>0</v>
      </c>
      <c r="AB1496" s="41">
        <v>0</v>
      </c>
      <c r="AC1496" s="41">
        <v>0</v>
      </c>
      <c r="AD1496" s="58">
        <f>SUM(Table446233[[#This Row],[1st
Apportionment]:[Invoices]])</f>
        <v>0</v>
      </c>
      <c r="AE1496" s="58">
        <f>Table446233[[#This Row],[2018–19
Final Allocation
$98.35 
Per Pupil]]-AD1496</f>
        <v>0</v>
      </c>
    </row>
    <row r="1497" spans="1:31" x14ac:dyDescent="0.35">
      <c r="A1497" s="13" t="s">
        <v>6187</v>
      </c>
      <c r="B1497" s="13" t="s">
        <v>6219</v>
      </c>
      <c r="C1497" s="14" t="s">
        <v>6189</v>
      </c>
      <c r="D1497" s="14" t="s">
        <v>6220</v>
      </c>
      <c r="E1497" s="14" t="s">
        <v>34</v>
      </c>
      <c r="F1497" s="14" t="s">
        <v>35</v>
      </c>
      <c r="G1497" s="14" t="s">
        <v>6220</v>
      </c>
      <c r="H1497" s="61" t="s">
        <v>6221</v>
      </c>
      <c r="I1497" s="38">
        <v>0</v>
      </c>
      <c r="J1497" s="39" t="s">
        <v>8123</v>
      </c>
      <c r="K1497" s="40" t="s">
        <v>8123</v>
      </c>
      <c r="L1497" s="14" t="s">
        <v>8123</v>
      </c>
      <c r="M1497" s="41">
        <v>0</v>
      </c>
      <c r="N1497" s="4" t="s">
        <v>8123</v>
      </c>
      <c r="O1497" s="41">
        <v>0</v>
      </c>
      <c r="P1497" s="41">
        <v>0</v>
      </c>
      <c r="Q1497" s="41">
        <v>0</v>
      </c>
      <c r="R1497" s="41">
        <v>0</v>
      </c>
      <c r="S1497" s="41">
        <v>0</v>
      </c>
      <c r="T1497" s="41">
        <v>0</v>
      </c>
      <c r="U1497" s="41">
        <v>0</v>
      </c>
      <c r="V1497" s="41">
        <v>0</v>
      </c>
      <c r="W1497" s="41">
        <v>0</v>
      </c>
      <c r="X1497" s="41">
        <v>0</v>
      </c>
      <c r="Y1497" s="41">
        <v>0</v>
      </c>
      <c r="Z1497" s="41">
        <v>0</v>
      </c>
      <c r="AA1497" s="41">
        <v>0</v>
      </c>
      <c r="AB1497" s="41">
        <v>0</v>
      </c>
      <c r="AC1497" s="41">
        <v>0</v>
      </c>
      <c r="AD1497" s="58">
        <f>SUM(Table446233[[#This Row],[1st
Apportionment]:[Invoices]])</f>
        <v>0</v>
      </c>
      <c r="AE1497" s="58">
        <f>Table446233[[#This Row],[2018–19
Final Allocation
$98.35 
Per Pupil]]-AD1497</f>
        <v>0</v>
      </c>
    </row>
    <row r="1498" spans="1:31" x14ac:dyDescent="0.35">
      <c r="A1498" s="13" t="s">
        <v>6187</v>
      </c>
      <c r="B1498" s="13" t="s">
        <v>6222</v>
      </c>
      <c r="C1498" s="14" t="s">
        <v>6189</v>
      </c>
      <c r="D1498" s="14" t="s">
        <v>6205</v>
      </c>
      <c r="E1498" s="14" t="s">
        <v>6223</v>
      </c>
      <c r="F1498" s="14" t="s">
        <v>6224</v>
      </c>
      <c r="G1498" s="14" t="s">
        <v>6225</v>
      </c>
      <c r="H1498" s="61" t="s">
        <v>6226</v>
      </c>
      <c r="I1498" s="38">
        <v>0</v>
      </c>
      <c r="J1498" s="39" t="s">
        <v>8123</v>
      </c>
      <c r="K1498" s="40" t="s">
        <v>8123</v>
      </c>
      <c r="L1498" s="14" t="s">
        <v>8123</v>
      </c>
      <c r="M1498" s="41">
        <v>0</v>
      </c>
      <c r="N1498" s="4" t="s">
        <v>8123</v>
      </c>
      <c r="O1498" s="41">
        <v>0</v>
      </c>
      <c r="P1498" s="41">
        <v>0</v>
      </c>
      <c r="Q1498" s="41">
        <v>0</v>
      </c>
      <c r="R1498" s="41">
        <v>0</v>
      </c>
      <c r="S1498" s="41">
        <v>0</v>
      </c>
      <c r="T1498" s="41">
        <v>0</v>
      </c>
      <c r="U1498" s="41">
        <v>0</v>
      </c>
      <c r="V1498" s="41">
        <v>0</v>
      </c>
      <c r="W1498" s="41">
        <v>0</v>
      </c>
      <c r="X1498" s="41">
        <v>0</v>
      </c>
      <c r="Y1498" s="41">
        <v>0</v>
      </c>
      <c r="Z1498" s="41">
        <v>0</v>
      </c>
      <c r="AA1498" s="41">
        <v>0</v>
      </c>
      <c r="AB1498" s="41">
        <v>0</v>
      </c>
      <c r="AC1498" s="41">
        <v>0</v>
      </c>
      <c r="AD1498" s="58">
        <f>SUM(Table446233[[#This Row],[1st
Apportionment]:[Invoices]])</f>
        <v>0</v>
      </c>
      <c r="AE1498" s="58">
        <f>Table446233[[#This Row],[2018–19
Final Allocation
$98.35 
Per Pupil]]-AD1498</f>
        <v>0</v>
      </c>
    </row>
    <row r="1499" spans="1:31" x14ac:dyDescent="0.35">
      <c r="A1499" s="13" t="s">
        <v>6187</v>
      </c>
      <c r="B1499" s="13" t="s">
        <v>6227</v>
      </c>
      <c r="C1499" s="14" t="s">
        <v>6189</v>
      </c>
      <c r="D1499" s="14" t="s">
        <v>6208</v>
      </c>
      <c r="E1499" s="14" t="s">
        <v>6228</v>
      </c>
      <c r="F1499" s="14" t="s">
        <v>6229</v>
      </c>
      <c r="G1499" s="14" t="s">
        <v>6230</v>
      </c>
      <c r="H1499" s="61" t="s">
        <v>6231</v>
      </c>
      <c r="I1499" s="38">
        <v>0</v>
      </c>
      <c r="J1499" s="39" t="s">
        <v>8122</v>
      </c>
      <c r="K1499" s="40" t="s">
        <v>8123</v>
      </c>
      <c r="L1499" s="14" t="s">
        <v>8123</v>
      </c>
      <c r="M1499" s="41">
        <v>0</v>
      </c>
      <c r="N1499" s="4" t="s">
        <v>8123</v>
      </c>
      <c r="O1499" s="41">
        <v>0</v>
      </c>
      <c r="P1499" s="41">
        <v>0</v>
      </c>
      <c r="Q1499" s="41">
        <v>0</v>
      </c>
      <c r="R1499" s="41">
        <v>0</v>
      </c>
      <c r="S1499" s="41">
        <v>0</v>
      </c>
      <c r="T1499" s="41">
        <v>0</v>
      </c>
      <c r="U1499" s="41">
        <v>0</v>
      </c>
      <c r="V1499" s="41">
        <v>0</v>
      </c>
      <c r="W1499" s="41">
        <v>0</v>
      </c>
      <c r="X1499" s="41">
        <v>0</v>
      </c>
      <c r="Y1499" s="41">
        <v>0</v>
      </c>
      <c r="Z1499" s="41">
        <v>0</v>
      </c>
      <c r="AA1499" s="41">
        <v>0</v>
      </c>
      <c r="AB1499" s="41">
        <v>0</v>
      </c>
      <c r="AC1499" s="41">
        <v>0</v>
      </c>
      <c r="AD1499" s="58">
        <f>SUM(Table446233[[#This Row],[1st
Apportionment]:[Invoices]])</f>
        <v>0</v>
      </c>
      <c r="AE1499" s="58">
        <f>Table446233[[#This Row],[2018–19
Final Allocation
$98.35 
Per Pupil]]-AD1499</f>
        <v>0</v>
      </c>
    </row>
    <row r="1500" spans="1:31" x14ac:dyDescent="0.35">
      <c r="A1500" s="13" t="s">
        <v>6232</v>
      </c>
      <c r="B1500" s="13" t="s">
        <v>6233</v>
      </c>
      <c r="C1500" s="14" t="s">
        <v>6234</v>
      </c>
      <c r="D1500" s="14" t="s">
        <v>6235</v>
      </c>
      <c r="E1500" s="14" t="s">
        <v>34</v>
      </c>
      <c r="F1500" s="14" t="s">
        <v>35</v>
      </c>
      <c r="G1500" s="14" t="s">
        <v>6235</v>
      </c>
      <c r="H1500" s="61" t="s">
        <v>6236</v>
      </c>
      <c r="I1500" s="38">
        <v>0</v>
      </c>
      <c r="J1500" s="39" t="s">
        <v>8123</v>
      </c>
      <c r="K1500" s="40" t="s">
        <v>8123</v>
      </c>
      <c r="L1500" s="14" t="s">
        <v>8123</v>
      </c>
      <c r="M1500" s="41">
        <v>0</v>
      </c>
      <c r="N1500" s="4" t="s">
        <v>8123</v>
      </c>
      <c r="O1500" s="41">
        <v>0</v>
      </c>
      <c r="P1500" s="41">
        <v>0</v>
      </c>
      <c r="Q1500" s="41">
        <v>0</v>
      </c>
      <c r="R1500" s="41">
        <v>0</v>
      </c>
      <c r="S1500" s="41">
        <v>0</v>
      </c>
      <c r="T1500" s="41">
        <v>0</v>
      </c>
      <c r="U1500" s="41">
        <v>0</v>
      </c>
      <c r="V1500" s="41">
        <v>0</v>
      </c>
      <c r="W1500" s="41">
        <v>0</v>
      </c>
      <c r="X1500" s="41">
        <v>0</v>
      </c>
      <c r="Y1500" s="41">
        <v>0</v>
      </c>
      <c r="Z1500" s="41">
        <v>0</v>
      </c>
      <c r="AA1500" s="41">
        <v>0</v>
      </c>
      <c r="AB1500" s="41">
        <v>0</v>
      </c>
      <c r="AC1500" s="41">
        <v>0</v>
      </c>
      <c r="AD1500" s="58">
        <f>SUM(Table446233[[#This Row],[1st
Apportionment]:[Invoices]])</f>
        <v>0</v>
      </c>
      <c r="AE1500" s="58">
        <f>Table446233[[#This Row],[2018–19
Final Allocation
$98.35 
Per Pupil]]-AD1500</f>
        <v>0</v>
      </c>
    </row>
    <row r="1501" spans="1:31" x14ac:dyDescent="0.35">
      <c r="A1501" s="13" t="s">
        <v>6232</v>
      </c>
      <c r="B1501" s="13" t="s">
        <v>6237</v>
      </c>
      <c r="C1501" s="14" t="s">
        <v>6234</v>
      </c>
      <c r="D1501" s="14" t="s">
        <v>6238</v>
      </c>
      <c r="E1501" s="14" t="s">
        <v>34</v>
      </c>
      <c r="F1501" s="14" t="s">
        <v>35</v>
      </c>
      <c r="G1501" s="14" t="s">
        <v>6238</v>
      </c>
      <c r="H1501" s="61" t="s">
        <v>6239</v>
      </c>
      <c r="I1501" s="38">
        <v>0</v>
      </c>
      <c r="J1501" s="39" t="s">
        <v>8123</v>
      </c>
      <c r="K1501" s="40" t="s">
        <v>8122</v>
      </c>
      <c r="L1501" s="14" t="s">
        <v>8122</v>
      </c>
      <c r="M1501" s="41">
        <v>0</v>
      </c>
      <c r="N1501" s="4" t="s">
        <v>8122</v>
      </c>
      <c r="O1501" s="41">
        <v>0</v>
      </c>
      <c r="P1501" s="41">
        <v>0</v>
      </c>
      <c r="Q1501" s="41">
        <v>0</v>
      </c>
      <c r="R1501" s="41">
        <v>0</v>
      </c>
      <c r="S1501" s="41">
        <v>0</v>
      </c>
      <c r="T1501" s="41">
        <v>0</v>
      </c>
      <c r="U1501" s="41">
        <v>0</v>
      </c>
      <c r="V1501" s="41">
        <v>0</v>
      </c>
      <c r="W1501" s="41">
        <v>0</v>
      </c>
      <c r="X1501" s="41">
        <v>0</v>
      </c>
      <c r="Y1501" s="41">
        <v>0</v>
      </c>
      <c r="Z1501" s="41">
        <v>0</v>
      </c>
      <c r="AA1501" s="41">
        <v>0</v>
      </c>
      <c r="AB1501" s="41">
        <v>0</v>
      </c>
      <c r="AC1501" s="41">
        <v>0</v>
      </c>
      <c r="AD1501" s="58">
        <f>SUM(Table446233[[#This Row],[1st
Apportionment]:[Invoices]])</f>
        <v>0</v>
      </c>
      <c r="AE1501" s="58">
        <f>Table446233[[#This Row],[2018–19
Final Allocation
$98.35 
Per Pupil]]-AD1501</f>
        <v>0</v>
      </c>
    </row>
    <row r="1502" spans="1:31" x14ac:dyDescent="0.35">
      <c r="A1502" s="13" t="s">
        <v>6232</v>
      </c>
      <c r="B1502" s="13" t="s">
        <v>6240</v>
      </c>
      <c r="C1502" s="14" t="s">
        <v>6234</v>
      </c>
      <c r="D1502" s="14" t="s">
        <v>6241</v>
      </c>
      <c r="E1502" s="14" t="s">
        <v>34</v>
      </c>
      <c r="F1502" s="14" t="s">
        <v>35</v>
      </c>
      <c r="G1502" s="14" t="s">
        <v>6241</v>
      </c>
      <c r="H1502" s="61" t="s">
        <v>6242</v>
      </c>
      <c r="I1502" s="38">
        <v>226</v>
      </c>
      <c r="J1502" s="39" t="s">
        <v>8122</v>
      </c>
      <c r="K1502" s="40" t="s">
        <v>8122</v>
      </c>
      <c r="L1502" s="14" t="s">
        <v>8122</v>
      </c>
      <c r="M1502" s="41">
        <v>22227</v>
      </c>
      <c r="N1502" s="4" t="s">
        <v>8122</v>
      </c>
      <c r="O1502" s="41">
        <v>3113</v>
      </c>
      <c r="P1502" s="41">
        <v>5218</v>
      </c>
      <c r="Q1502" s="41">
        <v>5218</v>
      </c>
      <c r="R1502" s="41">
        <v>5557</v>
      </c>
      <c r="S1502" s="41">
        <v>3121</v>
      </c>
      <c r="T1502" s="41">
        <v>0</v>
      </c>
      <c r="U1502" s="41">
        <v>0</v>
      </c>
      <c r="V1502" s="41">
        <v>0</v>
      </c>
      <c r="W1502" s="41">
        <v>0</v>
      </c>
      <c r="X1502" s="41">
        <v>0</v>
      </c>
      <c r="Y1502" s="41">
        <v>0</v>
      </c>
      <c r="Z1502" s="41">
        <v>0</v>
      </c>
      <c r="AA1502" s="41">
        <v>0</v>
      </c>
      <c r="AB1502" s="41">
        <v>0</v>
      </c>
      <c r="AC1502" s="41">
        <v>0</v>
      </c>
      <c r="AD1502" s="58">
        <f>SUM(Table446233[[#This Row],[1st
Apportionment]:[Invoices]])</f>
        <v>22227</v>
      </c>
      <c r="AE1502" s="58">
        <f>Table446233[[#This Row],[2018–19
Final Allocation
$98.35 
Per Pupil]]-AD1502</f>
        <v>0</v>
      </c>
    </row>
    <row r="1503" spans="1:31" x14ac:dyDescent="0.35">
      <c r="A1503" s="13" t="s">
        <v>6232</v>
      </c>
      <c r="B1503" s="13" t="s">
        <v>6243</v>
      </c>
      <c r="C1503" s="14" t="s">
        <v>6234</v>
      </c>
      <c r="D1503" s="14" t="s">
        <v>6244</v>
      </c>
      <c r="E1503" s="14" t="s">
        <v>34</v>
      </c>
      <c r="F1503" s="14" t="s">
        <v>35</v>
      </c>
      <c r="G1503" s="14" t="s">
        <v>6244</v>
      </c>
      <c r="H1503" s="61" t="s">
        <v>6245</v>
      </c>
      <c r="I1503" s="38">
        <v>0</v>
      </c>
      <c r="J1503" s="39" t="s">
        <v>8122</v>
      </c>
      <c r="K1503" s="40" t="s">
        <v>8123</v>
      </c>
      <c r="L1503" s="14" t="s">
        <v>8122</v>
      </c>
      <c r="M1503" s="41">
        <v>0</v>
      </c>
      <c r="N1503" s="4" t="s">
        <v>8123</v>
      </c>
      <c r="O1503" s="41">
        <v>0</v>
      </c>
      <c r="P1503" s="41">
        <v>0</v>
      </c>
      <c r="Q1503" s="41">
        <v>0</v>
      </c>
      <c r="R1503" s="41">
        <v>0</v>
      </c>
      <c r="S1503" s="41">
        <v>0</v>
      </c>
      <c r="T1503" s="41">
        <v>0</v>
      </c>
      <c r="U1503" s="41">
        <v>0</v>
      </c>
      <c r="V1503" s="41">
        <v>0</v>
      </c>
      <c r="W1503" s="41">
        <v>0</v>
      </c>
      <c r="X1503" s="41">
        <v>0</v>
      </c>
      <c r="Y1503" s="41">
        <v>0</v>
      </c>
      <c r="Z1503" s="41">
        <v>0</v>
      </c>
      <c r="AA1503" s="41">
        <v>0</v>
      </c>
      <c r="AB1503" s="41">
        <v>0</v>
      </c>
      <c r="AC1503" s="41">
        <v>0</v>
      </c>
      <c r="AD1503" s="58">
        <f>SUM(Table446233[[#This Row],[1st
Apportionment]:[Invoices]])</f>
        <v>0</v>
      </c>
      <c r="AE1503" s="58">
        <f>Table446233[[#This Row],[2018–19
Final Allocation
$98.35 
Per Pupil]]-AD1503</f>
        <v>0</v>
      </c>
    </row>
    <row r="1504" spans="1:31" x14ac:dyDescent="0.35">
      <c r="A1504" s="13" t="s">
        <v>6232</v>
      </c>
      <c r="B1504" s="13" t="s">
        <v>6246</v>
      </c>
      <c r="C1504" s="14" t="s">
        <v>6234</v>
      </c>
      <c r="D1504" s="14" t="s">
        <v>6247</v>
      </c>
      <c r="E1504" s="14" t="s">
        <v>34</v>
      </c>
      <c r="F1504" s="14" t="s">
        <v>35</v>
      </c>
      <c r="G1504" s="14" t="s">
        <v>6247</v>
      </c>
      <c r="H1504" s="61" t="s">
        <v>6248</v>
      </c>
      <c r="I1504" s="38">
        <v>0</v>
      </c>
      <c r="J1504" s="39" t="s">
        <v>8123</v>
      </c>
      <c r="K1504" s="40" t="s">
        <v>8122</v>
      </c>
      <c r="L1504" s="14" t="s">
        <v>8122</v>
      </c>
      <c r="M1504" s="41">
        <v>0</v>
      </c>
      <c r="N1504" s="4" t="s">
        <v>8122</v>
      </c>
      <c r="O1504" s="41">
        <v>0</v>
      </c>
      <c r="P1504" s="41">
        <v>0</v>
      </c>
      <c r="Q1504" s="41">
        <v>0</v>
      </c>
      <c r="R1504" s="41">
        <v>0</v>
      </c>
      <c r="S1504" s="41">
        <v>0</v>
      </c>
      <c r="T1504" s="41">
        <v>0</v>
      </c>
      <c r="U1504" s="41">
        <v>0</v>
      </c>
      <c r="V1504" s="41">
        <v>0</v>
      </c>
      <c r="W1504" s="41">
        <v>0</v>
      </c>
      <c r="X1504" s="41">
        <v>0</v>
      </c>
      <c r="Y1504" s="41">
        <v>0</v>
      </c>
      <c r="Z1504" s="41">
        <v>0</v>
      </c>
      <c r="AA1504" s="41">
        <v>0</v>
      </c>
      <c r="AB1504" s="41">
        <v>0</v>
      </c>
      <c r="AC1504" s="41">
        <v>0</v>
      </c>
      <c r="AD1504" s="58">
        <f>SUM(Table446233[[#This Row],[1st
Apportionment]:[Invoices]])</f>
        <v>0</v>
      </c>
      <c r="AE1504" s="58">
        <f>Table446233[[#This Row],[2018–19
Final Allocation
$98.35 
Per Pupil]]-AD1504</f>
        <v>0</v>
      </c>
    </row>
    <row r="1505" spans="1:31" x14ac:dyDescent="0.35">
      <c r="A1505" s="13" t="s">
        <v>6232</v>
      </c>
      <c r="B1505" s="13" t="s">
        <v>6249</v>
      </c>
      <c r="C1505" s="14" t="s">
        <v>6234</v>
      </c>
      <c r="D1505" s="14" t="s">
        <v>6250</v>
      </c>
      <c r="E1505" s="14" t="s">
        <v>34</v>
      </c>
      <c r="F1505" s="14" t="s">
        <v>35</v>
      </c>
      <c r="G1505" s="14" t="s">
        <v>6250</v>
      </c>
      <c r="H1505" s="61" t="s">
        <v>6251</v>
      </c>
      <c r="I1505" s="38">
        <v>0</v>
      </c>
      <c r="J1505" s="39" t="s">
        <v>8122</v>
      </c>
      <c r="K1505" s="40" t="s">
        <v>8123</v>
      </c>
      <c r="L1505" s="14" t="s">
        <v>8123</v>
      </c>
      <c r="M1505" s="41">
        <v>0</v>
      </c>
      <c r="N1505" s="4" t="s">
        <v>8122</v>
      </c>
      <c r="O1505" s="41">
        <v>0</v>
      </c>
      <c r="P1505" s="41">
        <v>0</v>
      </c>
      <c r="Q1505" s="41">
        <v>0</v>
      </c>
      <c r="R1505" s="41">
        <v>0</v>
      </c>
      <c r="S1505" s="41">
        <v>0</v>
      </c>
      <c r="T1505" s="41">
        <v>0</v>
      </c>
      <c r="U1505" s="41">
        <v>0</v>
      </c>
      <c r="V1505" s="41">
        <v>0</v>
      </c>
      <c r="W1505" s="41">
        <v>0</v>
      </c>
      <c r="X1505" s="41">
        <v>0</v>
      </c>
      <c r="Y1505" s="41">
        <v>0</v>
      </c>
      <c r="Z1505" s="41">
        <v>0</v>
      </c>
      <c r="AA1505" s="41">
        <v>0</v>
      </c>
      <c r="AB1505" s="41">
        <v>0</v>
      </c>
      <c r="AC1505" s="41">
        <v>0</v>
      </c>
      <c r="AD1505" s="58">
        <f>SUM(Table446233[[#This Row],[1st
Apportionment]:[Invoices]])</f>
        <v>0</v>
      </c>
      <c r="AE1505" s="58">
        <f>Table446233[[#This Row],[2018–19
Final Allocation
$98.35 
Per Pupil]]-AD1505</f>
        <v>0</v>
      </c>
    </row>
    <row r="1506" spans="1:31" x14ac:dyDescent="0.35">
      <c r="A1506" s="13" t="s">
        <v>6232</v>
      </c>
      <c r="B1506" s="13" t="s">
        <v>6252</v>
      </c>
      <c r="C1506" s="14" t="s">
        <v>6234</v>
      </c>
      <c r="D1506" s="14" t="s">
        <v>6253</v>
      </c>
      <c r="E1506" s="14" t="s">
        <v>34</v>
      </c>
      <c r="F1506" s="14" t="s">
        <v>35</v>
      </c>
      <c r="G1506" s="14" t="s">
        <v>6253</v>
      </c>
      <c r="H1506" s="61" t="s">
        <v>6254</v>
      </c>
      <c r="I1506" s="38">
        <v>0</v>
      </c>
      <c r="J1506" s="39" t="s">
        <v>8123</v>
      </c>
      <c r="K1506" s="40" t="s">
        <v>8123</v>
      </c>
      <c r="L1506" s="14" t="s">
        <v>8123</v>
      </c>
      <c r="M1506" s="41">
        <v>0</v>
      </c>
      <c r="N1506" s="4" t="s">
        <v>8123</v>
      </c>
      <c r="O1506" s="41">
        <v>0</v>
      </c>
      <c r="P1506" s="41">
        <v>0</v>
      </c>
      <c r="Q1506" s="41">
        <v>0</v>
      </c>
      <c r="R1506" s="41">
        <v>0</v>
      </c>
      <c r="S1506" s="41">
        <v>0</v>
      </c>
      <c r="T1506" s="41">
        <v>0</v>
      </c>
      <c r="U1506" s="41">
        <v>0</v>
      </c>
      <c r="V1506" s="41">
        <v>0</v>
      </c>
      <c r="W1506" s="41">
        <v>0</v>
      </c>
      <c r="X1506" s="41">
        <v>0</v>
      </c>
      <c r="Y1506" s="41">
        <v>0</v>
      </c>
      <c r="Z1506" s="41">
        <v>0</v>
      </c>
      <c r="AA1506" s="41">
        <v>0</v>
      </c>
      <c r="AB1506" s="41">
        <v>0</v>
      </c>
      <c r="AC1506" s="41">
        <v>0</v>
      </c>
      <c r="AD1506" s="58">
        <f>SUM(Table446233[[#This Row],[1st
Apportionment]:[Invoices]])</f>
        <v>0</v>
      </c>
      <c r="AE1506" s="58">
        <f>Table446233[[#This Row],[2018–19
Final Allocation
$98.35 
Per Pupil]]-AD1506</f>
        <v>0</v>
      </c>
    </row>
    <row r="1507" spans="1:31" x14ac:dyDescent="0.35">
      <c r="A1507" s="13" t="s">
        <v>6232</v>
      </c>
      <c r="B1507" s="13" t="s">
        <v>6255</v>
      </c>
      <c r="C1507" s="14" t="s">
        <v>6234</v>
      </c>
      <c r="D1507" s="14" t="s">
        <v>6256</v>
      </c>
      <c r="E1507" s="14" t="s">
        <v>34</v>
      </c>
      <c r="F1507" s="14" t="s">
        <v>35</v>
      </c>
      <c r="G1507" s="14" t="s">
        <v>6256</v>
      </c>
      <c r="H1507" s="61" t="s">
        <v>4799</v>
      </c>
      <c r="I1507" s="38">
        <v>0</v>
      </c>
      <c r="J1507" s="39" t="s">
        <v>8123</v>
      </c>
      <c r="K1507" s="40" t="s">
        <v>8122</v>
      </c>
      <c r="L1507" s="14" t="s">
        <v>8122</v>
      </c>
      <c r="M1507" s="41">
        <v>0</v>
      </c>
      <c r="N1507" s="4" t="s">
        <v>8122</v>
      </c>
      <c r="O1507" s="41">
        <v>0</v>
      </c>
      <c r="P1507" s="41">
        <v>0</v>
      </c>
      <c r="Q1507" s="41">
        <v>0</v>
      </c>
      <c r="R1507" s="41">
        <v>0</v>
      </c>
      <c r="S1507" s="41">
        <v>0</v>
      </c>
      <c r="T1507" s="41">
        <v>0</v>
      </c>
      <c r="U1507" s="41">
        <v>0</v>
      </c>
      <c r="V1507" s="41">
        <v>0</v>
      </c>
      <c r="W1507" s="41">
        <v>0</v>
      </c>
      <c r="X1507" s="41">
        <v>0</v>
      </c>
      <c r="Y1507" s="41">
        <v>0</v>
      </c>
      <c r="Z1507" s="41">
        <v>0</v>
      </c>
      <c r="AA1507" s="41">
        <v>0</v>
      </c>
      <c r="AB1507" s="41">
        <v>0</v>
      </c>
      <c r="AC1507" s="41">
        <v>0</v>
      </c>
      <c r="AD1507" s="58">
        <f>SUM(Table446233[[#This Row],[1st
Apportionment]:[Invoices]])</f>
        <v>0</v>
      </c>
      <c r="AE1507" s="58">
        <f>Table446233[[#This Row],[2018–19
Final Allocation
$98.35 
Per Pupil]]-AD1507</f>
        <v>0</v>
      </c>
    </row>
    <row r="1508" spans="1:31" x14ac:dyDescent="0.35">
      <c r="A1508" s="13" t="s">
        <v>6232</v>
      </c>
      <c r="B1508" s="13" t="s">
        <v>6257</v>
      </c>
      <c r="C1508" s="14" t="s">
        <v>6234</v>
      </c>
      <c r="D1508" s="14" t="s">
        <v>6258</v>
      </c>
      <c r="E1508" s="14" t="s">
        <v>34</v>
      </c>
      <c r="F1508" s="14" t="s">
        <v>35</v>
      </c>
      <c r="G1508" s="14" t="s">
        <v>6258</v>
      </c>
      <c r="H1508" s="61" t="s">
        <v>6259</v>
      </c>
      <c r="I1508" s="38">
        <v>0</v>
      </c>
      <c r="J1508" s="39" t="s">
        <v>8123</v>
      </c>
      <c r="K1508" s="40" t="s">
        <v>8122</v>
      </c>
      <c r="L1508" s="14" t="s">
        <v>8122</v>
      </c>
      <c r="M1508" s="41">
        <v>0</v>
      </c>
      <c r="N1508" s="4" t="s">
        <v>8122</v>
      </c>
      <c r="O1508" s="41">
        <v>0</v>
      </c>
      <c r="P1508" s="41">
        <v>0</v>
      </c>
      <c r="Q1508" s="41">
        <v>0</v>
      </c>
      <c r="R1508" s="41">
        <v>0</v>
      </c>
      <c r="S1508" s="41">
        <v>0</v>
      </c>
      <c r="T1508" s="41">
        <v>0</v>
      </c>
      <c r="U1508" s="41">
        <v>0</v>
      </c>
      <c r="V1508" s="41">
        <v>0</v>
      </c>
      <c r="W1508" s="41">
        <v>0</v>
      </c>
      <c r="X1508" s="41">
        <v>0</v>
      </c>
      <c r="Y1508" s="41">
        <v>0</v>
      </c>
      <c r="Z1508" s="41">
        <v>0</v>
      </c>
      <c r="AA1508" s="41">
        <v>0</v>
      </c>
      <c r="AB1508" s="41">
        <v>0</v>
      </c>
      <c r="AC1508" s="41">
        <v>0</v>
      </c>
      <c r="AD1508" s="58">
        <f>SUM(Table446233[[#This Row],[1st
Apportionment]:[Invoices]])</f>
        <v>0</v>
      </c>
      <c r="AE1508" s="58">
        <f>Table446233[[#This Row],[2018–19
Final Allocation
$98.35 
Per Pupil]]-AD1508</f>
        <v>0</v>
      </c>
    </row>
    <row r="1509" spans="1:31" x14ac:dyDescent="0.35">
      <c r="A1509" s="13" t="s">
        <v>6232</v>
      </c>
      <c r="B1509" s="13" t="s">
        <v>6260</v>
      </c>
      <c r="C1509" s="14" t="s">
        <v>6234</v>
      </c>
      <c r="D1509" s="14" t="s">
        <v>6261</v>
      </c>
      <c r="E1509" s="14" t="s">
        <v>34</v>
      </c>
      <c r="F1509" s="14" t="s">
        <v>35</v>
      </c>
      <c r="G1509" s="14" t="s">
        <v>6261</v>
      </c>
      <c r="H1509" s="61" t="s">
        <v>6262</v>
      </c>
      <c r="I1509" s="38">
        <v>0</v>
      </c>
      <c r="J1509" s="39" t="s">
        <v>8122</v>
      </c>
      <c r="K1509" s="40" t="s">
        <v>8123</v>
      </c>
      <c r="L1509" s="14" t="s">
        <v>8123</v>
      </c>
      <c r="M1509" s="41">
        <v>0</v>
      </c>
      <c r="N1509" s="4" t="s">
        <v>8123</v>
      </c>
      <c r="O1509" s="41">
        <v>0</v>
      </c>
      <c r="P1509" s="41">
        <v>0</v>
      </c>
      <c r="Q1509" s="41">
        <v>0</v>
      </c>
      <c r="R1509" s="41">
        <v>0</v>
      </c>
      <c r="S1509" s="41">
        <v>0</v>
      </c>
      <c r="T1509" s="41">
        <v>0</v>
      </c>
      <c r="U1509" s="41">
        <v>0</v>
      </c>
      <c r="V1509" s="41">
        <v>0</v>
      </c>
      <c r="W1509" s="41">
        <v>0</v>
      </c>
      <c r="X1509" s="41">
        <v>0</v>
      </c>
      <c r="Y1509" s="41">
        <v>0</v>
      </c>
      <c r="Z1509" s="41">
        <v>0</v>
      </c>
      <c r="AA1509" s="41">
        <v>0</v>
      </c>
      <c r="AB1509" s="41">
        <v>0</v>
      </c>
      <c r="AC1509" s="41">
        <v>0</v>
      </c>
      <c r="AD1509" s="58">
        <f>SUM(Table446233[[#This Row],[1st
Apportionment]:[Invoices]])</f>
        <v>0</v>
      </c>
      <c r="AE1509" s="58">
        <f>Table446233[[#This Row],[2018–19
Final Allocation
$98.35 
Per Pupil]]-AD1509</f>
        <v>0</v>
      </c>
    </row>
    <row r="1510" spans="1:31" x14ac:dyDescent="0.35">
      <c r="A1510" s="13" t="s">
        <v>6232</v>
      </c>
      <c r="B1510" s="13" t="s">
        <v>6263</v>
      </c>
      <c r="C1510" s="14" t="s">
        <v>6234</v>
      </c>
      <c r="D1510" s="14" t="s">
        <v>6264</v>
      </c>
      <c r="E1510" s="14" t="s">
        <v>34</v>
      </c>
      <c r="F1510" s="14" t="s">
        <v>35</v>
      </c>
      <c r="G1510" s="14" t="s">
        <v>6264</v>
      </c>
      <c r="H1510" s="61" t="s">
        <v>6265</v>
      </c>
      <c r="I1510" s="38">
        <v>0</v>
      </c>
      <c r="J1510" s="39" t="s">
        <v>8123</v>
      </c>
      <c r="K1510" s="40" t="s">
        <v>8123</v>
      </c>
      <c r="L1510" s="14" t="s">
        <v>8123</v>
      </c>
      <c r="M1510" s="41">
        <v>0</v>
      </c>
      <c r="N1510" s="4" t="s">
        <v>8123</v>
      </c>
      <c r="O1510" s="41">
        <v>0</v>
      </c>
      <c r="P1510" s="41">
        <v>0</v>
      </c>
      <c r="Q1510" s="41">
        <v>0</v>
      </c>
      <c r="R1510" s="41">
        <v>0</v>
      </c>
      <c r="S1510" s="41">
        <v>0</v>
      </c>
      <c r="T1510" s="41">
        <v>0</v>
      </c>
      <c r="U1510" s="41">
        <v>0</v>
      </c>
      <c r="V1510" s="41">
        <v>0</v>
      </c>
      <c r="W1510" s="41">
        <v>0</v>
      </c>
      <c r="X1510" s="41">
        <v>0</v>
      </c>
      <c r="Y1510" s="41">
        <v>0</v>
      </c>
      <c r="Z1510" s="41">
        <v>0</v>
      </c>
      <c r="AA1510" s="41">
        <v>0</v>
      </c>
      <c r="AB1510" s="41">
        <v>0</v>
      </c>
      <c r="AC1510" s="41">
        <v>0</v>
      </c>
      <c r="AD1510" s="58">
        <f>SUM(Table446233[[#This Row],[1st
Apportionment]:[Invoices]])</f>
        <v>0</v>
      </c>
      <c r="AE1510" s="58">
        <f>Table446233[[#This Row],[2018–19
Final Allocation
$98.35 
Per Pupil]]-AD1510</f>
        <v>0</v>
      </c>
    </row>
    <row r="1511" spans="1:31" x14ac:dyDescent="0.35">
      <c r="A1511" s="13" t="s">
        <v>6232</v>
      </c>
      <c r="B1511" s="13" t="s">
        <v>6266</v>
      </c>
      <c r="C1511" s="14" t="s">
        <v>6234</v>
      </c>
      <c r="D1511" s="14" t="s">
        <v>6267</v>
      </c>
      <c r="E1511" s="14" t="s">
        <v>34</v>
      </c>
      <c r="F1511" s="14" t="s">
        <v>35</v>
      </c>
      <c r="G1511" s="14" t="s">
        <v>6267</v>
      </c>
      <c r="H1511" s="61" t="s">
        <v>6268</v>
      </c>
      <c r="I1511" s="38">
        <v>0</v>
      </c>
      <c r="J1511" s="39" t="s">
        <v>8123</v>
      </c>
      <c r="K1511" s="40" t="s">
        <v>8122</v>
      </c>
      <c r="L1511" s="14" t="s">
        <v>8122</v>
      </c>
      <c r="M1511" s="41">
        <v>0</v>
      </c>
      <c r="N1511" s="4" t="s">
        <v>8123</v>
      </c>
      <c r="O1511" s="41">
        <v>0</v>
      </c>
      <c r="P1511" s="41">
        <v>0</v>
      </c>
      <c r="Q1511" s="41">
        <v>0</v>
      </c>
      <c r="R1511" s="41">
        <v>0</v>
      </c>
      <c r="S1511" s="41">
        <v>0</v>
      </c>
      <c r="T1511" s="41">
        <v>0</v>
      </c>
      <c r="U1511" s="41">
        <v>0</v>
      </c>
      <c r="V1511" s="41">
        <v>0</v>
      </c>
      <c r="W1511" s="41">
        <v>0</v>
      </c>
      <c r="X1511" s="41">
        <v>0</v>
      </c>
      <c r="Y1511" s="41">
        <v>0</v>
      </c>
      <c r="Z1511" s="41">
        <v>0</v>
      </c>
      <c r="AA1511" s="41">
        <v>0</v>
      </c>
      <c r="AB1511" s="41">
        <v>0</v>
      </c>
      <c r="AC1511" s="41">
        <v>0</v>
      </c>
      <c r="AD1511" s="58">
        <f>SUM(Table446233[[#This Row],[1st
Apportionment]:[Invoices]])</f>
        <v>0</v>
      </c>
      <c r="AE1511" s="58">
        <f>Table446233[[#This Row],[2018–19
Final Allocation
$98.35 
Per Pupil]]-AD1511</f>
        <v>0</v>
      </c>
    </row>
    <row r="1512" spans="1:31" x14ac:dyDescent="0.35">
      <c r="A1512" s="13" t="s">
        <v>6232</v>
      </c>
      <c r="B1512" s="13" t="s">
        <v>6269</v>
      </c>
      <c r="C1512" s="14" t="s">
        <v>6234</v>
      </c>
      <c r="D1512" s="14" t="s">
        <v>6270</v>
      </c>
      <c r="E1512" s="14" t="s">
        <v>34</v>
      </c>
      <c r="F1512" s="14" t="s">
        <v>35</v>
      </c>
      <c r="G1512" s="14" t="s">
        <v>6270</v>
      </c>
      <c r="H1512" s="61" t="s">
        <v>6271</v>
      </c>
      <c r="I1512" s="38">
        <v>153</v>
      </c>
      <c r="J1512" s="39" t="s">
        <v>8122</v>
      </c>
      <c r="K1512" s="40" t="s">
        <v>8122</v>
      </c>
      <c r="L1512" s="14" t="s">
        <v>8122</v>
      </c>
      <c r="M1512" s="41">
        <v>15048</v>
      </c>
      <c r="N1512" s="4" t="s">
        <v>8123</v>
      </c>
      <c r="O1512" s="41">
        <v>0</v>
      </c>
      <c r="P1512" s="41">
        <v>0</v>
      </c>
      <c r="Q1512" s="41">
        <v>0</v>
      </c>
      <c r="R1512" s="41">
        <v>0</v>
      </c>
      <c r="S1512" s="41">
        <v>5480</v>
      </c>
      <c r="T1512" s="41">
        <v>0</v>
      </c>
      <c r="U1512" s="41">
        <v>3514</v>
      </c>
      <c r="V1512" s="41">
        <v>6054</v>
      </c>
      <c r="W1512" s="41">
        <v>0</v>
      </c>
      <c r="X1512" s="41">
        <v>0</v>
      </c>
      <c r="Y1512" s="41">
        <v>0</v>
      </c>
      <c r="Z1512" s="41">
        <v>0</v>
      </c>
      <c r="AA1512" s="41">
        <v>0</v>
      </c>
      <c r="AB1512" s="41">
        <v>0</v>
      </c>
      <c r="AC1512" s="41">
        <v>0</v>
      </c>
      <c r="AD1512" s="58">
        <f>SUM(Table446233[[#This Row],[1st
Apportionment]:[Invoices]])</f>
        <v>15048</v>
      </c>
      <c r="AE1512" s="58">
        <f>Table446233[[#This Row],[2018–19
Final Allocation
$98.35 
Per Pupil]]-AD1512</f>
        <v>0</v>
      </c>
    </row>
    <row r="1513" spans="1:31" x14ac:dyDescent="0.35">
      <c r="A1513" s="13" t="s">
        <v>6232</v>
      </c>
      <c r="B1513" s="13" t="s">
        <v>6272</v>
      </c>
      <c r="C1513" s="14" t="s">
        <v>6234</v>
      </c>
      <c r="D1513" s="14" t="s">
        <v>6273</v>
      </c>
      <c r="E1513" s="14" t="s">
        <v>34</v>
      </c>
      <c r="F1513" s="14" t="s">
        <v>35</v>
      </c>
      <c r="G1513" s="14" t="s">
        <v>6273</v>
      </c>
      <c r="H1513" s="61" t="s">
        <v>6274</v>
      </c>
      <c r="I1513" s="38">
        <v>0</v>
      </c>
      <c r="J1513" s="39" t="s">
        <v>8123</v>
      </c>
      <c r="K1513" s="40" t="s">
        <v>8122</v>
      </c>
      <c r="L1513" s="14" t="s">
        <v>8122</v>
      </c>
      <c r="M1513" s="41">
        <v>0</v>
      </c>
      <c r="N1513" s="4" t="s">
        <v>8123</v>
      </c>
      <c r="O1513" s="41">
        <v>0</v>
      </c>
      <c r="P1513" s="41">
        <v>0</v>
      </c>
      <c r="Q1513" s="41">
        <v>0</v>
      </c>
      <c r="R1513" s="41">
        <v>0</v>
      </c>
      <c r="S1513" s="41">
        <v>0</v>
      </c>
      <c r="T1513" s="41">
        <v>0</v>
      </c>
      <c r="U1513" s="41">
        <v>0</v>
      </c>
      <c r="V1513" s="41">
        <v>0</v>
      </c>
      <c r="W1513" s="41">
        <v>0</v>
      </c>
      <c r="X1513" s="41">
        <v>0</v>
      </c>
      <c r="Y1513" s="41">
        <v>0</v>
      </c>
      <c r="Z1513" s="41">
        <v>0</v>
      </c>
      <c r="AA1513" s="41">
        <v>0</v>
      </c>
      <c r="AB1513" s="41">
        <v>0</v>
      </c>
      <c r="AC1513" s="41">
        <v>0</v>
      </c>
      <c r="AD1513" s="58">
        <f>SUM(Table446233[[#This Row],[1st
Apportionment]:[Invoices]])</f>
        <v>0</v>
      </c>
      <c r="AE1513" s="58">
        <f>Table446233[[#This Row],[2018–19
Final Allocation
$98.35 
Per Pupil]]-AD1513</f>
        <v>0</v>
      </c>
    </row>
    <row r="1514" spans="1:31" x14ac:dyDescent="0.35">
      <c r="A1514" s="13" t="s">
        <v>6232</v>
      </c>
      <c r="B1514" s="13" t="s">
        <v>6275</v>
      </c>
      <c r="C1514" s="14" t="s">
        <v>6234</v>
      </c>
      <c r="D1514" s="14" t="s">
        <v>6276</v>
      </c>
      <c r="E1514" s="14" t="s">
        <v>34</v>
      </c>
      <c r="F1514" s="14" t="s">
        <v>35</v>
      </c>
      <c r="G1514" s="14" t="s">
        <v>6276</v>
      </c>
      <c r="H1514" s="61" t="s">
        <v>6277</v>
      </c>
      <c r="I1514" s="38">
        <v>0</v>
      </c>
      <c r="J1514" s="39" t="s">
        <v>8122</v>
      </c>
      <c r="K1514" s="40" t="s">
        <v>8123</v>
      </c>
      <c r="L1514" s="14" t="s">
        <v>8123</v>
      </c>
      <c r="M1514" s="41">
        <v>0</v>
      </c>
      <c r="N1514" s="4" t="s">
        <v>8123</v>
      </c>
      <c r="O1514" s="41">
        <v>0</v>
      </c>
      <c r="P1514" s="41">
        <v>0</v>
      </c>
      <c r="Q1514" s="41">
        <v>0</v>
      </c>
      <c r="R1514" s="41">
        <v>0</v>
      </c>
      <c r="S1514" s="41">
        <v>0</v>
      </c>
      <c r="T1514" s="41">
        <v>0</v>
      </c>
      <c r="U1514" s="41">
        <v>0</v>
      </c>
      <c r="V1514" s="41">
        <v>0</v>
      </c>
      <c r="W1514" s="41">
        <v>0</v>
      </c>
      <c r="X1514" s="41">
        <v>0</v>
      </c>
      <c r="Y1514" s="41">
        <v>0</v>
      </c>
      <c r="Z1514" s="41">
        <v>0</v>
      </c>
      <c r="AA1514" s="41">
        <v>0</v>
      </c>
      <c r="AB1514" s="41">
        <v>0</v>
      </c>
      <c r="AC1514" s="41">
        <v>0</v>
      </c>
      <c r="AD1514" s="58">
        <f>SUM(Table446233[[#This Row],[1st
Apportionment]:[Invoices]])</f>
        <v>0</v>
      </c>
      <c r="AE1514" s="58">
        <f>Table446233[[#This Row],[2018–19
Final Allocation
$98.35 
Per Pupil]]-AD1514</f>
        <v>0</v>
      </c>
    </row>
    <row r="1515" spans="1:31" x14ac:dyDescent="0.35">
      <c r="A1515" s="13" t="s">
        <v>6232</v>
      </c>
      <c r="B1515" s="13" t="s">
        <v>6278</v>
      </c>
      <c r="C1515" s="14" t="s">
        <v>6234</v>
      </c>
      <c r="D1515" s="14" t="s">
        <v>6279</v>
      </c>
      <c r="E1515" s="14" t="s">
        <v>34</v>
      </c>
      <c r="F1515" s="14" t="s">
        <v>35</v>
      </c>
      <c r="G1515" s="14" t="s">
        <v>6279</v>
      </c>
      <c r="H1515" s="61" t="s">
        <v>6280</v>
      </c>
      <c r="I1515" s="38">
        <v>177</v>
      </c>
      <c r="J1515" s="39" t="s">
        <v>8122</v>
      </c>
      <c r="K1515" s="40" t="s">
        <v>8122</v>
      </c>
      <c r="L1515" s="14" t="s">
        <v>8122</v>
      </c>
      <c r="M1515" s="41">
        <v>17408</v>
      </c>
      <c r="N1515" s="4" t="s">
        <v>8123</v>
      </c>
      <c r="O1515" s="41">
        <v>0</v>
      </c>
      <c r="P1515" s="41">
        <v>0</v>
      </c>
      <c r="Q1515" s="41">
        <v>4087</v>
      </c>
      <c r="R1515" s="41">
        <v>4352</v>
      </c>
      <c r="S1515" s="41">
        <v>0</v>
      </c>
      <c r="T1515" s="41">
        <v>5427</v>
      </c>
      <c r="U1515" s="41">
        <v>3542</v>
      </c>
      <c r="V1515" s="41">
        <v>0</v>
      </c>
      <c r="W1515" s="41">
        <v>0</v>
      </c>
      <c r="X1515" s="41">
        <v>0</v>
      </c>
      <c r="Y1515" s="41">
        <v>0</v>
      </c>
      <c r="Z1515" s="41">
        <v>0</v>
      </c>
      <c r="AA1515" s="41">
        <v>0</v>
      </c>
      <c r="AB1515" s="41">
        <v>0</v>
      </c>
      <c r="AC1515" s="41">
        <v>0</v>
      </c>
      <c r="AD1515" s="58">
        <f>SUM(Table446233[[#This Row],[1st
Apportionment]:[Invoices]])</f>
        <v>17408</v>
      </c>
      <c r="AE1515" s="58">
        <f>Table446233[[#This Row],[2018–19
Final Allocation
$98.35 
Per Pupil]]-AD1515</f>
        <v>0</v>
      </c>
    </row>
    <row r="1516" spans="1:31" x14ac:dyDescent="0.35">
      <c r="A1516" s="13" t="s">
        <v>6232</v>
      </c>
      <c r="B1516" s="13" t="s">
        <v>6281</v>
      </c>
      <c r="C1516" s="14" t="s">
        <v>6234</v>
      </c>
      <c r="D1516" s="14" t="s">
        <v>6282</v>
      </c>
      <c r="E1516" s="14" t="s">
        <v>34</v>
      </c>
      <c r="F1516" s="14" t="s">
        <v>35</v>
      </c>
      <c r="G1516" s="14" t="s">
        <v>6282</v>
      </c>
      <c r="H1516" s="61" t="s">
        <v>6283</v>
      </c>
      <c r="I1516" s="38">
        <v>282</v>
      </c>
      <c r="J1516" s="39" t="s">
        <v>8122</v>
      </c>
      <c r="K1516" s="40" t="s">
        <v>8122</v>
      </c>
      <c r="L1516" s="14" t="s">
        <v>8122</v>
      </c>
      <c r="M1516" s="41">
        <v>27735</v>
      </c>
      <c r="N1516" s="4" t="s">
        <v>8122</v>
      </c>
      <c r="O1516" s="41">
        <v>0</v>
      </c>
      <c r="P1516" s="41">
        <v>0</v>
      </c>
      <c r="Q1516" s="41">
        <v>6511</v>
      </c>
      <c r="R1516" s="41">
        <v>0</v>
      </c>
      <c r="S1516" s="41">
        <v>0</v>
      </c>
      <c r="T1516" s="41">
        <v>21224</v>
      </c>
      <c r="U1516" s="41">
        <v>0</v>
      </c>
      <c r="V1516" s="41">
        <v>0</v>
      </c>
      <c r="W1516" s="41">
        <v>0</v>
      </c>
      <c r="X1516" s="41">
        <v>0</v>
      </c>
      <c r="Y1516" s="41">
        <v>0</v>
      </c>
      <c r="Z1516" s="41">
        <v>0</v>
      </c>
      <c r="AA1516" s="41">
        <v>0</v>
      </c>
      <c r="AB1516" s="41">
        <v>0</v>
      </c>
      <c r="AC1516" s="41">
        <v>0</v>
      </c>
      <c r="AD1516" s="58">
        <f>SUM(Table446233[[#This Row],[1st
Apportionment]:[Invoices]])</f>
        <v>27735</v>
      </c>
      <c r="AE1516" s="58">
        <f>Table446233[[#This Row],[2018–19
Final Allocation
$98.35 
Per Pupil]]-AD1516</f>
        <v>0</v>
      </c>
    </row>
    <row r="1517" spans="1:31" x14ac:dyDescent="0.35">
      <c r="A1517" s="13" t="s">
        <v>6232</v>
      </c>
      <c r="B1517" s="13" t="s">
        <v>6284</v>
      </c>
      <c r="C1517" s="14" t="s">
        <v>6234</v>
      </c>
      <c r="D1517" s="14" t="s">
        <v>6285</v>
      </c>
      <c r="E1517" s="14" t="s">
        <v>34</v>
      </c>
      <c r="F1517" s="14" t="s">
        <v>35</v>
      </c>
      <c r="G1517" s="14" t="s">
        <v>6285</v>
      </c>
      <c r="H1517" s="61" t="s">
        <v>6286</v>
      </c>
      <c r="I1517" s="38">
        <v>0</v>
      </c>
      <c r="J1517" s="39" t="s">
        <v>8123</v>
      </c>
      <c r="K1517" s="40" t="s">
        <v>8122</v>
      </c>
      <c r="L1517" s="14" t="s">
        <v>8122</v>
      </c>
      <c r="M1517" s="41">
        <v>0</v>
      </c>
      <c r="N1517" s="4" t="s">
        <v>8123</v>
      </c>
      <c r="O1517" s="41">
        <v>0</v>
      </c>
      <c r="P1517" s="41">
        <v>0</v>
      </c>
      <c r="Q1517" s="41">
        <v>0</v>
      </c>
      <c r="R1517" s="41">
        <v>0</v>
      </c>
      <c r="S1517" s="41">
        <v>0</v>
      </c>
      <c r="T1517" s="41">
        <v>0</v>
      </c>
      <c r="U1517" s="41">
        <v>0</v>
      </c>
      <c r="V1517" s="41">
        <v>0</v>
      </c>
      <c r="W1517" s="41">
        <v>0</v>
      </c>
      <c r="X1517" s="41">
        <v>0</v>
      </c>
      <c r="Y1517" s="41">
        <v>0</v>
      </c>
      <c r="Z1517" s="41">
        <v>0</v>
      </c>
      <c r="AA1517" s="41">
        <v>0</v>
      </c>
      <c r="AB1517" s="41">
        <v>0</v>
      </c>
      <c r="AC1517" s="41">
        <v>0</v>
      </c>
      <c r="AD1517" s="58">
        <f>SUM(Table446233[[#This Row],[1st
Apportionment]:[Invoices]])</f>
        <v>0</v>
      </c>
      <c r="AE1517" s="58">
        <f>Table446233[[#This Row],[2018–19
Final Allocation
$98.35 
Per Pupil]]-AD1517</f>
        <v>0</v>
      </c>
    </row>
    <row r="1518" spans="1:31" x14ac:dyDescent="0.35">
      <c r="A1518" s="13" t="s">
        <v>6232</v>
      </c>
      <c r="B1518" s="13" t="s">
        <v>6287</v>
      </c>
      <c r="C1518" s="14" t="s">
        <v>6234</v>
      </c>
      <c r="D1518" s="14" t="s">
        <v>6288</v>
      </c>
      <c r="E1518" s="14" t="s">
        <v>34</v>
      </c>
      <c r="F1518" s="14" t="s">
        <v>35</v>
      </c>
      <c r="G1518" s="14" t="s">
        <v>6288</v>
      </c>
      <c r="H1518" s="61" t="s">
        <v>6289</v>
      </c>
      <c r="I1518" s="38">
        <v>90</v>
      </c>
      <c r="J1518" s="39" t="s">
        <v>8122</v>
      </c>
      <c r="K1518" s="40" t="s">
        <v>8122</v>
      </c>
      <c r="L1518" s="14" t="s">
        <v>8122</v>
      </c>
      <c r="M1518" s="41">
        <v>8852</v>
      </c>
      <c r="N1518" s="4" t="s">
        <v>8123</v>
      </c>
      <c r="O1518" s="41">
        <v>2078</v>
      </c>
      <c r="P1518" s="41">
        <v>0</v>
      </c>
      <c r="Q1518" s="41">
        <v>2078</v>
      </c>
      <c r="R1518" s="41">
        <v>2213</v>
      </c>
      <c r="S1518" s="41">
        <v>0</v>
      </c>
      <c r="T1518" s="41">
        <v>0</v>
      </c>
      <c r="U1518" s="41">
        <v>0</v>
      </c>
      <c r="V1518" s="41">
        <v>2483</v>
      </c>
      <c r="W1518" s="41">
        <v>0</v>
      </c>
      <c r="X1518" s="41">
        <v>0</v>
      </c>
      <c r="Y1518" s="41">
        <v>0</v>
      </c>
      <c r="Z1518" s="41">
        <v>0</v>
      </c>
      <c r="AA1518" s="41">
        <v>0</v>
      </c>
      <c r="AB1518" s="41">
        <v>0</v>
      </c>
      <c r="AC1518" s="41">
        <v>0</v>
      </c>
      <c r="AD1518" s="58">
        <f>SUM(Table446233[[#This Row],[1st
Apportionment]:[Invoices]])</f>
        <v>8852</v>
      </c>
      <c r="AE1518" s="58">
        <f>Table446233[[#This Row],[2018–19
Final Allocation
$98.35 
Per Pupil]]-AD1518</f>
        <v>0</v>
      </c>
    </row>
    <row r="1519" spans="1:31" x14ac:dyDescent="0.35">
      <c r="A1519" s="13" t="s">
        <v>6232</v>
      </c>
      <c r="B1519" s="13" t="s">
        <v>6290</v>
      </c>
      <c r="C1519" s="14" t="s">
        <v>6234</v>
      </c>
      <c r="D1519" s="14" t="s">
        <v>6291</v>
      </c>
      <c r="E1519" s="14" t="s">
        <v>34</v>
      </c>
      <c r="F1519" s="14" t="s">
        <v>35</v>
      </c>
      <c r="G1519" s="14" t="s">
        <v>6291</v>
      </c>
      <c r="H1519" s="61" t="s">
        <v>6292</v>
      </c>
      <c r="I1519" s="38">
        <v>0</v>
      </c>
      <c r="J1519" s="39" t="s">
        <v>8122</v>
      </c>
      <c r="K1519" s="40" t="s">
        <v>8123</v>
      </c>
      <c r="L1519" s="14" t="s">
        <v>8123</v>
      </c>
      <c r="M1519" s="41">
        <v>0</v>
      </c>
      <c r="N1519" s="4" t="s">
        <v>8123</v>
      </c>
      <c r="O1519" s="41">
        <v>0</v>
      </c>
      <c r="P1519" s="41">
        <v>0</v>
      </c>
      <c r="Q1519" s="41">
        <v>0</v>
      </c>
      <c r="R1519" s="41">
        <v>0</v>
      </c>
      <c r="S1519" s="41">
        <v>0</v>
      </c>
      <c r="T1519" s="41">
        <v>0</v>
      </c>
      <c r="U1519" s="41">
        <v>0</v>
      </c>
      <c r="V1519" s="41">
        <v>0</v>
      </c>
      <c r="W1519" s="41">
        <v>0</v>
      </c>
      <c r="X1519" s="41">
        <v>0</v>
      </c>
      <c r="Y1519" s="41">
        <v>0</v>
      </c>
      <c r="Z1519" s="41">
        <v>0</v>
      </c>
      <c r="AA1519" s="41">
        <v>0</v>
      </c>
      <c r="AB1519" s="41">
        <v>0</v>
      </c>
      <c r="AC1519" s="41">
        <v>0</v>
      </c>
      <c r="AD1519" s="58">
        <f>SUM(Table446233[[#This Row],[1st
Apportionment]:[Invoices]])</f>
        <v>0</v>
      </c>
      <c r="AE1519" s="58">
        <f>Table446233[[#This Row],[2018–19
Final Allocation
$98.35 
Per Pupil]]-AD1519</f>
        <v>0</v>
      </c>
    </row>
    <row r="1520" spans="1:31" x14ac:dyDescent="0.35">
      <c r="A1520" s="13" t="s">
        <v>6232</v>
      </c>
      <c r="B1520" s="13" t="s">
        <v>6293</v>
      </c>
      <c r="C1520" s="14" t="s">
        <v>6234</v>
      </c>
      <c r="D1520" s="14" t="s">
        <v>6294</v>
      </c>
      <c r="E1520" s="14" t="s">
        <v>34</v>
      </c>
      <c r="F1520" s="14" t="s">
        <v>35</v>
      </c>
      <c r="G1520" s="14" t="s">
        <v>6294</v>
      </c>
      <c r="H1520" s="61" t="s">
        <v>6295</v>
      </c>
      <c r="I1520" s="38">
        <v>529</v>
      </c>
      <c r="J1520" s="39" t="s">
        <v>8122</v>
      </c>
      <c r="K1520" s="40" t="s">
        <v>8122</v>
      </c>
      <c r="L1520" s="14" t="s">
        <v>8122</v>
      </c>
      <c r="M1520" s="41">
        <v>52027</v>
      </c>
      <c r="N1520" s="4" t="s">
        <v>8123</v>
      </c>
      <c r="O1520" s="41">
        <v>12213</v>
      </c>
      <c r="P1520" s="41">
        <v>0</v>
      </c>
      <c r="Q1520" s="41">
        <v>0</v>
      </c>
      <c r="R1520" s="41">
        <v>8073</v>
      </c>
      <c r="S1520" s="41">
        <v>24457</v>
      </c>
      <c r="T1520" s="41">
        <v>7284</v>
      </c>
      <c r="U1520" s="41">
        <v>0</v>
      </c>
      <c r="V1520" s="41">
        <v>0</v>
      </c>
      <c r="W1520" s="41">
        <v>0</v>
      </c>
      <c r="X1520" s="41">
        <v>0</v>
      </c>
      <c r="Y1520" s="41">
        <v>0</v>
      </c>
      <c r="Z1520" s="41">
        <v>0</v>
      </c>
      <c r="AA1520" s="41">
        <v>0</v>
      </c>
      <c r="AB1520" s="41">
        <v>0</v>
      </c>
      <c r="AC1520" s="41">
        <v>0</v>
      </c>
      <c r="AD1520" s="58">
        <f>SUM(Table446233[[#This Row],[1st
Apportionment]:[Invoices]])</f>
        <v>52027</v>
      </c>
      <c r="AE1520" s="58">
        <f>Table446233[[#This Row],[2018–19
Final Allocation
$98.35 
Per Pupil]]-AD1520</f>
        <v>0</v>
      </c>
    </row>
    <row r="1521" spans="1:31" x14ac:dyDescent="0.35">
      <c r="A1521" s="13" t="s">
        <v>6232</v>
      </c>
      <c r="B1521" s="13" t="s">
        <v>6296</v>
      </c>
      <c r="C1521" s="14" t="s">
        <v>6234</v>
      </c>
      <c r="D1521" s="14" t="s">
        <v>6297</v>
      </c>
      <c r="E1521" s="14" t="s">
        <v>34</v>
      </c>
      <c r="F1521" s="14" t="s">
        <v>35</v>
      </c>
      <c r="G1521" s="14" t="s">
        <v>6297</v>
      </c>
      <c r="H1521" s="61" t="s">
        <v>6298</v>
      </c>
      <c r="I1521" s="38">
        <v>0</v>
      </c>
      <c r="J1521" s="39" t="s">
        <v>8123</v>
      </c>
      <c r="K1521" s="40" t="s">
        <v>8122</v>
      </c>
      <c r="L1521" s="14" t="s">
        <v>8122</v>
      </c>
      <c r="M1521" s="41">
        <v>0</v>
      </c>
      <c r="N1521" s="4" t="s">
        <v>8122</v>
      </c>
      <c r="O1521" s="41">
        <v>0</v>
      </c>
      <c r="P1521" s="41">
        <v>0</v>
      </c>
      <c r="Q1521" s="41">
        <v>0</v>
      </c>
      <c r="R1521" s="41">
        <v>0</v>
      </c>
      <c r="S1521" s="41">
        <v>0</v>
      </c>
      <c r="T1521" s="41">
        <v>0</v>
      </c>
      <c r="U1521" s="41">
        <v>0</v>
      </c>
      <c r="V1521" s="41">
        <v>0</v>
      </c>
      <c r="W1521" s="41">
        <v>0</v>
      </c>
      <c r="X1521" s="41">
        <v>0</v>
      </c>
      <c r="Y1521" s="41">
        <v>0</v>
      </c>
      <c r="Z1521" s="41">
        <v>0</v>
      </c>
      <c r="AA1521" s="41">
        <v>0</v>
      </c>
      <c r="AB1521" s="41">
        <v>0</v>
      </c>
      <c r="AC1521" s="41">
        <v>0</v>
      </c>
      <c r="AD1521" s="58">
        <f>SUM(Table446233[[#This Row],[1st
Apportionment]:[Invoices]])</f>
        <v>0</v>
      </c>
      <c r="AE1521" s="58">
        <f>Table446233[[#This Row],[2018–19
Final Allocation
$98.35 
Per Pupil]]-AD1521</f>
        <v>0</v>
      </c>
    </row>
    <row r="1522" spans="1:31" x14ac:dyDescent="0.35">
      <c r="A1522" s="13" t="s">
        <v>6232</v>
      </c>
      <c r="B1522" s="13" t="s">
        <v>6299</v>
      </c>
      <c r="C1522" s="14" t="s">
        <v>6234</v>
      </c>
      <c r="D1522" s="14" t="s">
        <v>6300</v>
      </c>
      <c r="E1522" s="14" t="s">
        <v>34</v>
      </c>
      <c r="F1522" s="14" t="s">
        <v>35</v>
      </c>
      <c r="G1522" s="14" t="s">
        <v>6300</v>
      </c>
      <c r="H1522" s="61" t="s">
        <v>6301</v>
      </c>
      <c r="I1522" s="38">
        <v>397</v>
      </c>
      <c r="J1522" s="39" t="s">
        <v>8122</v>
      </c>
      <c r="K1522" s="40" t="s">
        <v>8122</v>
      </c>
      <c r="L1522" s="14" t="s">
        <v>8122</v>
      </c>
      <c r="M1522" s="41">
        <v>39045</v>
      </c>
      <c r="N1522" s="4" t="s">
        <v>8122</v>
      </c>
      <c r="O1522" s="41">
        <v>0</v>
      </c>
      <c r="P1522" s="41">
        <v>0</v>
      </c>
      <c r="Q1522" s="41">
        <v>331</v>
      </c>
      <c r="R1522" s="41">
        <v>6427</v>
      </c>
      <c r="S1522" s="41">
        <v>0</v>
      </c>
      <c r="T1522" s="41">
        <v>0</v>
      </c>
      <c r="U1522" s="41">
        <v>32287</v>
      </c>
      <c r="V1522" s="41">
        <v>0</v>
      </c>
      <c r="W1522" s="41">
        <v>0</v>
      </c>
      <c r="X1522" s="41">
        <v>0</v>
      </c>
      <c r="Y1522" s="41">
        <v>0</v>
      </c>
      <c r="Z1522" s="41">
        <v>0</v>
      </c>
      <c r="AA1522" s="41">
        <v>0</v>
      </c>
      <c r="AB1522" s="41">
        <v>0</v>
      </c>
      <c r="AC1522" s="41">
        <v>0</v>
      </c>
      <c r="AD1522" s="58">
        <f>SUM(Table446233[[#This Row],[1st
Apportionment]:[Invoices]])</f>
        <v>39045</v>
      </c>
      <c r="AE1522" s="58">
        <f>Table446233[[#This Row],[2018–19
Final Allocation
$98.35 
Per Pupil]]-AD1522</f>
        <v>0</v>
      </c>
    </row>
    <row r="1523" spans="1:31" x14ac:dyDescent="0.35">
      <c r="A1523" s="13" t="s">
        <v>6232</v>
      </c>
      <c r="B1523" s="13" t="s">
        <v>6302</v>
      </c>
      <c r="C1523" s="14" t="s">
        <v>6234</v>
      </c>
      <c r="D1523" s="14" t="s">
        <v>6303</v>
      </c>
      <c r="E1523" s="14" t="s">
        <v>34</v>
      </c>
      <c r="F1523" s="14" t="s">
        <v>35</v>
      </c>
      <c r="G1523" s="14" t="s">
        <v>6303</v>
      </c>
      <c r="H1523" s="61" t="s">
        <v>6304</v>
      </c>
      <c r="I1523" s="38">
        <v>0</v>
      </c>
      <c r="J1523" s="39" t="s">
        <v>8122</v>
      </c>
      <c r="K1523" s="40" t="s">
        <v>8123</v>
      </c>
      <c r="L1523" s="14" t="s">
        <v>8123</v>
      </c>
      <c r="M1523" s="41">
        <v>0</v>
      </c>
      <c r="N1523" s="4" t="s">
        <v>8123</v>
      </c>
      <c r="O1523" s="41">
        <v>0</v>
      </c>
      <c r="P1523" s="41">
        <v>0</v>
      </c>
      <c r="Q1523" s="41">
        <v>0</v>
      </c>
      <c r="R1523" s="41">
        <v>0</v>
      </c>
      <c r="S1523" s="41">
        <v>0</v>
      </c>
      <c r="T1523" s="41">
        <v>0</v>
      </c>
      <c r="U1523" s="41">
        <v>0</v>
      </c>
      <c r="V1523" s="41">
        <v>0</v>
      </c>
      <c r="W1523" s="41">
        <v>0</v>
      </c>
      <c r="X1523" s="41">
        <v>0</v>
      </c>
      <c r="Y1523" s="41">
        <v>0</v>
      </c>
      <c r="Z1523" s="41">
        <v>0</v>
      </c>
      <c r="AA1523" s="41">
        <v>0</v>
      </c>
      <c r="AB1523" s="41">
        <v>0</v>
      </c>
      <c r="AC1523" s="41">
        <v>0</v>
      </c>
      <c r="AD1523" s="58">
        <f>SUM(Table446233[[#This Row],[1st
Apportionment]:[Invoices]])</f>
        <v>0</v>
      </c>
      <c r="AE1523" s="58">
        <f>Table446233[[#This Row],[2018–19
Final Allocation
$98.35 
Per Pupil]]-AD1523</f>
        <v>0</v>
      </c>
    </row>
    <row r="1524" spans="1:31" x14ac:dyDescent="0.35">
      <c r="A1524" s="13" t="s">
        <v>6232</v>
      </c>
      <c r="B1524" s="13" t="s">
        <v>6305</v>
      </c>
      <c r="C1524" s="14" t="s">
        <v>6234</v>
      </c>
      <c r="D1524" s="14" t="s">
        <v>6288</v>
      </c>
      <c r="E1524" s="14" t="s">
        <v>6306</v>
      </c>
      <c r="F1524" s="14" t="s">
        <v>6307</v>
      </c>
      <c r="G1524" s="14" t="s">
        <v>6308</v>
      </c>
      <c r="H1524" s="61" t="s">
        <v>6309</v>
      </c>
      <c r="I1524" s="38">
        <v>0</v>
      </c>
      <c r="J1524" s="39" t="s">
        <v>8123</v>
      </c>
      <c r="K1524" s="40" t="s">
        <v>8123</v>
      </c>
      <c r="L1524" s="14" t="s">
        <v>8123</v>
      </c>
      <c r="M1524" s="41">
        <v>0</v>
      </c>
      <c r="N1524" s="4" t="s">
        <v>8123</v>
      </c>
      <c r="O1524" s="41">
        <v>0</v>
      </c>
      <c r="P1524" s="41">
        <v>0</v>
      </c>
      <c r="Q1524" s="41">
        <v>0</v>
      </c>
      <c r="R1524" s="41">
        <v>0</v>
      </c>
      <c r="S1524" s="41">
        <v>0</v>
      </c>
      <c r="T1524" s="41">
        <v>0</v>
      </c>
      <c r="U1524" s="41">
        <v>0</v>
      </c>
      <c r="V1524" s="41">
        <v>0</v>
      </c>
      <c r="W1524" s="41">
        <v>0</v>
      </c>
      <c r="X1524" s="41">
        <v>0</v>
      </c>
      <c r="Y1524" s="41">
        <v>0</v>
      </c>
      <c r="Z1524" s="41">
        <v>0</v>
      </c>
      <c r="AA1524" s="41">
        <v>0</v>
      </c>
      <c r="AB1524" s="41">
        <v>0</v>
      </c>
      <c r="AC1524" s="41">
        <v>0</v>
      </c>
      <c r="AD1524" s="58">
        <f>SUM(Table446233[[#This Row],[1st
Apportionment]:[Invoices]])</f>
        <v>0</v>
      </c>
      <c r="AE1524" s="58">
        <f>Table446233[[#This Row],[2018–19
Final Allocation
$98.35 
Per Pupil]]-AD1524</f>
        <v>0</v>
      </c>
    </row>
    <row r="1525" spans="1:31" x14ac:dyDescent="0.35">
      <c r="A1525" s="13" t="s">
        <v>6232</v>
      </c>
      <c r="B1525" s="13" t="s">
        <v>6310</v>
      </c>
      <c r="C1525" s="14" t="s">
        <v>6234</v>
      </c>
      <c r="D1525" s="14" t="s">
        <v>6279</v>
      </c>
      <c r="E1525" s="14" t="s">
        <v>6311</v>
      </c>
      <c r="F1525" s="14" t="s">
        <v>6312</v>
      </c>
      <c r="G1525" s="14" t="s">
        <v>6313</v>
      </c>
      <c r="H1525" s="61" t="s">
        <v>6314</v>
      </c>
      <c r="I1525" s="38">
        <v>0</v>
      </c>
      <c r="J1525" s="39" t="s">
        <v>8122</v>
      </c>
      <c r="K1525" s="40" t="s">
        <v>8123</v>
      </c>
      <c r="L1525" s="14" t="s">
        <v>8123</v>
      </c>
      <c r="M1525" s="41">
        <v>0</v>
      </c>
      <c r="N1525" s="4" t="s">
        <v>8123</v>
      </c>
      <c r="O1525" s="41">
        <v>0</v>
      </c>
      <c r="P1525" s="41">
        <v>0</v>
      </c>
      <c r="Q1525" s="41">
        <v>0</v>
      </c>
      <c r="R1525" s="41">
        <v>0</v>
      </c>
      <c r="S1525" s="41">
        <v>0</v>
      </c>
      <c r="T1525" s="41">
        <v>0</v>
      </c>
      <c r="U1525" s="41">
        <v>0</v>
      </c>
      <c r="V1525" s="41">
        <v>0</v>
      </c>
      <c r="W1525" s="41">
        <v>0</v>
      </c>
      <c r="X1525" s="41">
        <v>0</v>
      </c>
      <c r="Y1525" s="41">
        <v>0</v>
      </c>
      <c r="Z1525" s="41">
        <v>0</v>
      </c>
      <c r="AA1525" s="41">
        <v>0</v>
      </c>
      <c r="AB1525" s="41">
        <v>0</v>
      </c>
      <c r="AC1525" s="41">
        <v>0</v>
      </c>
      <c r="AD1525" s="58">
        <f>SUM(Table446233[[#This Row],[1st
Apportionment]:[Invoices]])</f>
        <v>0</v>
      </c>
      <c r="AE1525" s="58">
        <f>Table446233[[#This Row],[2018–19
Final Allocation
$98.35 
Per Pupil]]-AD1525</f>
        <v>0</v>
      </c>
    </row>
    <row r="1526" spans="1:31" x14ac:dyDescent="0.35">
      <c r="A1526" s="13" t="s">
        <v>6232</v>
      </c>
      <c r="B1526" s="13" t="s">
        <v>6315</v>
      </c>
      <c r="C1526" s="14" t="s">
        <v>6234</v>
      </c>
      <c r="D1526" s="14" t="s">
        <v>6256</v>
      </c>
      <c r="E1526" s="14" t="s">
        <v>6316</v>
      </c>
      <c r="F1526" s="14" t="s">
        <v>6317</v>
      </c>
      <c r="G1526" s="14" t="s">
        <v>6318</v>
      </c>
      <c r="H1526" s="61" t="s">
        <v>6319</v>
      </c>
      <c r="I1526" s="38">
        <v>0</v>
      </c>
      <c r="J1526" s="39" t="s">
        <v>8122</v>
      </c>
      <c r="K1526" s="40" t="s">
        <v>8123</v>
      </c>
      <c r="L1526" s="14" t="s">
        <v>8123</v>
      </c>
      <c r="M1526" s="41">
        <v>0</v>
      </c>
      <c r="N1526" s="4" t="s">
        <v>8123</v>
      </c>
      <c r="O1526" s="41">
        <v>0</v>
      </c>
      <c r="P1526" s="41">
        <v>0</v>
      </c>
      <c r="Q1526" s="41">
        <v>0</v>
      </c>
      <c r="R1526" s="41">
        <v>0</v>
      </c>
      <c r="S1526" s="41">
        <v>0</v>
      </c>
      <c r="T1526" s="41">
        <v>0</v>
      </c>
      <c r="U1526" s="41">
        <v>0</v>
      </c>
      <c r="V1526" s="41">
        <v>0</v>
      </c>
      <c r="W1526" s="41">
        <v>0</v>
      </c>
      <c r="X1526" s="41">
        <v>0</v>
      </c>
      <c r="Y1526" s="41">
        <v>0</v>
      </c>
      <c r="Z1526" s="41">
        <v>0</v>
      </c>
      <c r="AA1526" s="41">
        <v>0</v>
      </c>
      <c r="AB1526" s="41">
        <v>0</v>
      </c>
      <c r="AC1526" s="41">
        <v>0</v>
      </c>
      <c r="AD1526" s="58">
        <f>SUM(Table446233[[#This Row],[1st
Apportionment]:[Invoices]])</f>
        <v>0</v>
      </c>
      <c r="AE1526" s="58">
        <f>Table446233[[#This Row],[2018–19
Final Allocation
$98.35 
Per Pupil]]-AD1526</f>
        <v>0</v>
      </c>
    </row>
    <row r="1527" spans="1:31" x14ac:dyDescent="0.35">
      <c r="A1527" s="13" t="s">
        <v>6232</v>
      </c>
      <c r="B1527" s="13" t="s">
        <v>6320</v>
      </c>
      <c r="C1527" s="14" t="s">
        <v>6234</v>
      </c>
      <c r="D1527" s="14" t="s">
        <v>6297</v>
      </c>
      <c r="E1527" s="14" t="s">
        <v>6321</v>
      </c>
      <c r="F1527" s="14" t="s">
        <v>6322</v>
      </c>
      <c r="G1527" s="14" t="s">
        <v>6323</v>
      </c>
      <c r="H1527" s="61" t="s">
        <v>6324</v>
      </c>
      <c r="I1527" s="38">
        <v>0</v>
      </c>
      <c r="J1527" s="39" t="s">
        <v>8123</v>
      </c>
      <c r="K1527" s="40" t="s">
        <v>8123</v>
      </c>
      <c r="L1527" s="14" t="s">
        <v>8123</v>
      </c>
      <c r="M1527" s="41">
        <v>0</v>
      </c>
      <c r="N1527" s="4" t="s">
        <v>8123</v>
      </c>
      <c r="O1527" s="41">
        <v>0</v>
      </c>
      <c r="P1527" s="41">
        <v>0</v>
      </c>
      <c r="Q1527" s="41">
        <v>0</v>
      </c>
      <c r="R1527" s="41">
        <v>0</v>
      </c>
      <c r="S1527" s="41">
        <v>0</v>
      </c>
      <c r="T1527" s="41">
        <v>0</v>
      </c>
      <c r="U1527" s="41">
        <v>0</v>
      </c>
      <c r="V1527" s="41">
        <v>0</v>
      </c>
      <c r="W1527" s="41">
        <v>0</v>
      </c>
      <c r="X1527" s="41">
        <v>0</v>
      </c>
      <c r="Y1527" s="41">
        <v>0</v>
      </c>
      <c r="Z1527" s="41">
        <v>0</v>
      </c>
      <c r="AA1527" s="41">
        <v>0</v>
      </c>
      <c r="AB1527" s="41">
        <v>0</v>
      </c>
      <c r="AC1527" s="41">
        <v>0</v>
      </c>
      <c r="AD1527" s="58">
        <f>SUM(Table446233[[#This Row],[1st
Apportionment]:[Invoices]])</f>
        <v>0</v>
      </c>
      <c r="AE1527" s="58">
        <f>Table446233[[#This Row],[2018–19
Final Allocation
$98.35 
Per Pupil]]-AD1527</f>
        <v>0</v>
      </c>
    </row>
    <row r="1528" spans="1:31" x14ac:dyDescent="0.35">
      <c r="A1528" s="13" t="s">
        <v>6232</v>
      </c>
      <c r="B1528" s="13" t="s">
        <v>6325</v>
      </c>
      <c r="C1528" s="14" t="s">
        <v>6234</v>
      </c>
      <c r="D1528" s="14" t="s">
        <v>6297</v>
      </c>
      <c r="E1528" s="14" t="s">
        <v>6326</v>
      </c>
      <c r="F1528" s="14" t="s">
        <v>6327</v>
      </c>
      <c r="G1528" s="14" t="s">
        <v>6328</v>
      </c>
      <c r="H1528" s="61" t="s">
        <v>6329</v>
      </c>
      <c r="I1528" s="38">
        <v>0</v>
      </c>
      <c r="J1528" s="39" t="s">
        <v>8123</v>
      </c>
      <c r="K1528" s="40" t="s">
        <v>8123</v>
      </c>
      <c r="L1528" s="14" t="s">
        <v>8123</v>
      </c>
      <c r="M1528" s="41">
        <v>0</v>
      </c>
      <c r="N1528" s="4" t="s">
        <v>8123</v>
      </c>
      <c r="O1528" s="41">
        <v>0</v>
      </c>
      <c r="P1528" s="41">
        <v>0</v>
      </c>
      <c r="Q1528" s="41">
        <v>0</v>
      </c>
      <c r="R1528" s="41">
        <v>0</v>
      </c>
      <c r="S1528" s="41">
        <v>0</v>
      </c>
      <c r="T1528" s="41">
        <v>0</v>
      </c>
      <c r="U1528" s="41">
        <v>0</v>
      </c>
      <c r="V1528" s="41">
        <v>0</v>
      </c>
      <c r="W1528" s="41">
        <v>0</v>
      </c>
      <c r="X1528" s="41">
        <v>0</v>
      </c>
      <c r="Y1528" s="41">
        <v>0</v>
      </c>
      <c r="Z1528" s="41">
        <v>0</v>
      </c>
      <c r="AA1528" s="41">
        <v>0</v>
      </c>
      <c r="AB1528" s="41">
        <v>0</v>
      </c>
      <c r="AC1528" s="41">
        <v>0</v>
      </c>
      <c r="AD1528" s="58">
        <f>SUM(Table446233[[#This Row],[1st
Apportionment]:[Invoices]])</f>
        <v>0</v>
      </c>
      <c r="AE1528" s="58">
        <f>Table446233[[#This Row],[2018–19
Final Allocation
$98.35 
Per Pupil]]-AD1528</f>
        <v>0</v>
      </c>
    </row>
    <row r="1529" spans="1:31" x14ac:dyDescent="0.35">
      <c r="A1529" s="13" t="s">
        <v>6232</v>
      </c>
      <c r="B1529" s="13" t="s">
        <v>6330</v>
      </c>
      <c r="C1529" s="14" t="s">
        <v>6234</v>
      </c>
      <c r="D1529" s="14" t="s">
        <v>6297</v>
      </c>
      <c r="E1529" s="14" t="s">
        <v>6331</v>
      </c>
      <c r="F1529" s="14" t="s">
        <v>6332</v>
      </c>
      <c r="G1529" s="14" t="s">
        <v>6333</v>
      </c>
      <c r="H1529" s="61" t="s">
        <v>6334</v>
      </c>
      <c r="I1529" s="38">
        <v>0</v>
      </c>
      <c r="J1529" s="39" t="s">
        <v>8123</v>
      </c>
      <c r="K1529" s="40" t="s">
        <v>8123</v>
      </c>
      <c r="L1529" s="14" t="s">
        <v>8122</v>
      </c>
      <c r="M1529" s="41">
        <v>0</v>
      </c>
      <c r="N1529" s="4" t="s">
        <v>8122</v>
      </c>
      <c r="O1529" s="41">
        <v>0</v>
      </c>
      <c r="P1529" s="41">
        <v>0</v>
      </c>
      <c r="Q1529" s="41">
        <v>0</v>
      </c>
      <c r="R1529" s="41">
        <v>0</v>
      </c>
      <c r="S1529" s="41">
        <v>0</v>
      </c>
      <c r="T1529" s="41">
        <v>0</v>
      </c>
      <c r="U1529" s="41">
        <v>0</v>
      </c>
      <c r="V1529" s="41">
        <v>0</v>
      </c>
      <c r="W1529" s="41">
        <v>0</v>
      </c>
      <c r="X1529" s="41">
        <v>0</v>
      </c>
      <c r="Y1529" s="41">
        <v>0</v>
      </c>
      <c r="Z1529" s="41">
        <v>0</v>
      </c>
      <c r="AA1529" s="41">
        <v>0</v>
      </c>
      <c r="AB1529" s="41">
        <v>0</v>
      </c>
      <c r="AC1529" s="41">
        <v>0</v>
      </c>
      <c r="AD1529" s="58">
        <f>SUM(Table446233[[#This Row],[1st
Apportionment]:[Invoices]])</f>
        <v>0</v>
      </c>
      <c r="AE1529" s="58">
        <f>Table446233[[#This Row],[2018–19
Final Allocation
$98.35 
Per Pupil]]-AD1529</f>
        <v>0</v>
      </c>
    </row>
    <row r="1530" spans="1:31" x14ac:dyDescent="0.35">
      <c r="A1530" s="13" t="s">
        <v>6232</v>
      </c>
      <c r="B1530" s="13" t="s">
        <v>6335</v>
      </c>
      <c r="C1530" s="14" t="s">
        <v>6234</v>
      </c>
      <c r="D1530" s="14" t="s">
        <v>6282</v>
      </c>
      <c r="E1530" s="14" t="s">
        <v>6336</v>
      </c>
      <c r="F1530" s="14" t="s">
        <v>6337</v>
      </c>
      <c r="G1530" s="14" t="s">
        <v>6338</v>
      </c>
      <c r="H1530" s="61" t="s">
        <v>6339</v>
      </c>
      <c r="I1530" s="38">
        <v>0</v>
      </c>
      <c r="J1530" s="39" t="s">
        <v>8122</v>
      </c>
      <c r="K1530" s="40" t="s">
        <v>8123</v>
      </c>
      <c r="L1530" s="14" t="s">
        <v>8123</v>
      </c>
      <c r="M1530" s="41">
        <v>0</v>
      </c>
      <c r="N1530" s="4" t="s">
        <v>8123</v>
      </c>
      <c r="O1530" s="41">
        <v>0</v>
      </c>
      <c r="P1530" s="41">
        <v>0</v>
      </c>
      <c r="Q1530" s="41">
        <v>0</v>
      </c>
      <c r="R1530" s="41">
        <v>0</v>
      </c>
      <c r="S1530" s="41">
        <v>0</v>
      </c>
      <c r="T1530" s="41">
        <v>0</v>
      </c>
      <c r="U1530" s="41">
        <v>0</v>
      </c>
      <c r="V1530" s="41">
        <v>0</v>
      </c>
      <c r="W1530" s="41">
        <v>0</v>
      </c>
      <c r="X1530" s="41">
        <v>0</v>
      </c>
      <c r="Y1530" s="41">
        <v>0</v>
      </c>
      <c r="Z1530" s="41">
        <v>0</v>
      </c>
      <c r="AA1530" s="41">
        <v>0</v>
      </c>
      <c r="AB1530" s="41">
        <v>0</v>
      </c>
      <c r="AC1530" s="41">
        <v>0</v>
      </c>
      <c r="AD1530" s="58">
        <f>SUM(Table446233[[#This Row],[1st
Apportionment]:[Invoices]])</f>
        <v>0</v>
      </c>
      <c r="AE1530" s="58">
        <f>Table446233[[#This Row],[2018–19
Final Allocation
$98.35 
Per Pupil]]-AD1530</f>
        <v>0</v>
      </c>
    </row>
    <row r="1531" spans="1:31" x14ac:dyDescent="0.35">
      <c r="A1531" s="13" t="s">
        <v>6232</v>
      </c>
      <c r="B1531" s="13" t="s">
        <v>6340</v>
      </c>
      <c r="C1531" s="14" t="s">
        <v>6234</v>
      </c>
      <c r="D1531" s="14" t="s">
        <v>6258</v>
      </c>
      <c r="E1531" s="14" t="s">
        <v>6341</v>
      </c>
      <c r="F1531" s="14" t="s">
        <v>6342</v>
      </c>
      <c r="G1531" s="14" t="s">
        <v>6343</v>
      </c>
      <c r="H1531" s="61" t="s">
        <v>6344</v>
      </c>
      <c r="I1531" s="38">
        <v>0</v>
      </c>
      <c r="J1531" s="39" t="s">
        <v>8122</v>
      </c>
      <c r="K1531" s="40" t="s">
        <v>8123</v>
      </c>
      <c r="L1531" s="14" t="s">
        <v>8123</v>
      </c>
      <c r="M1531" s="41">
        <v>0</v>
      </c>
      <c r="N1531" s="4" t="s">
        <v>8123</v>
      </c>
      <c r="O1531" s="41">
        <v>0</v>
      </c>
      <c r="P1531" s="41">
        <v>0</v>
      </c>
      <c r="Q1531" s="41">
        <v>0</v>
      </c>
      <c r="R1531" s="41">
        <v>0</v>
      </c>
      <c r="S1531" s="41">
        <v>0</v>
      </c>
      <c r="T1531" s="41">
        <v>0</v>
      </c>
      <c r="U1531" s="41">
        <v>0</v>
      </c>
      <c r="V1531" s="41">
        <v>0</v>
      </c>
      <c r="W1531" s="41">
        <v>0</v>
      </c>
      <c r="X1531" s="41">
        <v>0</v>
      </c>
      <c r="Y1531" s="41">
        <v>0</v>
      </c>
      <c r="Z1531" s="41">
        <v>0</v>
      </c>
      <c r="AA1531" s="41">
        <v>0</v>
      </c>
      <c r="AB1531" s="41">
        <v>0</v>
      </c>
      <c r="AC1531" s="41">
        <v>0</v>
      </c>
      <c r="AD1531" s="58">
        <f>SUM(Table446233[[#This Row],[1st
Apportionment]:[Invoices]])</f>
        <v>0</v>
      </c>
      <c r="AE1531" s="58">
        <f>Table446233[[#This Row],[2018–19
Final Allocation
$98.35 
Per Pupil]]-AD1531</f>
        <v>0</v>
      </c>
    </row>
    <row r="1532" spans="1:31" x14ac:dyDescent="0.35">
      <c r="A1532" s="13" t="s">
        <v>6232</v>
      </c>
      <c r="B1532" s="13" t="s">
        <v>6345</v>
      </c>
      <c r="C1532" s="14" t="s">
        <v>6234</v>
      </c>
      <c r="D1532" s="14" t="s">
        <v>6294</v>
      </c>
      <c r="E1532" s="14" t="s">
        <v>6346</v>
      </c>
      <c r="F1532" s="14" t="s">
        <v>6347</v>
      </c>
      <c r="G1532" s="14" t="s">
        <v>6348</v>
      </c>
      <c r="H1532" s="61" t="s">
        <v>6349</v>
      </c>
      <c r="I1532" s="38">
        <v>0</v>
      </c>
      <c r="J1532" s="39" t="s">
        <v>8122</v>
      </c>
      <c r="K1532" s="40" t="s">
        <v>8123</v>
      </c>
      <c r="L1532" s="14" t="s">
        <v>8123</v>
      </c>
      <c r="M1532" s="41">
        <v>0</v>
      </c>
      <c r="N1532" s="4" t="s">
        <v>8123</v>
      </c>
      <c r="O1532" s="41">
        <v>0</v>
      </c>
      <c r="P1532" s="41">
        <v>0</v>
      </c>
      <c r="Q1532" s="41">
        <v>0</v>
      </c>
      <c r="R1532" s="41">
        <v>0</v>
      </c>
      <c r="S1532" s="41">
        <v>0</v>
      </c>
      <c r="T1532" s="41">
        <v>0</v>
      </c>
      <c r="U1532" s="41">
        <v>0</v>
      </c>
      <c r="V1532" s="41">
        <v>0</v>
      </c>
      <c r="W1532" s="41">
        <v>0</v>
      </c>
      <c r="X1532" s="41">
        <v>0</v>
      </c>
      <c r="Y1532" s="41">
        <v>0</v>
      </c>
      <c r="Z1532" s="41">
        <v>0</v>
      </c>
      <c r="AA1532" s="41">
        <v>0</v>
      </c>
      <c r="AB1532" s="41">
        <v>0</v>
      </c>
      <c r="AC1532" s="41">
        <v>0</v>
      </c>
      <c r="AD1532" s="58">
        <f>SUM(Table446233[[#This Row],[1st
Apportionment]:[Invoices]])</f>
        <v>0</v>
      </c>
      <c r="AE1532" s="58">
        <f>Table446233[[#This Row],[2018–19
Final Allocation
$98.35 
Per Pupil]]-AD1532</f>
        <v>0</v>
      </c>
    </row>
    <row r="1533" spans="1:31" x14ac:dyDescent="0.35">
      <c r="A1533" s="13" t="s">
        <v>6232</v>
      </c>
      <c r="B1533" s="13" t="s">
        <v>6350</v>
      </c>
      <c r="C1533" s="14" t="s">
        <v>6234</v>
      </c>
      <c r="D1533" s="14" t="s">
        <v>6282</v>
      </c>
      <c r="E1533" s="14" t="s">
        <v>6351</v>
      </c>
      <c r="F1533" s="14" t="s">
        <v>6352</v>
      </c>
      <c r="G1533" s="14" t="s">
        <v>6353</v>
      </c>
      <c r="H1533" s="61" t="s">
        <v>6354</v>
      </c>
      <c r="I1533" s="38">
        <v>0</v>
      </c>
      <c r="J1533" s="39" t="s">
        <v>8123</v>
      </c>
      <c r="K1533" s="40" t="s">
        <v>8123</v>
      </c>
      <c r="L1533" s="14" t="s">
        <v>8123</v>
      </c>
      <c r="M1533" s="41">
        <v>0</v>
      </c>
      <c r="N1533" s="4" t="s">
        <v>8123</v>
      </c>
      <c r="O1533" s="41">
        <v>0</v>
      </c>
      <c r="P1533" s="41">
        <v>0</v>
      </c>
      <c r="Q1533" s="41">
        <v>0</v>
      </c>
      <c r="R1533" s="41">
        <v>0</v>
      </c>
      <c r="S1533" s="41">
        <v>0</v>
      </c>
      <c r="T1533" s="41">
        <v>0</v>
      </c>
      <c r="U1533" s="41">
        <v>0</v>
      </c>
      <c r="V1533" s="41">
        <v>0</v>
      </c>
      <c r="W1533" s="41">
        <v>0</v>
      </c>
      <c r="X1533" s="41">
        <v>0</v>
      </c>
      <c r="Y1533" s="41">
        <v>0</v>
      </c>
      <c r="Z1533" s="41">
        <v>0</v>
      </c>
      <c r="AA1533" s="41">
        <v>0</v>
      </c>
      <c r="AB1533" s="41">
        <v>0</v>
      </c>
      <c r="AC1533" s="41">
        <v>0</v>
      </c>
      <c r="AD1533" s="58">
        <f>SUM(Table446233[[#This Row],[1st
Apportionment]:[Invoices]])</f>
        <v>0</v>
      </c>
      <c r="AE1533" s="58">
        <f>Table446233[[#This Row],[2018–19
Final Allocation
$98.35 
Per Pupil]]-AD1533</f>
        <v>0</v>
      </c>
    </row>
    <row r="1534" spans="1:31" x14ac:dyDescent="0.35">
      <c r="A1534" s="13" t="s">
        <v>6232</v>
      </c>
      <c r="B1534" s="13" t="s">
        <v>6355</v>
      </c>
      <c r="C1534" s="14" t="s">
        <v>6234</v>
      </c>
      <c r="D1534" s="14" t="s">
        <v>6282</v>
      </c>
      <c r="E1534" s="14" t="s">
        <v>6356</v>
      </c>
      <c r="F1534" s="14" t="s">
        <v>6357</v>
      </c>
      <c r="G1534" s="14" t="s">
        <v>6358</v>
      </c>
      <c r="H1534" s="61" t="s">
        <v>6359</v>
      </c>
      <c r="I1534" s="38">
        <v>0</v>
      </c>
      <c r="J1534" s="39" t="s">
        <v>8123</v>
      </c>
      <c r="K1534" s="40" t="s">
        <v>8123</v>
      </c>
      <c r="L1534" s="14" t="s">
        <v>8122</v>
      </c>
      <c r="M1534" s="41">
        <v>0</v>
      </c>
      <c r="N1534" s="4" t="s">
        <v>8123</v>
      </c>
      <c r="O1534" s="41">
        <v>0</v>
      </c>
      <c r="P1534" s="41">
        <v>0</v>
      </c>
      <c r="Q1534" s="41">
        <v>0</v>
      </c>
      <c r="R1534" s="41">
        <v>0</v>
      </c>
      <c r="S1534" s="41">
        <v>0</v>
      </c>
      <c r="T1534" s="41">
        <v>0</v>
      </c>
      <c r="U1534" s="41">
        <v>0</v>
      </c>
      <c r="V1534" s="41">
        <v>0</v>
      </c>
      <c r="W1534" s="41">
        <v>0</v>
      </c>
      <c r="X1534" s="41">
        <v>0</v>
      </c>
      <c r="Y1534" s="41">
        <v>0</v>
      </c>
      <c r="Z1534" s="41">
        <v>0</v>
      </c>
      <c r="AA1534" s="41">
        <v>0</v>
      </c>
      <c r="AB1534" s="41">
        <v>0</v>
      </c>
      <c r="AC1534" s="41">
        <v>0</v>
      </c>
      <c r="AD1534" s="58">
        <f>SUM(Table446233[[#This Row],[1st
Apportionment]:[Invoices]])</f>
        <v>0</v>
      </c>
      <c r="AE1534" s="58">
        <f>Table446233[[#This Row],[2018–19
Final Allocation
$98.35 
Per Pupil]]-AD1534</f>
        <v>0</v>
      </c>
    </row>
    <row r="1535" spans="1:31" x14ac:dyDescent="0.35">
      <c r="A1535" s="13" t="s">
        <v>6232</v>
      </c>
      <c r="B1535" s="13" t="s">
        <v>6360</v>
      </c>
      <c r="C1535" s="14" t="s">
        <v>6234</v>
      </c>
      <c r="D1535" s="14" t="s">
        <v>6235</v>
      </c>
      <c r="E1535" s="14" t="s">
        <v>6361</v>
      </c>
      <c r="F1535" s="14" t="s">
        <v>6362</v>
      </c>
      <c r="G1535" s="14" t="s">
        <v>6363</v>
      </c>
      <c r="H1535" s="61" t="s">
        <v>6364</v>
      </c>
      <c r="I1535" s="38">
        <v>0</v>
      </c>
      <c r="J1535" s="39" t="s">
        <v>8122</v>
      </c>
      <c r="K1535" s="40" t="s">
        <v>8123</v>
      </c>
      <c r="L1535" s="14" t="s">
        <v>8123</v>
      </c>
      <c r="M1535" s="41">
        <v>0</v>
      </c>
      <c r="N1535" s="4" t="s">
        <v>8123</v>
      </c>
      <c r="O1535" s="41">
        <v>0</v>
      </c>
      <c r="P1535" s="41">
        <v>0</v>
      </c>
      <c r="Q1535" s="41">
        <v>0</v>
      </c>
      <c r="R1535" s="41">
        <v>0</v>
      </c>
      <c r="S1535" s="41">
        <v>0</v>
      </c>
      <c r="T1535" s="41">
        <v>0</v>
      </c>
      <c r="U1535" s="41">
        <v>0</v>
      </c>
      <c r="V1535" s="41">
        <v>0</v>
      </c>
      <c r="W1535" s="41">
        <v>0</v>
      </c>
      <c r="X1535" s="41">
        <v>0</v>
      </c>
      <c r="Y1535" s="41">
        <v>0</v>
      </c>
      <c r="Z1535" s="41">
        <v>0</v>
      </c>
      <c r="AA1535" s="41">
        <v>0</v>
      </c>
      <c r="AB1535" s="41">
        <v>0</v>
      </c>
      <c r="AC1535" s="41">
        <v>0</v>
      </c>
      <c r="AD1535" s="58">
        <f>SUM(Table446233[[#This Row],[1st
Apportionment]:[Invoices]])</f>
        <v>0</v>
      </c>
      <c r="AE1535" s="58">
        <f>Table446233[[#This Row],[2018–19
Final Allocation
$98.35 
Per Pupil]]-AD1535</f>
        <v>0</v>
      </c>
    </row>
    <row r="1536" spans="1:31" x14ac:dyDescent="0.35">
      <c r="A1536" s="13" t="s">
        <v>6232</v>
      </c>
      <c r="B1536" s="13" t="s">
        <v>6365</v>
      </c>
      <c r="C1536" s="14" t="s">
        <v>6234</v>
      </c>
      <c r="D1536" s="14" t="s">
        <v>6279</v>
      </c>
      <c r="E1536" s="14" t="s">
        <v>6366</v>
      </c>
      <c r="F1536" s="14" t="s">
        <v>6367</v>
      </c>
      <c r="G1536" s="14" t="s">
        <v>6368</v>
      </c>
      <c r="H1536" s="61" t="s">
        <v>6369</v>
      </c>
      <c r="I1536" s="38">
        <v>0</v>
      </c>
      <c r="J1536" s="39" t="s">
        <v>8122</v>
      </c>
      <c r="K1536" s="40" t="s">
        <v>8123</v>
      </c>
      <c r="L1536" s="14" t="s">
        <v>8123</v>
      </c>
      <c r="M1536" s="41">
        <v>0</v>
      </c>
      <c r="N1536" s="4" t="s">
        <v>8123</v>
      </c>
      <c r="O1536" s="41">
        <v>0</v>
      </c>
      <c r="P1536" s="41">
        <v>0</v>
      </c>
      <c r="Q1536" s="41">
        <v>0</v>
      </c>
      <c r="R1536" s="41">
        <v>0</v>
      </c>
      <c r="S1536" s="41">
        <v>0</v>
      </c>
      <c r="T1536" s="41">
        <v>0</v>
      </c>
      <c r="U1536" s="41">
        <v>0</v>
      </c>
      <c r="V1536" s="41">
        <v>0</v>
      </c>
      <c r="W1536" s="41">
        <v>0</v>
      </c>
      <c r="X1536" s="41">
        <v>0</v>
      </c>
      <c r="Y1536" s="41">
        <v>0</v>
      </c>
      <c r="Z1536" s="41">
        <v>0</v>
      </c>
      <c r="AA1536" s="41">
        <v>0</v>
      </c>
      <c r="AB1536" s="41">
        <v>0</v>
      </c>
      <c r="AC1536" s="41">
        <v>0</v>
      </c>
      <c r="AD1536" s="58">
        <f>SUM(Table446233[[#This Row],[1st
Apportionment]:[Invoices]])</f>
        <v>0</v>
      </c>
      <c r="AE1536" s="58">
        <f>Table446233[[#This Row],[2018–19
Final Allocation
$98.35 
Per Pupil]]-AD1536</f>
        <v>0</v>
      </c>
    </row>
    <row r="1537" spans="1:31" x14ac:dyDescent="0.35">
      <c r="A1537" s="13" t="s">
        <v>6370</v>
      </c>
      <c r="B1537" s="13" t="s">
        <v>6371</v>
      </c>
      <c r="C1537" s="14" t="s">
        <v>6372</v>
      </c>
      <c r="D1537" s="14" t="s">
        <v>6373</v>
      </c>
      <c r="E1537" s="14" t="s">
        <v>34</v>
      </c>
      <c r="F1537" s="14" t="s">
        <v>35</v>
      </c>
      <c r="G1537" s="14" t="s">
        <v>6373</v>
      </c>
      <c r="H1537" s="61" t="s">
        <v>6374</v>
      </c>
      <c r="I1537" s="38">
        <v>0</v>
      </c>
      <c r="J1537" s="39" t="s">
        <v>8122</v>
      </c>
      <c r="K1537" s="40" t="s">
        <v>8123</v>
      </c>
      <c r="L1537" s="14" t="s">
        <v>8123</v>
      </c>
      <c r="M1537" s="41">
        <v>0</v>
      </c>
      <c r="N1537" s="4" t="s">
        <v>8123</v>
      </c>
      <c r="O1537" s="41">
        <v>0</v>
      </c>
      <c r="P1537" s="41">
        <v>0</v>
      </c>
      <c r="Q1537" s="41">
        <v>0</v>
      </c>
      <c r="R1537" s="41">
        <v>0</v>
      </c>
      <c r="S1537" s="41">
        <v>0</v>
      </c>
      <c r="T1537" s="41">
        <v>0</v>
      </c>
      <c r="U1537" s="41">
        <v>0</v>
      </c>
      <c r="V1537" s="41">
        <v>0</v>
      </c>
      <c r="W1537" s="41">
        <v>0</v>
      </c>
      <c r="X1537" s="41">
        <v>0</v>
      </c>
      <c r="Y1537" s="41">
        <v>0</v>
      </c>
      <c r="Z1537" s="41">
        <v>0</v>
      </c>
      <c r="AA1537" s="41">
        <v>0</v>
      </c>
      <c r="AB1537" s="41">
        <v>0</v>
      </c>
      <c r="AC1537" s="41">
        <v>0</v>
      </c>
      <c r="AD1537" s="58">
        <f>SUM(Table446233[[#This Row],[1st
Apportionment]:[Invoices]])</f>
        <v>0</v>
      </c>
      <c r="AE1537" s="58">
        <f>Table446233[[#This Row],[2018–19
Final Allocation
$98.35 
Per Pupil]]-AD1537</f>
        <v>0</v>
      </c>
    </row>
    <row r="1538" spans="1:31" x14ac:dyDescent="0.35">
      <c r="A1538" s="13" t="s">
        <v>6370</v>
      </c>
      <c r="B1538" s="13" t="s">
        <v>6375</v>
      </c>
      <c r="C1538" s="14" t="s">
        <v>6372</v>
      </c>
      <c r="D1538" s="14" t="s">
        <v>6376</v>
      </c>
      <c r="E1538" s="14" t="s">
        <v>34</v>
      </c>
      <c r="F1538" s="14" t="s">
        <v>35</v>
      </c>
      <c r="G1538" s="14" t="s">
        <v>6376</v>
      </c>
      <c r="H1538" s="61" t="s">
        <v>6377</v>
      </c>
      <c r="I1538" s="38">
        <v>0</v>
      </c>
      <c r="J1538" s="39" t="s">
        <v>8122</v>
      </c>
      <c r="K1538" s="40" t="s">
        <v>8123</v>
      </c>
      <c r="L1538" s="14" t="s">
        <v>8123</v>
      </c>
      <c r="M1538" s="41">
        <v>0</v>
      </c>
      <c r="N1538" s="4" t="s">
        <v>8123</v>
      </c>
      <c r="O1538" s="41">
        <v>0</v>
      </c>
      <c r="P1538" s="41">
        <v>0</v>
      </c>
      <c r="Q1538" s="41">
        <v>0</v>
      </c>
      <c r="R1538" s="41">
        <v>0</v>
      </c>
      <c r="S1538" s="41">
        <v>0</v>
      </c>
      <c r="T1538" s="41">
        <v>0</v>
      </c>
      <c r="U1538" s="41">
        <v>0</v>
      </c>
      <c r="V1538" s="41">
        <v>0</v>
      </c>
      <c r="W1538" s="41">
        <v>0</v>
      </c>
      <c r="X1538" s="41">
        <v>0</v>
      </c>
      <c r="Y1538" s="41">
        <v>0</v>
      </c>
      <c r="Z1538" s="41">
        <v>0</v>
      </c>
      <c r="AA1538" s="41">
        <v>0</v>
      </c>
      <c r="AB1538" s="41">
        <v>0</v>
      </c>
      <c r="AC1538" s="41">
        <v>0</v>
      </c>
      <c r="AD1538" s="58">
        <f>SUM(Table446233[[#This Row],[1st
Apportionment]:[Invoices]])</f>
        <v>0</v>
      </c>
      <c r="AE1538" s="58">
        <f>Table446233[[#This Row],[2018–19
Final Allocation
$98.35 
Per Pupil]]-AD1538</f>
        <v>0</v>
      </c>
    </row>
    <row r="1539" spans="1:31" x14ac:dyDescent="0.35">
      <c r="A1539" s="13" t="s">
        <v>6370</v>
      </c>
      <c r="B1539" s="13" t="s">
        <v>6378</v>
      </c>
      <c r="C1539" s="14" t="s">
        <v>6372</v>
      </c>
      <c r="D1539" s="14" t="s">
        <v>6379</v>
      </c>
      <c r="E1539" s="14" t="s">
        <v>34</v>
      </c>
      <c r="F1539" s="44" t="s">
        <v>35</v>
      </c>
      <c r="G1539" s="14" t="s">
        <v>6379</v>
      </c>
      <c r="H1539" s="61" t="s">
        <v>6380</v>
      </c>
      <c r="I1539" s="38">
        <v>0</v>
      </c>
      <c r="J1539" s="39" t="s">
        <v>8122</v>
      </c>
      <c r="K1539" s="40" t="s">
        <v>8123</v>
      </c>
      <c r="L1539" s="14" t="s">
        <v>8123</v>
      </c>
      <c r="M1539" s="41">
        <v>0</v>
      </c>
      <c r="N1539" s="4" t="s">
        <v>8123</v>
      </c>
      <c r="O1539" s="41">
        <v>0</v>
      </c>
      <c r="P1539" s="41">
        <v>0</v>
      </c>
      <c r="Q1539" s="41">
        <v>0</v>
      </c>
      <c r="R1539" s="41">
        <v>0</v>
      </c>
      <c r="S1539" s="41">
        <v>0</v>
      </c>
      <c r="T1539" s="41">
        <v>0</v>
      </c>
      <c r="U1539" s="41">
        <v>0</v>
      </c>
      <c r="V1539" s="41">
        <v>0</v>
      </c>
      <c r="W1539" s="41">
        <v>0</v>
      </c>
      <c r="X1539" s="41">
        <v>0</v>
      </c>
      <c r="Y1539" s="41">
        <v>0</v>
      </c>
      <c r="Z1539" s="41">
        <v>0</v>
      </c>
      <c r="AA1539" s="41">
        <v>0</v>
      </c>
      <c r="AB1539" s="41">
        <v>0</v>
      </c>
      <c r="AC1539" s="41">
        <v>0</v>
      </c>
      <c r="AD1539" s="58">
        <f>SUM(Table446233[[#This Row],[1st
Apportionment]:[Invoices]])</f>
        <v>0</v>
      </c>
      <c r="AE1539" s="58">
        <f>Table446233[[#This Row],[2018–19
Final Allocation
$98.35 
Per Pupil]]-AD1539</f>
        <v>0</v>
      </c>
    </row>
    <row r="1540" spans="1:31" x14ac:dyDescent="0.35">
      <c r="A1540" s="13" t="s">
        <v>6370</v>
      </c>
      <c r="B1540" s="13" t="s">
        <v>6381</v>
      </c>
      <c r="C1540" s="14" t="s">
        <v>6372</v>
      </c>
      <c r="D1540" s="14" t="s">
        <v>6382</v>
      </c>
      <c r="E1540" s="14" t="s">
        <v>34</v>
      </c>
      <c r="F1540" s="44" t="s">
        <v>35</v>
      </c>
      <c r="G1540" s="14" t="s">
        <v>6382</v>
      </c>
      <c r="H1540" s="61" t="s">
        <v>6383</v>
      </c>
      <c r="I1540" s="38">
        <v>591</v>
      </c>
      <c r="J1540" s="39" t="s">
        <v>8122</v>
      </c>
      <c r="K1540" s="40" t="s">
        <v>8122</v>
      </c>
      <c r="L1540" s="14" t="s">
        <v>8122</v>
      </c>
      <c r="M1540" s="41">
        <v>58125</v>
      </c>
      <c r="N1540" s="4" t="s">
        <v>8122</v>
      </c>
      <c r="O1540" s="41">
        <v>6370</v>
      </c>
      <c r="P1540" s="41">
        <v>0</v>
      </c>
      <c r="Q1540" s="41">
        <v>0</v>
      </c>
      <c r="R1540" s="41">
        <v>11845</v>
      </c>
      <c r="S1540" s="41">
        <v>19244</v>
      </c>
      <c r="T1540" s="41">
        <v>1289</v>
      </c>
      <c r="U1540" s="41">
        <v>0</v>
      </c>
      <c r="V1540" s="41">
        <v>0</v>
      </c>
      <c r="W1540" s="41">
        <v>19377</v>
      </c>
      <c r="X1540" s="41">
        <v>0</v>
      </c>
      <c r="Y1540" s="41">
        <v>0</v>
      </c>
      <c r="Z1540" s="41">
        <v>0</v>
      </c>
      <c r="AA1540" s="41">
        <v>0</v>
      </c>
      <c r="AB1540" s="41">
        <v>0</v>
      </c>
      <c r="AC1540" s="41">
        <v>0</v>
      </c>
      <c r="AD1540" s="58">
        <f>SUM(Table446233[[#This Row],[1st
Apportionment]:[Invoices]])</f>
        <v>58125</v>
      </c>
      <c r="AE1540" s="58">
        <f>Table446233[[#This Row],[2018–19
Final Allocation
$98.35 
Per Pupil]]-AD1540</f>
        <v>0</v>
      </c>
    </row>
    <row r="1541" spans="1:31" x14ac:dyDescent="0.35">
      <c r="A1541" s="13" t="s">
        <v>6370</v>
      </c>
      <c r="B1541" s="13" t="s">
        <v>6384</v>
      </c>
      <c r="C1541" s="14" t="s">
        <v>6372</v>
      </c>
      <c r="D1541" s="14" t="s">
        <v>6385</v>
      </c>
      <c r="E1541" s="14" t="s">
        <v>34</v>
      </c>
      <c r="F1541" s="14" t="s">
        <v>35</v>
      </c>
      <c r="G1541" s="14" t="s">
        <v>6385</v>
      </c>
      <c r="H1541" s="61" t="s">
        <v>6386</v>
      </c>
      <c r="I1541" s="38">
        <v>0</v>
      </c>
      <c r="J1541" s="39" t="s">
        <v>8122</v>
      </c>
      <c r="K1541" s="40" t="s">
        <v>8123</v>
      </c>
      <c r="L1541" s="14" t="s">
        <v>8122</v>
      </c>
      <c r="M1541" s="41">
        <v>0</v>
      </c>
      <c r="N1541" s="4" t="s">
        <v>8123</v>
      </c>
      <c r="O1541" s="41">
        <v>0</v>
      </c>
      <c r="P1541" s="41">
        <v>0</v>
      </c>
      <c r="Q1541" s="41">
        <v>0</v>
      </c>
      <c r="R1541" s="41">
        <v>0</v>
      </c>
      <c r="S1541" s="41">
        <v>0</v>
      </c>
      <c r="T1541" s="41">
        <v>0</v>
      </c>
      <c r="U1541" s="41">
        <v>0</v>
      </c>
      <c r="V1541" s="41">
        <v>0</v>
      </c>
      <c r="W1541" s="41">
        <v>0</v>
      </c>
      <c r="X1541" s="41">
        <v>0</v>
      </c>
      <c r="Y1541" s="41">
        <v>0</v>
      </c>
      <c r="Z1541" s="41">
        <v>0</v>
      </c>
      <c r="AA1541" s="41">
        <v>0</v>
      </c>
      <c r="AB1541" s="41">
        <v>0</v>
      </c>
      <c r="AC1541" s="41">
        <v>0</v>
      </c>
      <c r="AD1541" s="58">
        <f>SUM(Table446233[[#This Row],[1st
Apportionment]:[Invoices]])</f>
        <v>0</v>
      </c>
      <c r="AE1541" s="58">
        <f>Table446233[[#This Row],[2018–19
Final Allocation
$98.35 
Per Pupil]]-AD1541</f>
        <v>0</v>
      </c>
    </row>
    <row r="1542" spans="1:31" x14ac:dyDescent="0.35">
      <c r="A1542" s="13" t="s">
        <v>6370</v>
      </c>
      <c r="B1542" s="13" t="s">
        <v>6387</v>
      </c>
      <c r="C1542" s="14" t="s">
        <v>6372</v>
      </c>
      <c r="D1542" s="14" t="s">
        <v>6388</v>
      </c>
      <c r="E1542" s="14" t="s">
        <v>34</v>
      </c>
      <c r="F1542" s="14" t="s">
        <v>35</v>
      </c>
      <c r="G1542" s="14" t="s">
        <v>6388</v>
      </c>
      <c r="H1542" s="61" t="s">
        <v>6389</v>
      </c>
      <c r="I1542" s="38">
        <v>0</v>
      </c>
      <c r="J1542" s="39" t="s">
        <v>8123</v>
      </c>
      <c r="K1542" s="40" t="s">
        <v>8122</v>
      </c>
      <c r="L1542" s="14" t="s">
        <v>8122</v>
      </c>
      <c r="M1542" s="41">
        <v>0</v>
      </c>
      <c r="N1542" s="4" t="s">
        <v>8122</v>
      </c>
      <c r="O1542" s="41">
        <v>0</v>
      </c>
      <c r="P1542" s="41">
        <v>0</v>
      </c>
      <c r="Q1542" s="41">
        <v>0</v>
      </c>
      <c r="R1542" s="41">
        <v>0</v>
      </c>
      <c r="S1542" s="41">
        <v>0</v>
      </c>
      <c r="T1542" s="41">
        <v>0</v>
      </c>
      <c r="U1542" s="41">
        <v>0</v>
      </c>
      <c r="V1542" s="41">
        <v>0</v>
      </c>
      <c r="W1542" s="41">
        <v>0</v>
      </c>
      <c r="X1542" s="41">
        <v>0</v>
      </c>
      <c r="Y1542" s="41">
        <v>0</v>
      </c>
      <c r="Z1542" s="41">
        <v>0</v>
      </c>
      <c r="AA1542" s="41">
        <v>0</v>
      </c>
      <c r="AB1542" s="41">
        <v>0</v>
      </c>
      <c r="AC1542" s="41">
        <v>0</v>
      </c>
      <c r="AD1542" s="58">
        <f>SUM(Table446233[[#This Row],[1st
Apportionment]:[Invoices]])</f>
        <v>0</v>
      </c>
      <c r="AE1542" s="58">
        <f>Table446233[[#This Row],[2018–19
Final Allocation
$98.35 
Per Pupil]]-AD1542</f>
        <v>0</v>
      </c>
    </row>
    <row r="1543" spans="1:31" x14ac:dyDescent="0.35">
      <c r="A1543" s="13" t="s">
        <v>6370</v>
      </c>
      <c r="B1543" s="13" t="s">
        <v>6390</v>
      </c>
      <c r="C1543" s="14" t="s">
        <v>6372</v>
      </c>
      <c r="D1543" s="14" t="s">
        <v>6391</v>
      </c>
      <c r="E1543" s="14" t="s">
        <v>34</v>
      </c>
      <c r="F1543" s="14" t="s">
        <v>35</v>
      </c>
      <c r="G1543" s="14" t="s">
        <v>6391</v>
      </c>
      <c r="H1543" s="61" t="s">
        <v>6392</v>
      </c>
      <c r="I1543" s="38">
        <v>0</v>
      </c>
      <c r="J1543" s="39" t="s">
        <v>8122</v>
      </c>
      <c r="K1543" s="40" t="s">
        <v>8123</v>
      </c>
      <c r="L1543" s="14" t="s">
        <v>8123</v>
      </c>
      <c r="M1543" s="41">
        <v>0</v>
      </c>
      <c r="N1543" s="4" t="s">
        <v>8123</v>
      </c>
      <c r="O1543" s="41">
        <v>0</v>
      </c>
      <c r="P1543" s="41">
        <v>0</v>
      </c>
      <c r="Q1543" s="41">
        <v>0</v>
      </c>
      <c r="R1543" s="41">
        <v>0</v>
      </c>
      <c r="S1543" s="41">
        <v>0</v>
      </c>
      <c r="T1543" s="41">
        <v>0</v>
      </c>
      <c r="U1543" s="41">
        <v>0</v>
      </c>
      <c r="V1543" s="41">
        <v>0</v>
      </c>
      <c r="W1543" s="41">
        <v>0</v>
      </c>
      <c r="X1543" s="41">
        <v>0</v>
      </c>
      <c r="Y1543" s="41">
        <v>0</v>
      </c>
      <c r="Z1543" s="41">
        <v>0</v>
      </c>
      <c r="AA1543" s="41">
        <v>0</v>
      </c>
      <c r="AB1543" s="41">
        <v>0</v>
      </c>
      <c r="AC1543" s="41">
        <v>0</v>
      </c>
      <c r="AD1543" s="58">
        <f>SUM(Table446233[[#This Row],[1st
Apportionment]:[Invoices]])</f>
        <v>0</v>
      </c>
      <c r="AE1543" s="58">
        <f>Table446233[[#This Row],[2018–19
Final Allocation
$98.35 
Per Pupil]]-AD1543</f>
        <v>0</v>
      </c>
    </row>
    <row r="1544" spans="1:31" x14ac:dyDescent="0.35">
      <c r="A1544" s="13" t="s">
        <v>6370</v>
      </c>
      <c r="B1544" s="13" t="s">
        <v>6393</v>
      </c>
      <c r="C1544" s="14" t="s">
        <v>6372</v>
      </c>
      <c r="D1544" s="14" t="s">
        <v>6394</v>
      </c>
      <c r="E1544" s="14" t="s">
        <v>34</v>
      </c>
      <c r="F1544" s="14" t="s">
        <v>35</v>
      </c>
      <c r="G1544" s="14" t="s">
        <v>6394</v>
      </c>
      <c r="H1544" s="61" t="s">
        <v>6395</v>
      </c>
      <c r="I1544" s="38">
        <v>0</v>
      </c>
      <c r="J1544" s="39" t="s">
        <v>8123</v>
      </c>
      <c r="K1544" s="40" t="s">
        <v>8123</v>
      </c>
      <c r="L1544" s="14" t="s">
        <v>8123</v>
      </c>
      <c r="M1544" s="41">
        <v>0</v>
      </c>
      <c r="N1544" s="4" t="s">
        <v>8123</v>
      </c>
      <c r="O1544" s="41">
        <v>0</v>
      </c>
      <c r="P1544" s="41">
        <v>0</v>
      </c>
      <c r="Q1544" s="41">
        <v>0</v>
      </c>
      <c r="R1544" s="41">
        <v>0</v>
      </c>
      <c r="S1544" s="41">
        <v>0</v>
      </c>
      <c r="T1544" s="41">
        <v>0</v>
      </c>
      <c r="U1544" s="41">
        <v>0</v>
      </c>
      <c r="V1544" s="41">
        <v>0</v>
      </c>
      <c r="W1544" s="41">
        <v>0</v>
      </c>
      <c r="X1544" s="41">
        <v>0</v>
      </c>
      <c r="Y1544" s="41">
        <v>0</v>
      </c>
      <c r="Z1544" s="41">
        <v>0</v>
      </c>
      <c r="AA1544" s="41">
        <v>0</v>
      </c>
      <c r="AB1544" s="41">
        <v>0</v>
      </c>
      <c r="AC1544" s="41">
        <v>0</v>
      </c>
      <c r="AD1544" s="58">
        <f>SUM(Table446233[[#This Row],[1st
Apportionment]:[Invoices]])</f>
        <v>0</v>
      </c>
      <c r="AE1544" s="58">
        <f>Table446233[[#This Row],[2018–19
Final Allocation
$98.35 
Per Pupil]]-AD1544</f>
        <v>0</v>
      </c>
    </row>
    <row r="1545" spans="1:31" x14ac:dyDescent="0.35">
      <c r="A1545" s="13" t="s">
        <v>6370</v>
      </c>
      <c r="B1545" s="13" t="s">
        <v>6396</v>
      </c>
      <c r="C1545" s="14" t="s">
        <v>6372</v>
      </c>
      <c r="D1545" s="14" t="s">
        <v>6397</v>
      </c>
      <c r="E1545" s="14" t="s">
        <v>34</v>
      </c>
      <c r="F1545" s="14" t="s">
        <v>35</v>
      </c>
      <c r="G1545" s="14" t="s">
        <v>6397</v>
      </c>
      <c r="H1545" s="61" t="s">
        <v>6398</v>
      </c>
      <c r="I1545" s="38">
        <v>0</v>
      </c>
      <c r="J1545" s="39" t="s">
        <v>8123</v>
      </c>
      <c r="K1545" s="40" t="s">
        <v>8122</v>
      </c>
      <c r="L1545" s="14" t="s">
        <v>8122</v>
      </c>
      <c r="M1545" s="41">
        <v>0</v>
      </c>
      <c r="N1545" s="4" t="s">
        <v>8123</v>
      </c>
      <c r="O1545" s="41">
        <v>0</v>
      </c>
      <c r="P1545" s="41">
        <v>0</v>
      </c>
      <c r="Q1545" s="41">
        <v>0</v>
      </c>
      <c r="R1545" s="41">
        <v>0</v>
      </c>
      <c r="S1545" s="41">
        <v>0</v>
      </c>
      <c r="T1545" s="41">
        <v>0</v>
      </c>
      <c r="U1545" s="41">
        <v>0</v>
      </c>
      <c r="V1545" s="41">
        <v>0</v>
      </c>
      <c r="W1545" s="41">
        <v>0</v>
      </c>
      <c r="X1545" s="41">
        <v>0</v>
      </c>
      <c r="Y1545" s="41">
        <v>0</v>
      </c>
      <c r="Z1545" s="41">
        <v>0</v>
      </c>
      <c r="AA1545" s="41">
        <v>0</v>
      </c>
      <c r="AB1545" s="41">
        <v>0</v>
      </c>
      <c r="AC1545" s="41">
        <v>0</v>
      </c>
      <c r="AD1545" s="58">
        <f>SUM(Table446233[[#This Row],[1st
Apportionment]:[Invoices]])</f>
        <v>0</v>
      </c>
      <c r="AE1545" s="58">
        <f>Table446233[[#This Row],[2018–19
Final Allocation
$98.35 
Per Pupil]]-AD1545</f>
        <v>0</v>
      </c>
    </row>
    <row r="1546" spans="1:31" x14ac:dyDescent="0.35">
      <c r="A1546" s="13" t="s">
        <v>6370</v>
      </c>
      <c r="B1546" s="13" t="s">
        <v>6399</v>
      </c>
      <c r="C1546" s="14" t="s">
        <v>6372</v>
      </c>
      <c r="D1546" s="14" t="s">
        <v>6400</v>
      </c>
      <c r="E1546" s="14" t="s">
        <v>34</v>
      </c>
      <c r="F1546" s="14" t="s">
        <v>35</v>
      </c>
      <c r="G1546" s="14" t="s">
        <v>6400</v>
      </c>
      <c r="H1546" s="61" t="s">
        <v>6401</v>
      </c>
      <c r="I1546" s="38">
        <v>53</v>
      </c>
      <c r="J1546" s="39" t="s">
        <v>8122</v>
      </c>
      <c r="K1546" s="40" t="s">
        <v>8122</v>
      </c>
      <c r="L1546" s="14" t="s">
        <v>8122</v>
      </c>
      <c r="M1546" s="41">
        <v>5213</v>
      </c>
      <c r="N1546" s="4" t="s">
        <v>8123</v>
      </c>
      <c r="O1546" s="41">
        <v>0</v>
      </c>
      <c r="P1546" s="41">
        <v>0</v>
      </c>
      <c r="Q1546" s="41">
        <v>0</v>
      </c>
      <c r="R1546" s="41">
        <v>0</v>
      </c>
      <c r="S1546" s="41">
        <v>1615</v>
      </c>
      <c r="T1546" s="41">
        <v>2161</v>
      </c>
      <c r="U1546" s="41">
        <v>0</v>
      </c>
      <c r="V1546" s="41">
        <v>0</v>
      </c>
      <c r="W1546" s="41">
        <v>0</v>
      </c>
      <c r="X1546" s="41">
        <v>0</v>
      </c>
      <c r="Y1546" s="41">
        <v>0</v>
      </c>
      <c r="Z1546" s="41">
        <v>0</v>
      </c>
      <c r="AA1546" s="41">
        <v>1437</v>
      </c>
      <c r="AB1546" s="41">
        <v>0</v>
      </c>
      <c r="AC1546" s="41">
        <v>0</v>
      </c>
      <c r="AD1546" s="58">
        <f>SUM(Table446233[[#This Row],[1st
Apportionment]:[Invoices]])</f>
        <v>5213</v>
      </c>
      <c r="AE1546" s="58">
        <f>Table446233[[#This Row],[2018–19
Final Allocation
$98.35 
Per Pupil]]-AD1546</f>
        <v>0</v>
      </c>
    </row>
    <row r="1547" spans="1:31" x14ac:dyDescent="0.35">
      <c r="A1547" s="13" t="s">
        <v>6370</v>
      </c>
      <c r="B1547" s="13" t="s">
        <v>6402</v>
      </c>
      <c r="C1547" s="14" t="s">
        <v>6372</v>
      </c>
      <c r="D1547" s="14" t="s">
        <v>6403</v>
      </c>
      <c r="E1547" s="14" t="s">
        <v>34</v>
      </c>
      <c r="F1547" s="14" t="s">
        <v>35</v>
      </c>
      <c r="G1547" s="14" t="s">
        <v>6403</v>
      </c>
      <c r="H1547" s="61" t="s">
        <v>6404</v>
      </c>
      <c r="I1547" s="38">
        <v>21</v>
      </c>
      <c r="J1547" s="39" t="s">
        <v>8122</v>
      </c>
      <c r="K1547" s="40" t="s">
        <v>8122</v>
      </c>
      <c r="L1547" s="14" t="s">
        <v>8122</v>
      </c>
      <c r="M1547" s="41">
        <v>2065</v>
      </c>
      <c r="N1547" s="4" t="s">
        <v>8123</v>
      </c>
      <c r="O1547" s="41">
        <v>0</v>
      </c>
      <c r="P1547" s="41">
        <v>0</v>
      </c>
      <c r="Q1547" s="41">
        <v>0</v>
      </c>
      <c r="R1547" s="41">
        <v>0</v>
      </c>
      <c r="S1547" s="41">
        <v>0</v>
      </c>
      <c r="T1547" s="41">
        <v>0</v>
      </c>
      <c r="U1547" s="41">
        <v>2065</v>
      </c>
      <c r="V1547" s="41">
        <v>0</v>
      </c>
      <c r="W1547" s="41">
        <v>0</v>
      </c>
      <c r="X1547" s="41">
        <v>0</v>
      </c>
      <c r="Y1547" s="41">
        <v>0</v>
      </c>
      <c r="Z1547" s="41">
        <v>0</v>
      </c>
      <c r="AA1547" s="41">
        <v>0</v>
      </c>
      <c r="AB1547" s="41">
        <v>0</v>
      </c>
      <c r="AC1547" s="41">
        <v>0</v>
      </c>
      <c r="AD1547" s="58">
        <f>SUM(Table446233[[#This Row],[1st
Apportionment]:[Invoices]])</f>
        <v>2065</v>
      </c>
      <c r="AE1547" s="58">
        <f>Table446233[[#This Row],[2018–19
Final Allocation
$98.35 
Per Pupil]]-AD1547</f>
        <v>0</v>
      </c>
    </row>
    <row r="1548" spans="1:31" x14ac:dyDescent="0.35">
      <c r="A1548" s="13" t="s">
        <v>6370</v>
      </c>
      <c r="B1548" s="13" t="s">
        <v>6405</v>
      </c>
      <c r="C1548" s="14" t="s">
        <v>6372</v>
      </c>
      <c r="D1548" s="14" t="s">
        <v>6406</v>
      </c>
      <c r="E1548" s="14" t="s">
        <v>34</v>
      </c>
      <c r="F1548" s="14" t="s">
        <v>35</v>
      </c>
      <c r="G1548" s="14" t="s">
        <v>6406</v>
      </c>
      <c r="H1548" s="61" t="s">
        <v>6407</v>
      </c>
      <c r="I1548" s="38">
        <v>152</v>
      </c>
      <c r="J1548" s="39" t="s">
        <v>8122</v>
      </c>
      <c r="K1548" s="40" t="s">
        <v>8122</v>
      </c>
      <c r="L1548" s="14" t="s">
        <v>8122</v>
      </c>
      <c r="M1548" s="41">
        <v>14949</v>
      </c>
      <c r="N1548" s="4" t="s">
        <v>8123</v>
      </c>
      <c r="O1548" s="41">
        <v>3496</v>
      </c>
      <c r="P1548" s="41">
        <v>3509</v>
      </c>
      <c r="Q1548" s="41">
        <v>3509</v>
      </c>
      <c r="R1548" s="41">
        <v>0</v>
      </c>
      <c r="S1548" s="41">
        <v>0</v>
      </c>
      <c r="T1548" s="41">
        <v>0</v>
      </c>
      <c r="U1548" s="41">
        <v>4435</v>
      </c>
      <c r="V1548" s="41">
        <v>0</v>
      </c>
      <c r="W1548" s="41">
        <v>0</v>
      </c>
      <c r="X1548" s="41">
        <v>0</v>
      </c>
      <c r="Y1548" s="41">
        <v>0</v>
      </c>
      <c r="Z1548" s="41">
        <v>0</v>
      </c>
      <c r="AA1548" s="41">
        <v>0</v>
      </c>
      <c r="AB1548" s="41">
        <v>0</v>
      </c>
      <c r="AC1548" s="41">
        <v>0</v>
      </c>
      <c r="AD1548" s="58">
        <f>SUM(Table446233[[#This Row],[1st
Apportionment]:[Invoices]])</f>
        <v>14949</v>
      </c>
      <c r="AE1548" s="58">
        <f>Table446233[[#This Row],[2018–19
Final Allocation
$98.35 
Per Pupil]]-AD1548</f>
        <v>0</v>
      </c>
    </row>
    <row r="1549" spans="1:31" x14ac:dyDescent="0.35">
      <c r="A1549" s="13" t="s">
        <v>6370</v>
      </c>
      <c r="B1549" s="13" t="s">
        <v>6408</v>
      </c>
      <c r="C1549" s="14" t="s">
        <v>6372</v>
      </c>
      <c r="D1549" s="14" t="s">
        <v>6409</v>
      </c>
      <c r="E1549" s="14" t="s">
        <v>34</v>
      </c>
      <c r="F1549" s="14" t="s">
        <v>35</v>
      </c>
      <c r="G1549" s="14" t="s">
        <v>6409</v>
      </c>
      <c r="H1549" s="61" t="s">
        <v>6410</v>
      </c>
      <c r="I1549" s="38">
        <v>0</v>
      </c>
      <c r="J1549" s="39" t="s">
        <v>8123</v>
      </c>
      <c r="K1549" s="40" t="s">
        <v>8123</v>
      </c>
      <c r="L1549" s="14" t="s">
        <v>8123</v>
      </c>
      <c r="M1549" s="41">
        <v>0</v>
      </c>
      <c r="N1549" s="4" t="s">
        <v>8123</v>
      </c>
      <c r="O1549" s="41">
        <v>0</v>
      </c>
      <c r="P1549" s="41">
        <v>0</v>
      </c>
      <c r="Q1549" s="41">
        <v>0</v>
      </c>
      <c r="R1549" s="41">
        <v>0</v>
      </c>
      <c r="S1549" s="41">
        <v>0</v>
      </c>
      <c r="T1549" s="41">
        <v>0</v>
      </c>
      <c r="U1549" s="41">
        <v>0</v>
      </c>
      <c r="V1549" s="41">
        <v>0</v>
      </c>
      <c r="W1549" s="41">
        <v>0</v>
      </c>
      <c r="X1549" s="41">
        <v>0</v>
      </c>
      <c r="Y1549" s="41">
        <v>0</v>
      </c>
      <c r="Z1549" s="41">
        <v>0</v>
      </c>
      <c r="AA1549" s="41">
        <v>0</v>
      </c>
      <c r="AB1549" s="41">
        <v>0</v>
      </c>
      <c r="AC1549" s="41">
        <v>0</v>
      </c>
      <c r="AD1549" s="58">
        <f>SUM(Table446233[[#This Row],[1st
Apportionment]:[Invoices]])</f>
        <v>0</v>
      </c>
      <c r="AE1549" s="58">
        <f>Table446233[[#This Row],[2018–19
Final Allocation
$98.35 
Per Pupil]]-AD1549</f>
        <v>0</v>
      </c>
    </row>
    <row r="1550" spans="1:31" x14ac:dyDescent="0.35">
      <c r="A1550" s="13" t="s">
        <v>6370</v>
      </c>
      <c r="B1550" s="13" t="s">
        <v>6411</v>
      </c>
      <c r="C1550" s="14" t="s">
        <v>6372</v>
      </c>
      <c r="D1550" s="14" t="s">
        <v>6412</v>
      </c>
      <c r="E1550" s="14" t="s">
        <v>34</v>
      </c>
      <c r="F1550" s="14" t="s">
        <v>35</v>
      </c>
      <c r="G1550" s="14" t="s">
        <v>6412</v>
      </c>
      <c r="H1550" s="61" t="s">
        <v>6413</v>
      </c>
      <c r="I1550" s="38">
        <v>0</v>
      </c>
      <c r="J1550" s="39" t="s">
        <v>8122</v>
      </c>
      <c r="K1550" s="40" t="s">
        <v>8123</v>
      </c>
      <c r="L1550" s="14" t="s">
        <v>8123</v>
      </c>
      <c r="M1550" s="41">
        <v>0</v>
      </c>
      <c r="N1550" s="4" t="s">
        <v>8123</v>
      </c>
      <c r="O1550" s="41">
        <v>0</v>
      </c>
      <c r="P1550" s="41">
        <v>0</v>
      </c>
      <c r="Q1550" s="41">
        <v>0</v>
      </c>
      <c r="R1550" s="41">
        <v>0</v>
      </c>
      <c r="S1550" s="41">
        <v>0</v>
      </c>
      <c r="T1550" s="41">
        <v>0</v>
      </c>
      <c r="U1550" s="41">
        <v>0</v>
      </c>
      <c r="V1550" s="41">
        <v>0</v>
      </c>
      <c r="W1550" s="41">
        <v>0</v>
      </c>
      <c r="X1550" s="41">
        <v>0</v>
      </c>
      <c r="Y1550" s="41">
        <v>0</v>
      </c>
      <c r="Z1550" s="41">
        <v>0</v>
      </c>
      <c r="AA1550" s="41">
        <v>0</v>
      </c>
      <c r="AB1550" s="41">
        <v>0</v>
      </c>
      <c r="AC1550" s="41">
        <v>0</v>
      </c>
      <c r="AD1550" s="58">
        <f>SUM(Table446233[[#This Row],[1st
Apportionment]:[Invoices]])</f>
        <v>0</v>
      </c>
      <c r="AE1550" s="58">
        <f>Table446233[[#This Row],[2018–19
Final Allocation
$98.35 
Per Pupil]]-AD1550</f>
        <v>0</v>
      </c>
    </row>
    <row r="1551" spans="1:31" x14ac:dyDescent="0.35">
      <c r="A1551" s="13" t="s">
        <v>6370</v>
      </c>
      <c r="B1551" s="13" t="s">
        <v>6414</v>
      </c>
      <c r="C1551" s="14" t="s">
        <v>6372</v>
      </c>
      <c r="D1551" s="14" t="s">
        <v>6415</v>
      </c>
      <c r="E1551" s="14" t="s">
        <v>34</v>
      </c>
      <c r="F1551" s="14" t="s">
        <v>35</v>
      </c>
      <c r="G1551" s="14" t="s">
        <v>6415</v>
      </c>
      <c r="H1551" s="61" t="s">
        <v>6416</v>
      </c>
      <c r="I1551" s="38">
        <v>0</v>
      </c>
      <c r="J1551" s="39" t="s">
        <v>8123</v>
      </c>
      <c r="K1551" s="40" t="s">
        <v>8123</v>
      </c>
      <c r="L1551" s="14" t="s">
        <v>8123</v>
      </c>
      <c r="M1551" s="41">
        <v>0</v>
      </c>
      <c r="N1551" s="4" t="s">
        <v>8123</v>
      </c>
      <c r="O1551" s="41">
        <v>0</v>
      </c>
      <c r="P1551" s="41">
        <v>0</v>
      </c>
      <c r="Q1551" s="41">
        <v>0</v>
      </c>
      <c r="R1551" s="41">
        <v>0</v>
      </c>
      <c r="S1551" s="41">
        <v>0</v>
      </c>
      <c r="T1551" s="41">
        <v>0</v>
      </c>
      <c r="U1551" s="41">
        <v>0</v>
      </c>
      <c r="V1551" s="41">
        <v>0</v>
      </c>
      <c r="W1551" s="41">
        <v>0</v>
      </c>
      <c r="X1551" s="41">
        <v>0</v>
      </c>
      <c r="Y1551" s="41">
        <v>0</v>
      </c>
      <c r="Z1551" s="41">
        <v>0</v>
      </c>
      <c r="AA1551" s="41">
        <v>0</v>
      </c>
      <c r="AB1551" s="41">
        <v>0</v>
      </c>
      <c r="AC1551" s="41">
        <v>0</v>
      </c>
      <c r="AD1551" s="58">
        <f>SUM(Table446233[[#This Row],[1st
Apportionment]:[Invoices]])</f>
        <v>0</v>
      </c>
      <c r="AE1551" s="58">
        <f>Table446233[[#This Row],[2018–19
Final Allocation
$98.35 
Per Pupil]]-AD1551</f>
        <v>0</v>
      </c>
    </row>
    <row r="1552" spans="1:31" x14ac:dyDescent="0.35">
      <c r="A1552" s="13" t="s">
        <v>6370</v>
      </c>
      <c r="B1552" s="13" t="s">
        <v>6417</v>
      </c>
      <c r="C1552" s="14" t="s">
        <v>6372</v>
      </c>
      <c r="D1552" s="14" t="s">
        <v>6418</v>
      </c>
      <c r="E1552" s="14" t="s">
        <v>34</v>
      </c>
      <c r="F1552" s="14" t="s">
        <v>35</v>
      </c>
      <c r="G1552" s="14" t="s">
        <v>6418</v>
      </c>
      <c r="H1552" s="61" t="s">
        <v>6419</v>
      </c>
      <c r="I1552" s="38">
        <v>246</v>
      </c>
      <c r="J1552" s="39" t="s">
        <v>8122</v>
      </c>
      <c r="K1552" s="40" t="s">
        <v>8122</v>
      </c>
      <c r="L1552" s="14" t="s">
        <v>8122</v>
      </c>
      <c r="M1552" s="41">
        <v>24194</v>
      </c>
      <c r="N1552" s="4" t="s">
        <v>8122</v>
      </c>
      <c r="O1552" s="41">
        <v>1660</v>
      </c>
      <c r="P1552" s="41">
        <v>1660</v>
      </c>
      <c r="Q1552" s="41">
        <v>0</v>
      </c>
      <c r="R1552" s="41">
        <v>3733</v>
      </c>
      <c r="S1552" s="41">
        <v>13885</v>
      </c>
      <c r="T1552" s="41">
        <v>0</v>
      </c>
      <c r="U1552" s="41">
        <v>2437</v>
      </c>
      <c r="V1552" s="41">
        <v>0</v>
      </c>
      <c r="W1552" s="41">
        <v>0</v>
      </c>
      <c r="X1552" s="41">
        <v>0</v>
      </c>
      <c r="Y1552" s="41">
        <v>819</v>
      </c>
      <c r="Z1552" s="41">
        <v>0</v>
      </c>
      <c r="AA1552" s="41">
        <v>0</v>
      </c>
      <c r="AB1552" s="41">
        <v>0</v>
      </c>
      <c r="AC1552" s="41">
        <v>0</v>
      </c>
      <c r="AD1552" s="58">
        <f>SUM(Table446233[[#This Row],[1st
Apportionment]:[Invoices]])</f>
        <v>24194</v>
      </c>
      <c r="AE1552" s="58">
        <f>Table446233[[#This Row],[2018–19
Final Allocation
$98.35 
Per Pupil]]-AD1552</f>
        <v>0</v>
      </c>
    </row>
    <row r="1553" spans="1:31" x14ac:dyDescent="0.35">
      <c r="A1553" s="13" t="s">
        <v>6370</v>
      </c>
      <c r="B1553" s="13" t="s">
        <v>6420</v>
      </c>
      <c r="C1553" s="14" t="s">
        <v>6372</v>
      </c>
      <c r="D1553" s="14" t="s">
        <v>6421</v>
      </c>
      <c r="E1553" s="14" t="s">
        <v>34</v>
      </c>
      <c r="F1553" s="14" t="s">
        <v>35</v>
      </c>
      <c r="G1553" s="14" t="s">
        <v>6421</v>
      </c>
      <c r="H1553" s="61" t="s">
        <v>6422</v>
      </c>
      <c r="I1553" s="38">
        <v>0</v>
      </c>
      <c r="J1553" s="39" t="s">
        <v>8123</v>
      </c>
      <c r="K1553" s="40" t="s">
        <v>8123</v>
      </c>
      <c r="L1553" s="14" t="s">
        <v>8123</v>
      </c>
      <c r="M1553" s="41">
        <v>0</v>
      </c>
      <c r="N1553" s="4" t="s">
        <v>8123</v>
      </c>
      <c r="O1553" s="41">
        <v>0</v>
      </c>
      <c r="P1553" s="41">
        <v>0</v>
      </c>
      <c r="Q1553" s="41">
        <v>0</v>
      </c>
      <c r="R1553" s="41">
        <v>0</v>
      </c>
      <c r="S1553" s="41">
        <v>0</v>
      </c>
      <c r="T1553" s="41">
        <v>0</v>
      </c>
      <c r="U1553" s="41">
        <v>0</v>
      </c>
      <c r="V1553" s="41">
        <v>0</v>
      </c>
      <c r="W1553" s="41">
        <v>0</v>
      </c>
      <c r="X1553" s="41">
        <v>0</v>
      </c>
      <c r="Y1553" s="41">
        <v>0</v>
      </c>
      <c r="Z1553" s="41">
        <v>0</v>
      </c>
      <c r="AA1553" s="41">
        <v>0</v>
      </c>
      <c r="AB1553" s="41">
        <v>0</v>
      </c>
      <c r="AC1553" s="41">
        <v>0</v>
      </c>
      <c r="AD1553" s="58">
        <f>SUM(Table446233[[#This Row],[1st
Apportionment]:[Invoices]])</f>
        <v>0</v>
      </c>
      <c r="AE1553" s="58">
        <f>Table446233[[#This Row],[2018–19
Final Allocation
$98.35 
Per Pupil]]-AD1553</f>
        <v>0</v>
      </c>
    </row>
    <row r="1554" spans="1:31" x14ac:dyDescent="0.35">
      <c r="A1554" s="13" t="s">
        <v>6370</v>
      </c>
      <c r="B1554" s="13" t="s">
        <v>6423</v>
      </c>
      <c r="C1554" s="14" t="s">
        <v>6372</v>
      </c>
      <c r="D1554" s="14" t="s">
        <v>6424</v>
      </c>
      <c r="E1554" s="14" t="s">
        <v>34</v>
      </c>
      <c r="F1554" s="14" t="s">
        <v>35</v>
      </c>
      <c r="G1554" s="14" t="s">
        <v>6424</v>
      </c>
      <c r="H1554" s="61" t="s">
        <v>6425</v>
      </c>
      <c r="I1554" s="38">
        <v>0</v>
      </c>
      <c r="J1554" s="39" t="s">
        <v>8123</v>
      </c>
      <c r="K1554" s="40" t="s">
        <v>8123</v>
      </c>
      <c r="L1554" s="14" t="s">
        <v>8123</v>
      </c>
      <c r="M1554" s="41">
        <v>0</v>
      </c>
      <c r="N1554" s="4" t="s">
        <v>8122</v>
      </c>
      <c r="O1554" s="41">
        <v>0</v>
      </c>
      <c r="P1554" s="41">
        <v>0</v>
      </c>
      <c r="Q1554" s="41">
        <v>0</v>
      </c>
      <c r="R1554" s="41">
        <v>0</v>
      </c>
      <c r="S1554" s="41">
        <v>0</v>
      </c>
      <c r="T1554" s="41">
        <v>0</v>
      </c>
      <c r="U1554" s="41">
        <v>0</v>
      </c>
      <c r="V1554" s="41">
        <v>0</v>
      </c>
      <c r="W1554" s="41">
        <v>0</v>
      </c>
      <c r="X1554" s="41">
        <v>0</v>
      </c>
      <c r="Y1554" s="41">
        <v>0</v>
      </c>
      <c r="Z1554" s="41">
        <v>0</v>
      </c>
      <c r="AA1554" s="41">
        <v>0</v>
      </c>
      <c r="AB1554" s="41">
        <v>0</v>
      </c>
      <c r="AC1554" s="41">
        <v>0</v>
      </c>
      <c r="AD1554" s="58">
        <f>SUM(Table446233[[#This Row],[1st
Apportionment]:[Invoices]])</f>
        <v>0</v>
      </c>
      <c r="AE1554" s="58">
        <f>Table446233[[#This Row],[2018–19
Final Allocation
$98.35 
Per Pupil]]-AD1554</f>
        <v>0</v>
      </c>
    </row>
    <row r="1555" spans="1:31" x14ac:dyDescent="0.35">
      <c r="A1555" s="13" t="s">
        <v>6370</v>
      </c>
      <c r="B1555" s="13" t="s">
        <v>6426</v>
      </c>
      <c r="C1555" s="14" t="s">
        <v>6372</v>
      </c>
      <c r="D1555" s="14" t="s">
        <v>6427</v>
      </c>
      <c r="E1555" s="14" t="s">
        <v>34</v>
      </c>
      <c r="F1555" s="14" t="s">
        <v>35</v>
      </c>
      <c r="G1555" s="14" t="s">
        <v>6427</v>
      </c>
      <c r="H1555" s="61" t="s">
        <v>6428</v>
      </c>
      <c r="I1555" s="38">
        <v>0</v>
      </c>
      <c r="J1555" s="39" t="s">
        <v>8123</v>
      </c>
      <c r="K1555" s="40" t="s">
        <v>8123</v>
      </c>
      <c r="L1555" s="14" t="s">
        <v>8123</v>
      </c>
      <c r="M1555" s="41">
        <v>0</v>
      </c>
      <c r="N1555" s="4" t="s">
        <v>8123</v>
      </c>
      <c r="O1555" s="41">
        <v>0</v>
      </c>
      <c r="P1555" s="41">
        <v>0</v>
      </c>
      <c r="Q1555" s="41">
        <v>0</v>
      </c>
      <c r="R1555" s="41">
        <v>0</v>
      </c>
      <c r="S1555" s="41">
        <v>0</v>
      </c>
      <c r="T1555" s="41">
        <v>0</v>
      </c>
      <c r="U1555" s="41">
        <v>0</v>
      </c>
      <c r="V1555" s="41">
        <v>0</v>
      </c>
      <c r="W1555" s="41">
        <v>0</v>
      </c>
      <c r="X1555" s="41">
        <v>0</v>
      </c>
      <c r="Y1555" s="41">
        <v>0</v>
      </c>
      <c r="Z1555" s="41">
        <v>0</v>
      </c>
      <c r="AA1555" s="41">
        <v>0</v>
      </c>
      <c r="AB1555" s="41">
        <v>0</v>
      </c>
      <c r="AC1555" s="41">
        <v>0</v>
      </c>
      <c r="AD1555" s="58">
        <f>SUM(Table446233[[#This Row],[1st
Apportionment]:[Invoices]])</f>
        <v>0</v>
      </c>
      <c r="AE1555" s="58">
        <f>Table446233[[#This Row],[2018–19
Final Allocation
$98.35 
Per Pupil]]-AD1555</f>
        <v>0</v>
      </c>
    </row>
    <row r="1556" spans="1:31" x14ac:dyDescent="0.35">
      <c r="A1556" s="13" t="s">
        <v>6370</v>
      </c>
      <c r="B1556" s="13" t="s">
        <v>6429</v>
      </c>
      <c r="C1556" s="14" t="s">
        <v>6372</v>
      </c>
      <c r="D1556" s="14" t="s">
        <v>6430</v>
      </c>
      <c r="E1556" s="14" t="s">
        <v>34</v>
      </c>
      <c r="F1556" s="14" t="s">
        <v>35</v>
      </c>
      <c r="G1556" s="14" t="s">
        <v>6430</v>
      </c>
      <c r="H1556" s="61" t="s">
        <v>6431</v>
      </c>
      <c r="I1556" s="38">
        <v>0</v>
      </c>
      <c r="J1556" s="39" t="s">
        <v>8123</v>
      </c>
      <c r="K1556" s="40" t="s">
        <v>8123</v>
      </c>
      <c r="L1556" s="14" t="s">
        <v>8123</v>
      </c>
      <c r="M1556" s="41">
        <v>0</v>
      </c>
      <c r="N1556" s="4" t="s">
        <v>8123</v>
      </c>
      <c r="O1556" s="41">
        <v>0</v>
      </c>
      <c r="P1556" s="41">
        <v>0</v>
      </c>
      <c r="Q1556" s="41">
        <v>0</v>
      </c>
      <c r="R1556" s="41">
        <v>0</v>
      </c>
      <c r="S1556" s="41">
        <v>0</v>
      </c>
      <c r="T1556" s="41">
        <v>0</v>
      </c>
      <c r="U1556" s="41">
        <v>0</v>
      </c>
      <c r="V1556" s="41">
        <v>0</v>
      </c>
      <c r="W1556" s="41">
        <v>0</v>
      </c>
      <c r="X1556" s="41">
        <v>0</v>
      </c>
      <c r="Y1556" s="41">
        <v>0</v>
      </c>
      <c r="Z1556" s="41">
        <v>0</v>
      </c>
      <c r="AA1556" s="41">
        <v>0</v>
      </c>
      <c r="AB1556" s="41">
        <v>0</v>
      </c>
      <c r="AC1556" s="41">
        <v>0</v>
      </c>
      <c r="AD1556" s="58">
        <f>SUM(Table446233[[#This Row],[1st
Apportionment]:[Invoices]])</f>
        <v>0</v>
      </c>
      <c r="AE1556" s="58">
        <f>Table446233[[#This Row],[2018–19
Final Allocation
$98.35 
Per Pupil]]-AD1556</f>
        <v>0</v>
      </c>
    </row>
    <row r="1557" spans="1:31" x14ac:dyDescent="0.35">
      <c r="A1557" s="13" t="s">
        <v>6370</v>
      </c>
      <c r="B1557" s="13" t="s">
        <v>6432</v>
      </c>
      <c r="C1557" s="14" t="s">
        <v>6372</v>
      </c>
      <c r="D1557" s="14" t="s">
        <v>6433</v>
      </c>
      <c r="E1557" s="14" t="s">
        <v>34</v>
      </c>
      <c r="F1557" s="14" t="s">
        <v>35</v>
      </c>
      <c r="G1557" s="14" t="s">
        <v>6433</v>
      </c>
      <c r="H1557" s="61" t="s">
        <v>6434</v>
      </c>
      <c r="I1557" s="38">
        <v>375</v>
      </c>
      <c r="J1557" s="39" t="s">
        <v>8122</v>
      </c>
      <c r="K1557" s="40" t="s">
        <v>8122</v>
      </c>
      <c r="L1557" s="14" t="s">
        <v>8122</v>
      </c>
      <c r="M1557" s="41">
        <v>36881</v>
      </c>
      <c r="N1557" s="4" t="s">
        <v>8122</v>
      </c>
      <c r="O1557" s="41">
        <v>0</v>
      </c>
      <c r="P1557" s="41">
        <v>0</v>
      </c>
      <c r="Q1557" s="41">
        <v>0</v>
      </c>
      <c r="R1557" s="41">
        <v>0</v>
      </c>
      <c r="S1557" s="41">
        <v>0</v>
      </c>
      <c r="T1557" s="41">
        <v>10584</v>
      </c>
      <c r="U1557" s="41">
        <v>26297</v>
      </c>
      <c r="V1557" s="41">
        <v>0</v>
      </c>
      <c r="W1557" s="41">
        <v>0</v>
      </c>
      <c r="X1557" s="41">
        <v>0</v>
      </c>
      <c r="Y1557" s="41">
        <v>0</v>
      </c>
      <c r="Z1557" s="41">
        <v>0</v>
      </c>
      <c r="AA1557" s="41">
        <v>0</v>
      </c>
      <c r="AB1557" s="41">
        <v>0</v>
      </c>
      <c r="AC1557" s="41">
        <v>0</v>
      </c>
      <c r="AD1557" s="58">
        <f>SUM(Table446233[[#This Row],[1st
Apportionment]:[Invoices]])</f>
        <v>36881</v>
      </c>
      <c r="AE1557" s="58">
        <f>Table446233[[#This Row],[2018–19
Final Allocation
$98.35 
Per Pupil]]-AD1557</f>
        <v>0</v>
      </c>
    </row>
    <row r="1558" spans="1:31" x14ac:dyDescent="0.35">
      <c r="A1558" s="13" t="s">
        <v>6370</v>
      </c>
      <c r="B1558" s="13" t="s">
        <v>6435</v>
      </c>
      <c r="C1558" s="14" t="s">
        <v>6372</v>
      </c>
      <c r="D1558" s="14" t="s">
        <v>6433</v>
      </c>
      <c r="E1558" s="14" t="s">
        <v>6436</v>
      </c>
      <c r="F1558" s="14" t="s">
        <v>6437</v>
      </c>
      <c r="G1558" s="14" t="s">
        <v>6438</v>
      </c>
      <c r="H1558" s="61" t="s">
        <v>6439</v>
      </c>
      <c r="I1558" s="38">
        <v>0</v>
      </c>
      <c r="J1558" s="39" t="s">
        <v>8122</v>
      </c>
      <c r="K1558" s="40" t="s">
        <v>8123</v>
      </c>
      <c r="L1558" s="14" t="s">
        <v>8123</v>
      </c>
      <c r="M1558" s="41">
        <v>0</v>
      </c>
      <c r="N1558" s="4" t="s">
        <v>8123</v>
      </c>
      <c r="O1558" s="41">
        <v>0</v>
      </c>
      <c r="P1558" s="41">
        <v>0</v>
      </c>
      <c r="Q1558" s="41">
        <v>0</v>
      </c>
      <c r="R1558" s="41">
        <v>0</v>
      </c>
      <c r="S1558" s="41">
        <v>0</v>
      </c>
      <c r="T1558" s="41">
        <v>0</v>
      </c>
      <c r="U1558" s="41">
        <v>0</v>
      </c>
      <c r="V1558" s="41">
        <v>0</v>
      </c>
      <c r="W1558" s="41">
        <v>0</v>
      </c>
      <c r="X1558" s="41">
        <v>0</v>
      </c>
      <c r="Y1558" s="41">
        <v>0</v>
      </c>
      <c r="Z1558" s="41">
        <v>0</v>
      </c>
      <c r="AA1558" s="41">
        <v>0</v>
      </c>
      <c r="AB1558" s="41">
        <v>0</v>
      </c>
      <c r="AC1558" s="41">
        <v>0</v>
      </c>
      <c r="AD1558" s="58">
        <f>SUM(Table446233[[#This Row],[1st
Apportionment]:[Invoices]])</f>
        <v>0</v>
      </c>
      <c r="AE1558" s="58">
        <f>Table446233[[#This Row],[2018–19
Final Allocation
$98.35 
Per Pupil]]-AD1558</f>
        <v>0</v>
      </c>
    </row>
    <row r="1559" spans="1:31" x14ac:dyDescent="0.35">
      <c r="A1559" s="13" t="s">
        <v>6370</v>
      </c>
      <c r="B1559" s="13" t="s">
        <v>6440</v>
      </c>
      <c r="C1559" s="14" t="s">
        <v>6372</v>
      </c>
      <c r="D1559" s="14" t="s">
        <v>6433</v>
      </c>
      <c r="E1559" s="14" t="s">
        <v>6441</v>
      </c>
      <c r="F1559" s="14" t="s">
        <v>6442</v>
      </c>
      <c r="G1559" s="14" t="s">
        <v>6443</v>
      </c>
      <c r="H1559" s="61" t="s">
        <v>6444</v>
      </c>
      <c r="I1559" s="38">
        <v>0</v>
      </c>
      <c r="J1559" s="39" t="s">
        <v>8122</v>
      </c>
      <c r="K1559" s="40" t="s">
        <v>8123</v>
      </c>
      <c r="L1559" s="14" t="s">
        <v>8123</v>
      </c>
      <c r="M1559" s="41">
        <v>0</v>
      </c>
      <c r="N1559" s="4" t="s">
        <v>8123</v>
      </c>
      <c r="O1559" s="41">
        <v>0</v>
      </c>
      <c r="P1559" s="41">
        <v>0</v>
      </c>
      <c r="Q1559" s="41">
        <v>0</v>
      </c>
      <c r="R1559" s="41">
        <v>0</v>
      </c>
      <c r="S1559" s="41">
        <v>0</v>
      </c>
      <c r="T1559" s="41">
        <v>0</v>
      </c>
      <c r="U1559" s="41">
        <v>0</v>
      </c>
      <c r="V1559" s="41">
        <v>0</v>
      </c>
      <c r="W1559" s="41">
        <v>0</v>
      </c>
      <c r="X1559" s="41">
        <v>0</v>
      </c>
      <c r="Y1559" s="41">
        <v>0</v>
      </c>
      <c r="Z1559" s="41">
        <v>0</v>
      </c>
      <c r="AA1559" s="41">
        <v>0</v>
      </c>
      <c r="AB1559" s="41">
        <v>0</v>
      </c>
      <c r="AC1559" s="41">
        <v>0</v>
      </c>
      <c r="AD1559" s="58">
        <f>SUM(Table446233[[#This Row],[1st
Apportionment]:[Invoices]])</f>
        <v>0</v>
      </c>
      <c r="AE1559" s="58">
        <f>Table446233[[#This Row],[2018–19
Final Allocation
$98.35 
Per Pupil]]-AD1559</f>
        <v>0</v>
      </c>
    </row>
    <row r="1560" spans="1:31" x14ac:dyDescent="0.35">
      <c r="A1560" s="13" t="s">
        <v>6370</v>
      </c>
      <c r="B1560" s="13" t="s">
        <v>6445</v>
      </c>
      <c r="C1560" s="14" t="s">
        <v>6372</v>
      </c>
      <c r="D1560" s="14" t="s">
        <v>6394</v>
      </c>
      <c r="E1560" s="14" t="s">
        <v>6446</v>
      </c>
      <c r="F1560" s="14" t="s">
        <v>6447</v>
      </c>
      <c r="G1560" s="14" t="s">
        <v>6448</v>
      </c>
      <c r="H1560" s="61" t="s">
        <v>6449</v>
      </c>
      <c r="I1560" s="38">
        <v>0</v>
      </c>
      <c r="J1560" s="39" t="s">
        <v>8122</v>
      </c>
      <c r="K1560" s="40" t="s">
        <v>8123</v>
      </c>
      <c r="L1560" s="14" t="s">
        <v>8123</v>
      </c>
      <c r="M1560" s="41">
        <v>0</v>
      </c>
      <c r="N1560" s="4" t="s">
        <v>8123</v>
      </c>
      <c r="O1560" s="41">
        <v>0</v>
      </c>
      <c r="P1560" s="41">
        <v>0</v>
      </c>
      <c r="Q1560" s="41">
        <v>0</v>
      </c>
      <c r="R1560" s="41">
        <v>0</v>
      </c>
      <c r="S1560" s="41">
        <v>0</v>
      </c>
      <c r="T1560" s="41">
        <v>0</v>
      </c>
      <c r="U1560" s="41">
        <v>0</v>
      </c>
      <c r="V1560" s="41">
        <v>0</v>
      </c>
      <c r="W1560" s="41">
        <v>0</v>
      </c>
      <c r="X1560" s="41">
        <v>0</v>
      </c>
      <c r="Y1560" s="41">
        <v>0</v>
      </c>
      <c r="Z1560" s="41">
        <v>0</v>
      </c>
      <c r="AA1560" s="41">
        <v>0</v>
      </c>
      <c r="AB1560" s="41">
        <v>0</v>
      </c>
      <c r="AC1560" s="41">
        <v>0</v>
      </c>
      <c r="AD1560" s="58">
        <f>SUM(Table446233[[#This Row],[1st
Apportionment]:[Invoices]])</f>
        <v>0</v>
      </c>
      <c r="AE1560" s="58">
        <f>Table446233[[#This Row],[2018–19
Final Allocation
$98.35 
Per Pupil]]-AD1560</f>
        <v>0</v>
      </c>
    </row>
    <row r="1561" spans="1:31" x14ac:dyDescent="0.35">
      <c r="A1561" s="13" t="s">
        <v>6370</v>
      </c>
      <c r="B1561" s="13" t="s">
        <v>6450</v>
      </c>
      <c r="C1561" s="14" t="s">
        <v>6372</v>
      </c>
      <c r="D1561" s="14" t="s">
        <v>6379</v>
      </c>
      <c r="E1561" s="14" t="s">
        <v>6451</v>
      </c>
      <c r="F1561" s="14" t="s">
        <v>6452</v>
      </c>
      <c r="G1561" s="14" t="s">
        <v>6453</v>
      </c>
      <c r="H1561" s="61" t="s">
        <v>6454</v>
      </c>
      <c r="I1561" s="38">
        <v>0</v>
      </c>
      <c r="J1561" s="39" t="s">
        <v>8123</v>
      </c>
      <c r="K1561" s="40" t="s">
        <v>8123</v>
      </c>
      <c r="L1561" s="14" t="s">
        <v>8123</v>
      </c>
      <c r="M1561" s="41">
        <v>0</v>
      </c>
      <c r="N1561" s="4" t="s">
        <v>8123</v>
      </c>
      <c r="O1561" s="41">
        <v>0</v>
      </c>
      <c r="P1561" s="41">
        <v>0</v>
      </c>
      <c r="Q1561" s="41">
        <v>0</v>
      </c>
      <c r="R1561" s="41">
        <v>0</v>
      </c>
      <c r="S1561" s="41">
        <v>0</v>
      </c>
      <c r="T1561" s="41">
        <v>0</v>
      </c>
      <c r="U1561" s="41">
        <v>0</v>
      </c>
      <c r="V1561" s="41">
        <v>0</v>
      </c>
      <c r="W1561" s="41">
        <v>0</v>
      </c>
      <c r="X1561" s="41">
        <v>0</v>
      </c>
      <c r="Y1561" s="41">
        <v>0</v>
      </c>
      <c r="Z1561" s="41">
        <v>0</v>
      </c>
      <c r="AA1561" s="41">
        <v>0</v>
      </c>
      <c r="AB1561" s="41">
        <v>0</v>
      </c>
      <c r="AC1561" s="41">
        <v>0</v>
      </c>
      <c r="AD1561" s="58">
        <f>SUM(Table446233[[#This Row],[1st
Apportionment]:[Invoices]])</f>
        <v>0</v>
      </c>
      <c r="AE1561" s="58">
        <f>Table446233[[#This Row],[2018–19
Final Allocation
$98.35 
Per Pupil]]-AD1561</f>
        <v>0</v>
      </c>
    </row>
    <row r="1562" spans="1:31" x14ac:dyDescent="0.35">
      <c r="A1562" s="13" t="s">
        <v>6370</v>
      </c>
      <c r="B1562" s="13" t="s">
        <v>6455</v>
      </c>
      <c r="C1562" s="14" t="s">
        <v>6372</v>
      </c>
      <c r="D1562" s="14" t="s">
        <v>6406</v>
      </c>
      <c r="E1562" s="14" t="s">
        <v>6456</v>
      </c>
      <c r="F1562" s="14" t="s">
        <v>6457</v>
      </c>
      <c r="G1562" s="14" t="s">
        <v>6458</v>
      </c>
      <c r="H1562" s="61" t="s">
        <v>6459</v>
      </c>
      <c r="I1562" s="38">
        <v>0</v>
      </c>
      <c r="J1562" s="39" t="s">
        <v>8122</v>
      </c>
      <c r="K1562" s="40" t="s">
        <v>8123</v>
      </c>
      <c r="L1562" s="14" t="s">
        <v>8123</v>
      </c>
      <c r="M1562" s="41">
        <v>0</v>
      </c>
      <c r="N1562" s="4" t="s">
        <v>8123</v>
      </c>
      <c r="O1562" s="41">
        <v>0</v>
      </c>
      <c r="P1562" s="41">
        <v>0</v>
      </c>
      <c r="Q1562" s="41">
        <v>0</v>
      </c>
      <c r="R1562" s="41">
        <v>0</v>
      </c>
      <c r="S1562" s="41">
        <v>0</v>
      </c>
      <c r="T1562" s="41">
        <v>0</v>
      </c>
      <c r="U1562" s="41">
        <v>0</v>
      </c>
      <c r="V1562" s="41">
        <v>0</v>
      </c>
      <c r="W1562" s="41">
        <v>0</v>
      </c>
      <c r="X1562" s="41">
        <v>0</v>
      </c>
      <c r="Y1562" s="41">
        <v>0</v>
      </c>
      <c r="Z1562" s="41">
        <v>0</v>
      </c>
      <c r="AA1562" s="41">
        <v>0</v>
      </c>
      <c r="AB1562" s="41">
        <v>0</v>
      </c>
      <c r="AC1562" s="41">
        <v>0</v>
      </c>
      <c r="AD1562" s="58">
        <f>SUM(Table446233[[#This Row],[1st
Apportionment]:[Invoices]])</f>
        <v>0</v>
      </c>
      <c r="AE1562" s="58">
        <f>Table446233[[#This Row],[2018–19
Final Allocation
$98.35 
Per Pupil]]-AD1562</f>
        <v>0</v>
      </c>
    </row>
    <row r="1563" spans="1:31" x14ac:dyDescent="0.35">
      <c r="A1563" s="13" t="s">
        <v>6370</v>
      </c>
      <c r="B1563" s="13" t="s">
        <v>6460</v>
      </c>
      <c r="C1563" s="14" t="s">
        <v>6372</v>
      </c>
      <c r="D1563" s="14" t="s">
        <v>6379</v>
      </c>
      <c r="E1563" s="14" t="s">
        <v>6461</v>
      </c>
      <c r="F1563" s="14" t="s">
        <v>6462</v>
      </c>
      <c r="G1563" s="14" t="s">
        <v>6463</v>
      </c>
      <c r="H1563" s="61" t="s">
        <v>6464</v>
      </c>
      <c r="I1563" s="38">
        <v>0</v>
      </c>
      <c r="J1563" s="39" t="s">
        <v>8122</v>
      </c>
      <c r="K1563" s="40" t="s">
        <v>8123</v>
      </c>
      <c r="L1563" s="14" t="s">
        <v>8123</v>
      </c>
      <c r="M1563" s="41">
        <v>0</v>
      </c>
      <c r="N1563" s="4" t="s">
        <v>8123</v>
      </c>
      <c r="O1563" s="41">
        <v>0</v>
      </c>
      <c r="P1563" s="41">
        <v>0</v>
      </c>
      <c r="Q1563" s="41">
        <v>0</v>
      </c>
      <c r="R1563" s="41">
        <v>0</v>
      </c>
      <c r="S1563" s="41">
        <v>0</v>
      </c>
      <c r="T1563" s="41">
        <v>0</v>
      </c>
      <c r="U1563" s="41">
        <v>0</v>
      </c>
      <c r="V1563" s="41">
        <v>0</v>
      </c>
      <c r="W1563" s="41">
        <v>0</v>
      </c>
      <c r="X1563" s="41">
        <v>0</v>
      </c>
      <c r="Y1563" s="41">
        <v>0</v>
      </c>
      <c r="Z1563" s="41">
        <v>0</v>
      </c>
      <c r="AA1563" s="41">
        <v>0</v>
      </c>
      <c r="AB1563" s="41">
        <v>0</v>
      </c>
      <c r="AC1563" s="41">
        <v>0</v>
      </c>
      <c r="AD1563" s="58">
        <f>SUM(Table446233[[#This Row],[1st
Apportionment]:[Invoices]])</f>
        <v>0</v>
      </c>
      <c r="AE1563" s="58">
        <f>Table446233[[#This Row],[2018–19
Final Allocation
$98.35 
Per Pupil]]-AD1563</f>
        <v>0</v>
      </c>
    </row>
    <row r="1564" spans="1:31" x14ac:dyDescent="0.35">
      <c r="A1564" s="13" t="s">
        <v>6370</v>
      </c>
      <c r="B1564" s="13" t="s">
        <v>6465</v>
      </c>
      <c r="C1564" s="14" t="s">
        <v>6372</v>
      </c>
      <c r="D1564" s="14" t="s">
        <v>6466</v>
      </c>
      <c r="E1564" s="14" t="s">
        <v>6467</v>
      </c>
      <c r="F1564" s="14" t="s">
        <v>6468</v>
      </c>
      <c r="G1564" s="14" t="s">
        <v>6469</v>
      </c>
      <c r="H1564" s="61" t="s">
        <v>6470</v>
      </c>
      <c r="I1564" s="38">
        <v>0</v>
      </c>
      <c r="J1564" s="39" t="s">
        <v>8122</v>
      </c>
      <c r="K1564" s="40" t="s">
        <v>8123</v>
      </c>
      <c r="L1564" s="14" t="s">
        <v>8123</v>
      </c>
      <c r="M1564" s="41">
        <v>0</v>
      </c>
      <c r="N1564" s="4" t="s">
        <v>8123</v>
      </c>
      <c r="O1564" s="41">
        <v>0</v>
      </c>
      <c r="P1564" s="41">
        <v>0</v>
      </c>
      <c r="Q1564" s="41">
        <v>0</v>
      </c>
      <c r="R1564" s="41">
        <v>0</v>
      </c>
      <c r="S1564" s="41">
        <v>0</v>
      </c>
      <c r="T1564" s="41">
        <v>0</v>
      </c>
      <c r="U1564" s="41">
        <v>0</v>
      </c>
      <c r="V1564" s="41">
        <v>0</v>
      </c>
      <c r="W1564" s="41">
        <v>0</v>
      </c>
      <c r="X1564" s="41">
        <v>0</v>
      </c>
      <c r="Y1564" s="41">
        <v>0</v>
      </c>
      <c r="Z1564" s="41">
        <v>0</v>
      </c>
      <c r="AA1564" s="41">
        <v>0</v>
      </c>
      <c r="AB1564" s="41">
        <v>0</v>
      </c>
      <c r="AC1564" s="41">
        <v>0</v>
      </c>
      <c r="AD1564" s="58">
        <f>SUM(Table446233[[#This Row],[1st
Apportionment]:[Invoices]])</f>
        <v>0</v>
      </c>
      <c r="AE1564" s="58">
        <f>Table446233[[#This Row],[2018–19
Final Allocation
$98.35 
Per Pupil]]-AD1564</f>
        <v>0</v>
      </c>
    </row>
    <row r="1565" spans="1:31" x14ac:dyDescent="0.35">
      <c r="A1565" s="13" t="s">
        <v>6370</v>
      </c>
      <c r="B1565" s="13" t="s">
        <v>6471</v>
      </c>
      <c r="C1565" s="14" t="s">
        <v>6372</v>
      </c>
      <c r="D1565" s="14" t="s">
        <v>6430</v>
      </c>
      <c r="E1565" s="14" t="s">
        <v>6472</v>
      </c>
      <c r="F1565" s="14" t="s">
        <v>6473</v>
      </c>
      <c r="G1565" s="14" t="s">
        <v>6474</v>
      </c>
      <c r="H1565" s="61" t="s">
        <v>6475</v>
      </c>
      <c r="I1565" s="38">
        <v>0</v>
      </c>
      <c r="J1565" s="39" t="s">
        <v>8122</v>
      </c>
      <c r="K1565" s="40" t="s">
        <v>8123</v>
      </c>
      <c r="L1565" s="14" t="s">
        <v>8123</v>
      </c>
      <c r="M1565" s="41">
        <v>0</v>
      </c>
      <c r="N1565" s="4" t="s">
        <v>8123</v>
      </c>
      <c r="O1565" s="41">
        <v>0</v>
      </c>
      <c r="P1565" s="41">
        <v>0</v>
      </c>
      <c r="Q1565" s="41">
        <v>0</v>
      </c>
      <c r="R1565" s="41">
        <v>0</v>
      </c>
      <c r="S1565" s="41">
        <v>0</v>
      </c>
      <c r="T1565" s="41">
        <v>0</v>
      </c>
      <c r="U1565" s="41">
        <v>0</v>
      </c>
      <c r="V1565" s="41">
        <v>0</v>
      </c>
      <c r="W1565" s="41">
        <v>0</v>
      </c>
      <c r="X1565" s="41">
        <v>0</v>
      </c>
      <c r="Y1565" s="41">
        <v>0</v>
      </c>
      <c r="Z1565" s="41">
        <v>0</v>
      </c>
      <c r="AA1565" s="41">
        <v>0</v>
      </c>
      <c r="AB1565" s="41">
        <v>0</v>
      </c>
      <c r="AC1565" s="41">
        <v>0</v>
      </c>
      <c r="AD1565" s="58">
        <f>SUM(Table446233[[#This Row],[1st
Apportionment]:[Invoices]])</f>
        <v>0</v>
      </c>
      <c r="AE1565" s="58">
        <f>Table446233[[#This Row],[2018–19
Final Allocation
$98.35 
Per Pupil]]-AD1565</f>
        <v>0</v>
      </c>
    </row>
    <row r="1566" spans="1:31" x14ac:dyDescent="0.35">
      <c r="A1566" s="13" t="s">
        <v>6370</v>
      </c>
      <c r="B1566" s="13" t="s">
        <v>6476</v>
      </c>
      <c r="C1566" s="14" t="s">
        <v>6372</v>
      </c>
      <c r="D1566" s="14" t="s">
        <v>6430</v>
      </c>
      <c r="E1566" s="14" t="s">
        <v>6477</v>
      </c>
      <c r="F1566" s="14" t="s">
        <v>6478</v>
      </c>
      <c r="G1566" s="14" t="s">
        <v>6479</v>
      </c>
      <c r="H1566" s="61" t="s">
        <v>6480</v>
      </c>
      <c r="I1566" s="38">
        <v>0</v>
      </c>
      <c r="J1566" s="39" t="s">
        <v>8122</v>
      </c>
      <c r="K1566" s="40" t="s">
        <v>8123</v>
      </c>
      <c r="L1566" s="14" t="s">
        <v>8123</v>
      </c>
      <c r="M1566" s="41">
        <v>0</v>
      </c>
      <c r="N1566" s="4" t="s">
        <v>8123</v>
      </c>
      <c r="O1566" s="41">
        <v>0</v>
      </c>
      <c r="P1566" s="41">
        <v>0</v>
      </c>
      <c r="Q1566" s="41">
        <v>0</v>
      </c>
      <c r="R1566" s="41">
        <v>0</v>
      </c>
      <c r="S1566" s="41">
        <v>0</v>
      </c>
      <c r="T1566" s="41">
        <v>0</v>
      </c>
      <c r="U1566" s="41">
        <v>0</v>
      </c>
      <c r="V1566" s="41">
        <v>0</v>
      </c>
      <c r="W1566" s="41">
        <v>0</v>
      </c>
      <c r="X1566" s="41">
        <v>0</v>
      </c>
      <c r="Y1566" s="41">
        <v>0</v>
      </c>
      <c r="Z1566" s="41">
        <v>0</v>
      </c>
      <c r="AA1566" s="41">
        <v>0</v>
      </c>
      <c r="AB1566" s="41">
        <v>0</v>
      </c>
      <c r="AC1566" s="41">
        <v>0</v>
      </c>
      <c r="AD1566" s="58">
        <f>SUM(Table446233[[#This Row],[1st
Apportionment]:[Invoices]])</f>
        <v>0</v>
      </c>
      <c r="AE1566" s="58">
        <f>Table446233[[#This Row],[2018–19
Final Allocation
$98.35 
Per Pupil]]-AD1566</f>
        <v>0</v>
      </c>
    </row>
    <row r="1567" spans="1:31" x14ac:dyDescent="0.35">
      <c r="A1567" s="13" t="s">
        <v>6370</v>
      </c>
      <c r="B1567" s="13" t="s">
        <v>6481</v>
      </c>
      <c r="C1567" s="14" t="s">
        <v>6372</v>
      </c>
      <c r="D1567" s="14" t="s">
        <v>6430</v>
      </c>
      <c r="E1567" s="14" t="s">
        <v>6482</v>
      </c>
      <c r="F1567" s="14" t="s">
        <v>6483</v>
      </c>
      <c r="G1567" s="14" t="s">
        <v>6484</v>
      </c>
      <c r="H1567" s="61" t="s">
        <v>6485</v>
      </c>
      <c r="I1567" s="38">
        <v>0</v>
      </c>
      <c r="J1567" s="39" t="s">
        <v>8122</v>
      </c>
      <c r="K1567" s="40" t="s">
        <v>8123</v>
      </c>
      <c r="L1567" s="14" t="s">
        <v>8123</v>
      </c>
      <c r="M1567" s="41">
        <v>0</v>
      </c>
      <c r="N1567" s="4" t="s">
        <v>8123</v>
      </c>
      <c r="O1567" s="41">
        <v>0</v>
      </c>
      <c r="P1567" s="41">
        <v>0</v>
      </c>
      <c r="Q1567" s="41">
        <v>0</v>
      </c>
      <c r="R1567" s="41">
        <v>0</v>
      </c>
      <c r="S1567" s="41">
        <v>0</v>
      </c>
      <c r="T1567" s="41">
        <v>0</v>
      </c>
      <c r="U1567" s="41">
        <v>0</v>
      </c>
      <c r="V1567" s="41">
        <v>0</v>
      </c>
      <c r="W1567" s="41">
        <v>0</v>
      </c>
      <c r="X1567" s="41">
        <v>0</v>
      </c>
      <c r="Y1567" s="41">
        <v>0</v>
      </c>
      <c r="Z1567" s="41">
        <v>0</v>
      </c>
      <c r="AA1567" s="41">
        <v>0</v>
      </c>
      <c r="AB1567" s="41">
        <v>0</v>
      </c>
      <c r="AC1567" s="41">
        <v>0</v>
      </c>
      <c r="AD1567" s="58">
        <f>SUM(Table446233[[#This Row],[1st
Apportionment]:[Invoices]])</f>
        <v>0</v>
      </c>
      <c r="AE1567" s="58">
        <f>Table446233[[#This Row],[2018–19
Final Allocation
$98.35 
Per Pupil]]-AD1567</f>
        <v>0</v>
      </c>
    </row>
    <row r="1568" spans="1:31" x14ac:dyDescent="0.35">
      <c r="A1568" s="13" t="s">
        <v>6370</v>
      </c>
      <c r="B1568" s="13" t="s">
        <v>6486</v>
      </c>
      <c r="C1568" s="14" t="s">
        <v>6372</v>
      </c>
      <c r="D1568" s="14" t="s">
        <v>6379</v>
      </c>
      <c r="E1568" s="14" t="s">
        <v>6487</v>
      </c>
      <c r="F1568" s="14" t="s">
        <v>6488</v>
      </c>
      <c r="G1568" s="14" t="s">
        <v>6489</v>
      </c>
      <c r="H1568" s="61" t="s">
        <v>6490</v>
      </c>
      <c r="I1568" s="38">
        <v>0</v>
      </c>
      <c r="J1568" s="39" t="s">
        <v>8122</v>
      </c>
      <c r="K1568" s="40" t="s">
        <v>8123</v>
      </c>
      <c r="L1568" s="14" t="s">
        <v>8123</v>
      </c>
      <c r="M1568" s="41">
        <v>0</v>
      </c>
      <c r="N1568" s="4" t="s">
        <v>8123</v>
      </c>
      <c r="O1568" s="41">
        <v>0</v>
      </c>
      <c r="P1568" s="41">
        <v>0</v>
      </c>
      <c r="Q1568" s="41">
        <v>0</v>
      </c>
      <c r="R1568" s="41">
        <v>0</v>
      </c>
      <c r="S1568" s="41">
        <v>0</v>
      </c>
      <c r="T1568" s="41">
        <v>0</v>
      </c>
      <c r="U1568" s="41">
        <v>0</v>
      </c>
      <c r="V1568" s="41">
        <v>0</v>
      </c>
      <c r="W1568" s="41">
        <v>0</v>
      </c>
      <c r="X1568" s="41">
        <v>0</v>
      </c>
      <c r="Y1568" s="41">
        <v>0</v>
      </c>
      <c r="Z1568" s="41">
        <v>0</v>
      </c>
      <c r="AA1568" s="41">
        <v>0</v>
      </c>
      <c r="AB1568" s="41">
        <v>0</v>
      </c>
      <c r="AC1568" s="41">
        <v>0</v>
      </c>
      <c r="AD1568" s="58">
        <f>SUM(Table446233[[#This Row],[1st
Apportionment]:[Invoices]])</f>
        <v>0</v>
      </c>
      <c r="AE1568" s="58">
        <f>Table446233[[#This Row],[2018–19
Final Allocation
$98.35 
Per Pupil]]-AD1568</f>
        <v>0</v>
      </c>
    </row>
    <row r="1569" spans="1:31" x14ac:dyDescent="0.35">
      <c r="A1569" s="13" t="s">
        <v>6370</v>
      </c>
      <c r="B1569" s="13" t="s">
        <v>6491</v>
      </c>
      <c r="C1569" s="14" t="s">
        <v>6372</v>
      </c>
      <c r="D1569" s="14" t="s">
        <v>6379</v>
      </c>
      <c r="E1569" s="14" t="s">
        <v>6492</v>
      </c>
      <c r="F1569" s="14" t="s">
        <v>6493</v>
      </c>
      <c r="G1569" s="14" t="s">
        <v>6494</v>
      </c>
      <c r="H1569" s="61" t="s">
        <v>6495</v>
      </c>
      <c r="I1569" s="38">
        <v>0</v>
      </c>
      <c r="J1569" s="39" t="s">
        <v>8122</v>
      </c>
      <c r="K1569" s="40" t="s">
        <v>8123</v>
      </c>
      <c r="L1569" s="14" t="s">
        <v>8123</v>
      </c>
      <c r="M1569" s="41">
        <v>0</v>
      </c>
      <c r="N1569" s="4" t="s">
        <v>8123</v>
      </c>
      <c r="O1569" s="41">
        <v>0</v>
      </c>
      <c r="P1569" s="41">
        <v>0</v>
      </c>
      <c r="Q1569" s="41">
        <v>0</v>
      </c>
      <c r="R1569" s="41">
        <v>0</v>
      </c>
      <c r="S1569" s="41">
        <v>0</v>
      </c>
      <c r="T1569" s="41">
        <v>0</v>
      </c>
      <c r="U1569" s="41">
        <v>0</v>
      </c>
      <c r="V1569" s="41">
        <v>0</v>
      </c>
      <c r="W1569" s="41">
        <v>0</v>
      </c>
      <c r="X1569" s="41">
        <v>0</v>
      </c>
      <c r="Y1569" s="41">
        <v>0</v>
      </c>
      <c r="Z1569" s="41">
        <v>0</v>
      </c>
      <c r="AA1569" s="41">
        <v>0</v>
      </c>
      <c r="AB1569" s="41">
        <v>0</v>
      </c>
      <c r="AC1569" s="41">
        <v>0</v>
      </c>
      <c r="AD1569" s="58">
        <f>SUM(Table446233[[#This Row],[1st
Apportionment]:[Invoices]])</f>
        <v>0</v>
      </c>
      <c r="AE1569" s="58">
        <f>Table446233[[#This Row],[2018–19
Final Allocation
$98.35 
Per Pupil]]-AD1569</f>
        <v>0</v>
      </c>
    </row>
    <row r="1570" spans="1:31" x14ac:dyDescent="0.35">
      <c r="A1570" s="13" t="s">
        <v>6370</v>
      </c>
      <c r="B1570" s="13" t="s">
        <v>6496</v>
      </c>
      <c r="C1570" s="14" t="s">
        <v>6372</v>
      </c>
      <c r="D1570" s="14" t="s">
        <v>6497</v>
      </c>
      <c r="E1570" s="14" t="s">
        <v>6498</v>
      </c>
      <c r="F1570" s="14" t="s">
        <v>6499</v>
      </c>
      <c r="G1570" s="14" t="s">
        <v>6500</v>
      </c>
      <c r="H1570" s="61" t="s">
        <v>6501</v>
      </c>
      <c r="I1570" s="38">
        <v>0</v>
      </c>
      <c r="J1570" s="39" t="s">
        <v>8122</v>
      </c>
      <c r="K1570" s="40" t="s">
        <v>8123</v>
      </c>
      <c r="L1570" s="14" t="s">
        <v>8123</v>
      </c>
      <c r="M1570" s="41">
        <v>0</v>
      </c>
      <c r="N1570" s="4" t="s">
        <v>8123</v>
      </c>
      <c r="O1570" s="41">
        <v>0</v>
      </c>
      <c r="P1570" s="41">
        <v>0</v>
      </c>
      <c r="Q1570" s="41">
        <v>0</v>
      </c>
      <c r="R1570" s="41">
        <v>0</v>
      </c>
      <c r="S1570" s="41">
        <v>0</v>
      </c>
      <c r="T1570" s="41">
        <v>0</v>
      </c>
      <c r="U1570" s="41">
        <v>0</v>
      </c>
      <c r="V1570" s="41">
        <v>0</v>
      </c>
      <c r="W1570" s="41">
        <v>0</v>
      </c>
      <c r="X1570" s="41">
        <v>0</v>
      </c>
      <c r="Y1570" s="41">
        <v>0</v>
      </c>
      <c r="Z1570" s="41">
        <v>0</v>
      </c>
      <c r="AA1570" s="41">
        <v>0</v>
      </c>
      <c r="AB1570" s="41">
        <v>0</v>
      </c>
      <c r="AC1570" s="41">
        <v>0</v>
      </c>
      <c r="AD1570" s="58">
        <f>SUM(Table446233[[#This Row],[1st
Apportionment]:[Invoices]])</f>
        <v>0</v>
      </c>
      <c r="AE1570" s="58">
        <f>Table446233[[#This Row],[2018–19
Final Allocation
$98.35 
Per Pupil]]-AD1570</f>
        <v>0</v>
      </c>
    </row>
    <row r="1571" spans="1:31" x14ac:dyDescent="0.35">
      <c r="A1571" s="13" t="s">
        <v>6370</v>
      </c>
      <c r="B1571" s="13" t="s">
        <v>6502</v>
      </c>
      <c r="C1571" s="14" t="s">
        <v>6372</v>
      </c>
      <c r="D1571" s="14" t="s">
        <v>6503</v>
      </c>
      <c r="E1571" s="14" t="s">
        <v>6504</v>
      </c>
      <c r="F1571" s="14" t="s">
        <v>6505</v>
      </c>
      <c r="G1571" s="14" t="s">
        <v>6506</v>
      </c>
      <c r="H1571" s="61" t="s">
        <v>6507</v>
      </c>
      <c r="I1571" s="38">
        <v>0</v>
      </c>
      <c r="J1571" s="39" t="s">
        <v>8122</v>
      </c>
      <c r="K1571" s="40" t="s">
        <v>8123</v>
      </c>
      <c r="L1571" s="14" t="s">
        <v>8123</v>
      </c>
      <c r="M1571" s="41">
        <v>0</v>
      </c>
      <c r="N1571" s="4" t="s">
        <v>8123</v>
      </c>
      <c r="O1571" s="41">
        <v>0</v>
      </c>
      <c r="P1571" s="41">
        <v>0</v>
      </c>
      <c r="Q1571" s="41">
        <v>0</v>
      </c>
      <c r="R1571" s="41">
        <v>0</v>
      </c>
      <c r="S1571" s="41">
        <v>0</v>
      </c>
      <c r="T1571" s="41">
        <v>0</v>
      </c>
      <c r="U1571" s="41">
        <v>0</v>
      </c>
      <c r="V1571" s="41">
        <v>0</v>
      </c>
      <c r="W1571" s="41">
        <v>0</v>
      </c>
      <c r="X1571" s="41">
        <v>0</v>
      </c>
      <c r="Y1571" s="41">
        <v>0</v>
      </c>
      <c r="Z1571" s="41">
        <v>0</v>
      </c>
      <c r="AA1571" s="41">
        <v>0</v>
      </c>
      <c r="AB1571" s="41">
        <v>0</v>
      </c>
      <c r="AC1571" s="41">
        <v>0</v>
      </c>
      <c r="AD1571" s="58">
        <f>SUM(Table446233[[#This Row],[1st
Apportionment]:[Invoices]])</f>
        <v>0</v>
      </c>
      <c r="AE1571" s="58">
        <f>Table446233[[#This Row],[2018–19
Final Allocation
$98.35 
Per Pupil]]-AD1571</f>
        <v>0</v>
      </c>
    </row>
    <row r="1572" spans="1:31" x14ac:dyDescent="0.35">
      <c r="A1572" s="13" t="s">
        <v>6370</v>
      </c>
      <c r="B1572" s="13" t="s">
        <v>6508</v>
      </c>
      <c r="C1572" s="14" t="s">
        <v>6372</v>
      </c>
      <c r="D1572" s="14" t="s">
        <v>6509</v>
      </c>
      <c r="E1572" s="14" t="s">
        <v>6510</v>
      </c>
      <c r="F1572" s="14" t="s">
        <v>6511</v>
      </c>
      <c r="G1572" s="14" t="s">
        <v>6512</v>
      </c>
      <c r="H1572" s="61" t="s">
        <v>6513</v>
      </c>
      <c r="I1572" s="38">
        <v>0</v>
      </c>
      <c r="J1572" s="39" t="s">
        <v>8122</v>
      </c>
      <c r="K1572" s="40" t="s">
        <v>8123</v>
      </c>
      <c r="L1572" s="14" t="s">
        <v>8123</v>
      </c>
      <c r="M1572" s="41">
        <v>0</v>
      </c>
      <c r="N1572" s="4" t="s">
        <v>8123</v>
      </c>
      <c r="O1572" s="41">
        <v>0</v>
      </c>
      <c r="P1572" s="41">
        <v>0</v>
      </c>
      <c r="Q1572" s="41">
        <v>0</v>
      </c>
      <c r="R1572" s="41">
        <v>0</v>
      </c>
      <c r="S1572" s="41">
        <v>0</v>
      </c>
      <c r="T1572" s="41">
        <v>0</v>
      </c>
      <c r="U1572" s="41">
        <v>0</v>
      </c>
      <c r="V1572" s="41">
        <v>0</v>
      </c>
      <c r="W1572" s="41">
        <v>0</v>
      </c>
      <c r="X1572" s="41">
        <v>0</v>
      </c>
      <c r="Y1572" s="41">
        <v>0</v>
      </c>
      <c r="Z1572" s="41">
        <v>0</v>
      </c>
      <c r="AA1572" s="41">
        <v>0</v>
      </c>
      <c r="AB1572" s="41">
        <v>0</v>
      </c>
      <c r="AC1572" s="41">
        <v>0</v>
      </c>
      <c r="AD1572" s="58">
        <f>SUM(Table446233[[#This Row],[1st
Apportionment]:[Invoices]])</f>
        <v>0</v>
      </c>
      <c r="AE1572" s="58">
        <f>Table446233[[#This Row],[2018–19
Final Allocation
$98.35 
Per Pupil]]-AD1572</f>
        <v>0</v>
      </c>
    </row>
    <row r="1573" spans="1:31" x14ac:dyDescent="0.35">
      <c r="A1573" s="13" t="s">
        <v>6370</v>
      </c>
      <c r="B1573" s="13" t="s">
        <v>6514</v>
      </c>
      <c r="C1573" s="14" t="s">
        <v>6372</v>
      </c>
      <c r="D1573" s="14" t="s">
        <v>6515</v>
      </c>
      <c r="E1573" s="14" t="s">
        <v>6516</v>
      </c>
      <c r="F1573" s="14" t="s">
        <v>6517</v>
      </c>
      <c r="G1573" s="14" t="s">
        <v>6518</v>
      </c>
      <c r="H1573" s="61" t="s">
        <v>6519</v>
      </c>
      <c r="I1573" s="38">
        <v>0</v>
      </c>
      <c r="J1573" s="39" t="s">
        <v>8122</v>
      </c>
      <c r="K1573" s="40" t="s">
        <v>8123</v>
      </c>
      <c r="L1573" s="14" t="s">
        <v>8123</v>
      </c>
      <c r="M1573" s="41">
        <v>0</v>
      </c>
      <c r="N1573" s="4" t="s">
        <v>8123</v>
      </c>
      <c r="O1573" s="41">
        <v>0</v>
      </c>
      <c r="P1573" s="41">
        <v>0</v>
      </c>
      <c r="Q1573" s="41">
        <v>0</v>
      </c>
      <c r="R1573" s="41">
        <v>0</v>
      </c>
      <c r="S1573" s="41">
        <v>0</v>
      </c>
      <c r="T1573" s="41">
        <v>0</v>
      </c>
      <c r="U1573" s="41">
        <v>0</v>
      </c>
      <c r="V1573" s="41">
        <v>0</v>
      </c>
      <c r="W1573" s="41">
        <v>0</v>
      </c>
      <c r="X1573" s="41">
        <v>0</v>
      </c>
      <c r="Y1573" s="41">
        <v>0</v>
      </c>
      <c r="Z1573" s="41">
        <v>0</v>
      </c>
      <c r="AA1573" s="41">
        <v>0</v>
      </c>
      <c r="AB1573" s="41">
        <v>0</v>
      </c>
      <c r="AC1573" s="41">
        <v>0</v>
      </c>
      <c r="AD1573" s="58">
        <f>SUM(Table446233[[#This Row],[1st
Apportionment]:[Invoices]])</f>
        <v>0</v>
      </c>
      <c r="AE1573" s="58">
        <f>Table446233[[#This Row],[2018–19
Final Allocation
$98.35 
Per Pupil]]-AD1573</f>
        <v>0</v>
      </c>
    </row>
    <row r="1574" spans="1:31" x14ac:dyDescent="0.35">
      <c r="A1574" s="13" t="s">
        <v>6520</v>
      </c>
      <c r="B1574" s="13" t="s">
        <v>6521</v>
      </c>
      <c r="C1574" s="14" t="s">
        <v>6522</v>
      </c>
      <c r="D1574" s="14" t="s">
        <v>6523</v>
      </c>
      <c r="E1574" s="14" t="s">
        <v>34</v>
      </c>
      <c r="F1574" s="14" t="s">
        <v>35</v>
      </c>
      <c r="G1574" s="14" t="s">
        <v>6523</v>
      </c>
      <c r="H1574" s="61" t="s">
        <v>6524</v>
      </c>
      <c r="I1574" s="38">
        <v>0</v>
      </c>
      <c r="J1574" s="39" t="s">
        <v>8123</v>
      </c>
      <c r="K1574" s="40" t="s">
        <v>8123</v>
      </c>
      <c r="L1574" s="14" t="s">
        <v>8123</v>
      </c>
      <c r="M1574" s="41">
        <v>0</v>
      </c>
      <c r="N1574" s="4" t="s">
        <v>8123</v>
      </c>
      <c r="O1574" s="41">
        <v>0</v>
      </c>
      <c r="P1574" s="41">
        <v>0</v>
      </c>
      <c r="Q1574" s="41">
        <v>0</v>
      </c>
      <c r="R1574" s="41">
        <v>0</v>
      </c>
      <c r="S1574" s="41">
        <v>0</v>
      </c>
      <c r="T1574" s="41">
        <v>0</v>
      </c>
      <c r="U1574" s="41">
        <v>0</v>
      </c>
      <c r="V1574" s="41">
        <v>0</v>
      </c>
      <c r="W1574" s="41">
        <v>0</v>
      </c>
      <c r="X1574" s="41">
        <v>0</v>
      </c>
      <c r="Y1574" s="41">
        <v>0</v>
      </c>
      <c r="Z1574" s="41">
        <v>0</v>
      </c>
      <c r="AA1574" s="41">
        <v>0</v>
      </c>
      <c r="AB1574" s="41">
        <v>0</v>
      </c>
      <c r="AC1574" s="41">
        <v>0</v>
      </c>
      <c r="AD1574" s="58">
        <f>SUM(Table446233[[#This Row],[1st
Apportionment]:[Invoices]])</f>
        <v>0</v>
      </c>
      <c r="AE1574" s="58">
        <f>Table446233[[#This Row],[2018–19
Final Allocation
$98.35 
Per Pupil]]-AD1574</f>
        <v>0</v>
      </c>
    </row>
    <row r="1575" spans="1:31" x14ac:dyDescent="0.35">
      <c r="A1575" s="13" t="s">
        <v>6520</v>
      </c>
      <c r="B1575" s="13" t="s">
        <v>6525</v>
      </c>
      <c r="C1575" s="14" t="s">
        <v>6522</v>
      </c>
      <c r="D1575" s="14" t="s">
        <v>6526</v>
      </c>
      <c r="E1575" s="14" t="s">
        <v>34</v>
      </c>
      <c r="F1575" s="14" t="s">
        <v>35</v>
      </c>
      <c r="G1575" s="14" t="s">
        <v>6526</v>
      </c>
      <c r="H1575" s="61" t="s">
        <v>6527</v>
      </c>
      <c r="I1575" s="38">
        <v>0</v>
      </c>
      <c r="J1575" s="39" t="s">
        <v>8122</v>
      </c>
      <c r="K1575" s="40" t="s">
        <v>8123</v>
      </c>
      <c r="L1575" s="14" t="s">
        <v>8123</v>
      </c>
      <c r="M1575" s="41">
        <v>0</v>
      </c>
      <c r="N1575" s="4" t="s">
        <v>8123</v>
      </c>
      <c r="O1575" s="41">
        <v>0</v>
      </c>
      <c r="P1575" s="41">
        <v>0</v>
      </c>
      <c r="Q1575" s="41">
        <v>0</v>
      </c>
      <c r="R1575" s="41">
        <v>0</v>
      </c>
      <c r="S1575" s="41">
        <v>0</v>
      </c>
      <c r="T1575" s="41">
        <v>0</v>
      </c>
      <c r="U1575" s="41">
        <v>0</v>
      </c>
      <c r="V1575" s="41">
        <v>0</v>
      </c>
      <c r="W1575" s="41">
        <v>0</v>
      </c>
      <c r="X1575" s="41">
        <v>0</v>
      </c>
      <c r="Y1575" s="41">
        <v>0</v>
      </c>
      <c r="Z1575" s="41">
        <v>0</v>
      </c>
      <c r="AA1575" s="41">
        <v>0</v>
      </c>
      <c r="AB1575" s="41">
        <v>0</v>
      </c>
      <c r="AC1575" s="41">
        <v>0</v>
      </c>
      <c r="AD1575" s="58">
        <f>SUM(Table446233[[#This Row],[1st
Apportionment]:[Invoices]])</f>
        <v>0</v>
      </c>
      <c r="AE1575" s="58">
        <f>Table446233[[#This Row],[2018–19
Final Allocation
$98.35 
Per Pupil]]-AD1575</f>
        <v>0</v>
      </c>
    </row>
    <row r="1576" spans="1:31" x14ac:dyDescent="0.35">
      <c r="A1576" s="13" t="s">
        <v>6520</v>
      </c>
      <c r="B1576" s="13" t="s">
        <v>6528</v>
      </c>
      <c r="C1576" s="14" t="s">
        <v>6522</v>
      </c>
      <c r="D1576" s="14" t="s">
        <v>6529</v>
      </c>
      <c r="E1576" s="14" t="s">
        <v>34</v>
      </c>
      <c r="F1576" s="14" t="s">
        <v>35</v>
      </c>
      <c r="G1576" s="14" t="s">
        <v>6529</v>
      </c>
      <c r="H1576" s="61" t="s">
        <v>6530</v>
      </c>
      <c r="I1576" s="38">
        <v>538</v>
      </c>
      <c r="J1576" s="39" t="s">
        <v>8122</v>
      </c>
      <c r="K1576" s="40" t="s">
        <v>8122</v>
      </c>
      <c r="L1576" s="14" t="s">
        <v>8122</v>
      </c>
      <c r="M1576" s="41">
        <v>52912</v>
      </c>
      <c r="N1576" s="4" t="s">
        <v>8123</v>
      </c>
      <c r="O1576" s="41">
        <v>0</v>
      </c>
      <c r="P1576" s="41">
        <v>0</v>
      </c>
      <c r="Q1576" s="41">
        <v>0</v>
      </c>
      <c r="R1576" s="41">
        <v>11560</v>
      </c>
      <c r="S1576" s="41">
        <v>17058</v>
      </c>
      <c r="T1576" s="41">
        <v>8547</v>
      </c>
      <c r="U1576" s="41">
        <v>0</v>
      </c>
      <c r="V1576" s="41">
        <v>9822</v>
      </c>
      <c r="W1576" s="41">
        <v>0</v>
      </c>
      <c r="X1576" s="41">
        <v>5925</v>
      </c>
      <c r="Y1576" s="41">
        <v>0</v>
      </c>
      <c r="Z1576" s="41">
        <v>0</v>
      </c>
      <c r="AA1576" s="41">
        <v>0</v>
      </c>
      <c r="AB1576" s="41">
        <v>0</v>
      </c>
      <c r="AC1576" s="41">
        <v>0</v>
      </c>
      <c r="AD1576" s="58">
        <f>SUM(Table446233[[#This Row],[1st
Apportionment]:[Invoices]])</f>
        <v>52912</v>
      </c>
      <c r="AE1576" s="58">
        <f>Table446233[[#This Row],[2018–19
Final Allocation
$98.35 
Per Pupil]]-AD1576</f>
        <v>0</v>
      </c>
    </row>
    <row r="1577" spans="1:31" x14ac:dyDescent="0.35">
      <c r="A1577" s="13" t="s">
        <v>6520</v>
      </c>
      <c r="B1577" s="13" t="s">
        <v>6531</v>
      </c>
      <c r="C1577" s="14" t="s">
        <v>6522</v>
      </c>
      <c r="D1577" s="14" t="s">
        <v>6532</v>
      </c>
      <c r="E1577" s="14" t="s">
        <v>34</v>
      </c>
      <c r="F1577" s="14" t="s">
        <v>35</v>
      </c>
      <c r="G1577" s="14" t="s">
        <v>6532</v>
      </c>
      <c r="H1577" s="61" t="s">
        <v>6533</v>
      </c>
      <c r="I1577" s="38">
        <v>214</v>
      </c>
      <c r="J1577" s="39" t="s">
        <v>8122</v>
      </c>
      <c r="K1577" s="40" t="s">
        <v>8122</v>
      </c>
      <c r="L1577" s="14" t="s">
        <v>8122</v>
      </c>
      <c r="M1577" s="41">
        <v>21047</v>
      </c>
      <c r="N1577" s="4" t="s">
        <v>8123</v>
      </c>
      <c r="O1577" s="41">
        <v>0</v>
      </c>
      <c r="P1577" s="41">
        <v>0</v>
      </c>
      <c r="Q1577" s="41">
        <v>0</v>
      </c>
      <c r="R1577" s="41">
        <v>5262</v>
      </c>
      <c r="S1577" s="41">
        <v>5223</v>
      </c>
      <c r="T1577" s="41">
        <v>10562</v>
      </c>
      <c r="U1577" s="41">
        <v>0</v>
      </c>
      <c r="V1577" s="41">
        <v>0</v>
      </c>
      <c r="W1577" s="41">
        <v>0</v>
      </c>
      <c r="X1577" s="41">
        <v>0</v>
      </c>
      <c r="Y1577" s="41">
        <v>0</v>
      </c>
      <c r="Z1577" s="41">
        <v>0</v>
      </c>
      <c r="AA1577" s="41">
        <v>0</v>
      </c>
      <c r="AB1577" s="41">
        <v>0</v>
      </c>
      <c r="AC1577" s="41">
        <v>0</v>
      </c>
      <c r="AD1577" s="58">
        <f>SUM(Table446233[[#This Row],[1st
Apportionment]:[Invoices]])</f>
        <v>21047</v>
      </c>
      <c r="AE1577" s="58">
        <f>Table446233[[#This Row],[2018–19
Final Allocation
$98.35 
Per Pupil]]-AD1577</f>
        <v>0</v>
      </c>
    </row>
    <row r="1578" spans="1:31" x14ac:dyDescent="0.35">
      <c r="A1578" s="13" t="s">
        <v>6520</v>
      </c>
      <c r="B1578" s="13" t="s">
        <v>6534</v>
      </c>
      <c r="C1578" s="14" t="s">
        <v>6522</v>
      </c>
      <c r="D1578" s="14" t="s">
        <v>6535</v>
      </c>
      <c r="E1578" s="14" t="s">
        <v>34</v>
      </c>
      <c r="F1578" s="14" t="s">
        <v>35</v>
      </c>
      <c r="G1578" s="14" t="s">
        <v>6535</v>
      </c>
      <c r="H1578" s="61" t="s">
        <v>6536</v>
      </c>
      <c r="I1578" s="38">
        <v>0</v>
      </c>
      <c r="J1578" s="39" t="s">
        <v>8122</v>
      </c>
      <c r="K1578" s="40" t="s">
        <v>8123</v>
      </c>
      <c r="L1578" s="14" t="s">
        <v>8123</v>
      </c>
      <c r="M1578" s="41">
        <v>0</v>
      </c>
      <c r="N1578" s="4" t="s">
        <v>8123</v>
      </c>
      <c r="O1578" s="41">
        <v>0</v>
      </c>
      <c r="P1578" s="41">
        <v>0</v>
      </c>
      <c r="Q1578" s="41">
        <v>0</v>
      </c>
      <c r="R1578" s="41">
        <v>0</v>
      </c>
      <c r="S1578" s="41">
        <v>0</v>
      </c>
      <c r="T1578" s="41">
        <v>0</v>
      </c>
      <c r="U1578" s="41">
        <v>0</v>
      </c>
      <c r="V1578" s="41">
        <v>0</v>
      </c>
      <c r="W1578" s="41">
        <v>0</v>
      </c>
      <c r="X1578" s="41">
        <v>0</v>
      </c>
      <c r="Y1578" s="41">
        <v>0</v>
      </c>
      <c r="Z1578" s="41">
        <v>0</v>
      </c>
      <c r="AA1578" s="41">
        <v>0</v>
      </c>
      <c r="AB1578" s="41">
        <v>0</v>
      </c>
      <c r="AC1578" s="41">
        <v>0</v>
      </c>
      <c r="AD1578" s="58">
        <f>SUM(Table446233[[#This Row],[1st
Apportionment]:[Invoices]])</f>
        <v>0</v>
      </c>
      <c r="AE1578" s="58">
        <f>Table446233[[#This Row],[2018–19
Final Allocation
$98.35 
Per Pupil]]-AD1578</f>
        <v>0</v>
      </c>
    </row>
    <row r="1579" spans="1:31" x14ac:dyDescent="0.35">
      <c r="A1579" s="13" t="s">
        <v>6520</v>
      </c>
      <c r="B1579" s="13" t="s">
        <v>6537</v>
      </c>
      <c r="C1579" s="14" t="s">
        <v>6522</v>
      </c>
      <c r="D1579" s="14" t="s">
        <v>6538</v>
      </c>
      <c r="E1579" s="14" t="s">
        <v>34</v>
      </c>
      <c r="F1579" s="14" t="s">
        <v>35</v>
      </c>
      <c r="G1579" s="14" t="s">
        <v>6538</v>
      </c>
      <c r="H1579" s="61" t="s">
        <v>6539</v>
      </c>
      <c r="I1579" s="38">
        <v>215</v>
      </c>
      <c r="J1579" s="39" t="s">
        <v>8122</v>
      </c>
      <c r="K1579" s="40" t="s">
        <v>8122</v>
      </c>
      <c r="L1579" s="14" t="s">
        <v>8122</v>
      </c>
      <c r="M1579" s="41">
        <v>21145</v>
      </c>
      <c r="N1579" s="4" t="s">
        <v>8122</v>
      </c>
      <c r="O1579" s="41">
        <v>771</v>
      </c>
      <c r="P1579" s="41">
        <v>4964</v>
      </c>
      <c r="Q1579" s="41">
        <v>4193</v>
      </c>
      <c r="R1579" s="41">
        <v>0</v>
      </c>
      <c r="S1579" s="41">
        <v>0</v>
      </c>
      <c r="T1579" s="41">
        <v>0</v>
      </c>
      <c r="U1579" s="41">
        <v>0</v>
      </c>
      <c r="V1579" s="41">
        <v>0</v>
      </c>
      <c r="W1579" s="41">
        <v>0</v>
      </c>
      <c r="X1579" s="41">
        <v>11217</v>
      </c>
      <c r="Y1579" s="41">
        <v>0</v>
      </c>
      <c r="Z1579" s="41">
        <v>0</v>
      </c>
      <c r="AA1579" s="41">
        <v>0</v>
      </c>
      <c r="AB1579" s="41">
        <v>0</v>
      </c>
      <c r="AC1579" s="41">
        <v>0</v>
      </c>
      <c r="AD1579" s="58">
        <f>SUM(Table446233[[#This Row],[1st
Apportionment]:[Invoices]])</f>
        <v>21145</v>
      </c>
      <c r="AE1579" s="58">
        <f>Table446233[[#This Row],[2018–19
Final Allocation
$98.35 
Per Pupil]]-AD1579</f>
        <v>0</v>
      </c>
    </row>
    <row r="1580" spans="1:31" x14ac:dyDescent="0.35">
      <c r="A1580" s="13" t="s">
        <v>6520</v>
      </c>
      <c r="B1580" s="13" t="s">
        <v>6540</v>
      </c>
      <c r="C1580" s="14" t="s">
        <v>6522</v>
      </c>
      <c r="D1580" s="14" t="s">
        <v>6541</v>
      </c>
      <c r="E1580" s="14" t="s">
        <v>34</v>
      </c>
      <c r="F1580" s="14" t="s">
        <v>35</v>
      </c>
      <c r="G1580" s="14" t="s">
        <v>6541</v>
      </c>
      <c r="H1580" s="61" t="s">
        <v>6542</v>
      </c>
      <c r="I1580" s="38">
        <v>3093</v>
      </c>
      <c r="J1580" s="39" t="s">
        <v>8122</v>
      </c>
      <c r="K1580" s="40" t="s">
        <v>8122</v>
      </c>
      <c r="L1580" s="14" t="s">
        <v>8122</v>
      </c>
      <c r="M1580" s="41">
        <v>304197</v>
      </c>
      <c r="N1580" s="4" t="s">
        <v>8123</v>
      </c>
      <c r="O1580" s="41">
        <v>71410</v>
      </c>
      <c r="P1580" s="41">
        <v>71410</v>
      </c>
      <c r="Q1580" s="41">
        <v>71410</v>
      </c>
      <c r="R1580" s="41">
        <v>66873</v>
      </c>
      <c r="S1580" s="41">
        <v>0</v>
      </c>
      <c r="T1580" s="41">
        <v>0</v>
      </c>
      <c r="U1580" s="41">
        <v>0</v>
      </c>
      <c r="V1580" s="41">
        <v>23094</v>
      </c>
      <c r="W1580" s="41">
        <v>0</v>
      </c>
      <c r="X1580" s="41">
        <v>0</v>
      </c>
      <c r="Y1580" s="41">
        <v>0</v>
      </c>
      <c r="Z1580" s="41">
        <v>0</v>
      </c>
      <c r="AA1580" s="41">
        <v>0</v>
      </c>
      <c r="AB1580" s="41">
        <v>0</v>
      </c>
      <c r="AC1580" s="41">
        <v>0</v>
      </c>
      <c r="AD1580" s="58">
        <f>SUM(Table446233[[#This Row],[1st
Apportionment]:[Invoices]])</f>
        <v>304197</v>
      </c>
      <c r="AE1580" s="58">
        <f>Table446233[[#This Row],[2018–19
Final Allocation
$98.35 
Per Pupil]]-AD1580</f>
        <v>0</v>
      </c>
    </row>
    <row r="1581" spans="1:31" x14ac:dyDescent="0.35">
      <c r="A1581" s="13" t="s">
        <v>6520</v>
      </c>
      <c r="B1581" s="13" t="s">
        <v>6543</v>
      </c>
      <c r="C1581" s="14" t="s">
        <v>6522</v>
      </c>
      <c r="D1581" s="14" t="s">
        <v>6544</v>
      </c>
      <c r="E1581" s="14" t="s">
        <v>34</v>
      </c>
      <c r="F1581" s="14" t="s">
        <v>35</v>
      </c>
      <c r="G1581" s="14" t="s">
        <v>6544</v>
      </c>
      <c r="H1581" s="61" t="s">
        <v>6545</v>
      </c>
      <c r="I1581" s="38">
        <v>909</v>
      </c>
      <c r="J1581" s="39" t="s">
        <v>8122</v>
      </c>
      <c r="K1581" s="40" t="s">
        <v>8122</v>
      </c>
      <c r="L1581" s="14" t="s">
        <v>8122</v>
      </c>
      <c r="M1581" s="41">
        <v>89400</v>
      </c>
      <c r="N1581" s="4" t="s">
        <v>8123</v>
      </c>
      <c r="O1581" s="41">
        <v>0</v>
      </c>
      <c r="P1581" s="41">
        <v>10556</v>
      </c>
      <c r="Q1581" s="41">
        <v>0</v>
      </c>
      <c r="R1581" s="41">
        <v>0</v>
      </c>
      <c r="S1581" s="41">
        <v>2919</v>
      </c>
      <c r="T1581" s="41">
        <v>3209</v>
      </c>
      <c r="U1581" s="41">
        <v>290</v>
      </c>
      <c r="V1581" s="41">
        <v>19557</v>
      </c>
      <c r="W1581" s="41">
        <v>21627</v>
      </c>
      <c r="X1581" s="41">
        <v>31242</v>
      </c>
      <c r="Y1581" s="41">
        <v>0</v>
      </c>
      <c r="Z1581" s="41">
        <v>0</v>
      </c>
      <c r="AA1581" s="41">
        <v>0</v>
      </c>
      <c r="AB1581" s="41">
        <v>0</v>
      </c>
      <c r="AC1581" s="41">
        <v>0</v>
      </c>
      <c r="AD1581" s="58">
        <f>SUM(Table446233[[#This Row],[1st
Apportionment]:[Invoices]])</f>
        <v>89400</v>
      </c>
      <c r="AE1581" s="58">
        <f>Table446233[[#This Row],[2018–19
Final Allocation
$98.35 
Per Pupil]]-AD1581</f>
        <v>0</v>
      </c>
    </row>
    <row r="1582" spans="1:31" x14ac:dyDescent="0.35">
      <c r="A1582" s="13" t="s">
        <v>6520</v>
      </c>
      <c r="B1582" s="13" t="s">
        <v>6546</v>
      </c>
      <c r="C1582" s="14" t="s">
        <v>6522</v>
      </c>
      <c r="D1582" s="14" t="s">
        <v>6547</v>
      </c>
      <c r="E1582" s="14" t="s">
        <v>34</v>
      </c>
      <c r="F1582" s="14" t="s">
        <v>35</v>
      </c>
      <c r="G1582" s="14" t="s">
        <v>6547</v>
      </c>
      <c r="H1582" s="61" t="s">
        <v>6548</v>
      </c>
      <c r="I1582" s="38">
        <v>0</v>
      </c>
      <c r="J1582" s="39" t="s">
        <v>8122</v>
      </c>
      <c r="K1582" s="40" t="s">
        <v>8123</v>
      </c>
      <c r="L1582" s="14" t="s">
        <v>8123</v>
      </c>
      <c r="M1582" s="41">
        <v>0</v>
      </c>
      <c r="N1582" s="4" t="s">
        <v>8123</v>
      </c>
      <c r="O1582" s="41">
        <v>0</v>
      </c>
      <c r="P1582" s="41">
        <v>0</v>
      </c>
      <c r="Q1582" s="41">
        <v>0</v>
      </c>
      <c r="R1582" s="41">
        <v>0</v>
      </c>
      <c r="S1582" s="41">
        <v>0</v>
      </c>
      <c r="T1582" s="41">
        <v>0</v>
      </c>
      <c r="U1582" s="41">
        <v>0</v>
      </c>
      <c r="V1582" s="41">
        <v>0</v>
      </c>
      <c r="W1582" s="41">
        <v>0</v>
      </c>
      <c r="X1582" s="41">
        <v>0</v>
      </c>
      <c r="Y1582" s="41">
        <v>0</v>
      </c>
      <c r="Z1582" s="41">
        <v>0</v>
      </c>
      <c r="AA1582" s="41">
        <v>0</v>
      </c>
      <c r="AB1582" s="41">
        <v>0</v>
      </c>
      <c r="AC1582" s="41">
        <v>0</v>
      </c>
      <c r="AD1582" s="58">
        <f>SUM(Table446233[[#This Row],[1st
Apportionment]:[Invoices]])</f>
        <v>0</v>
      </c>
      <c r="AE1582" s="58">
        <f>Table446233[[#This Row],[2018–19
Final Allocation
$98.35 
Per Pupil]]-AD1582</f>
        <v>0</v>
      </c>
    </row>
    <row r="1583" spans="1:31" x14ac:dyDescent="0.35">
      <c r="A1583" s="13" t="s">
        <v>6520</v>
      </c>
      <c r="B1583" s="13" t="s">
        <v>6549</v>
      </c>
      <c r="C1583" s="14" t="s">
        <v>6522</v>
      </c>
      <c r="D1583" s="14" t="s">
        <v>6550</v>
      </c>
      <c r="E1583" s="14" t="s">
        <v>34</v>
      </c>
      <c r="F1583" s="14" t="s">
        <v>35</v>
      </c>
      <c r="G1583" s="14" t="s">
        <v>6550</v>
      </c>
      <c r="H1583" s="61" t="s">
        <v>6551</v>
      </c>
      <c r="I1583" s="38">
        <v>0</v>
      </c>
      <c r="J1583" s="39" t="s">
        <v>8122</v>
      </c>
      <c r="K1583" s="40" t="s">
        <v>8123</v>
      </c>
      <c r="L1583" s="14" t="s">
        <v>8123</v>
      </c>
      <c r="M1583" s="41">
        <v>0</v>
      </c>
      <c r="N1583" s="4" t="s">
        <v>8123</v>
      </c>
      <c r="O1583" s="41">
        <v>0</v>
      </c>
      <c r="P1583" s="41">
        <v>0</v>
      </c>
      <c r="Q1583" s="41">
        <v>0</v>
      </c>
      <c r="R1583" s="41">
        <v>0</v>
      </c>
      <c r="S1583" s="41">
        <v>0</v>
      </c>
      <c r="T1583" s="41">
        <v>0</v>
      </c>
      <c r="U1583" s="41">
        <v>0</v>
      </c>
      <c r="V1583" s="41">
        <v>0</v>
      </c>
      <c r="W1583" s="41">
        <v>0</v>
      </c>
      <c r="X1583" s="41">
        <v>0</v>
      </c>
      <c r="Y1583" s="41">
        <v>0</v>
      </c>
      <c r="Z1583" s="41">
        <v>0</v>
      </c>
      <c r="AA1583" s="41">
        <v>0</v>
      </c>
      <c r="AB1583" s="41">
        <v>0</v>
      </c>
      <c r="AC1583" s="41">
        <v>0</v>
      </c>
      <c r="AD1583" s="58">
        <f>SUM(Table446233[[#This Row],[1st
Apportionment]:[Invoices]])</f>
        <v>0</v>
      </c>
      <c r="AE1583" s="58">
        <f>Table446233[[#This Row],[2018–19
Final Allocation
$98.35 
Per Pupil]]-AD1583</f>
        <v>0</v>
      </c>
    </row>
    <row r="1584" spans="1:31" x14ac:dyDescent="0.35">
      <c r="A1584" s="13" t="s">
        <v>6520</v>
      </c>
      <c r="B1584" s="13" t="s">
        <v>6552</v>
      </c>
      <c r="C1584" s="14" t="s">
        <v>6522</v>
      </c>
      <c r="D1584" s="14" t="s">
        <v>6553</v>
      </c>
      <c r="E1584" s="14" t="s">
        <v>34</v>
      </c>
      <c r="F1584" s="14" t="s">
        <v>35</v>
      </c>
      <c r="G1584" s="14" t="s">
        <v>6553</v>
      </c>
      <c r="H1584" s="61" t="s">
        <v>6554</v>
      </c>
      <c r="I1584" s="38">
        <v>453</v>
      </c>
      <c r="J1584" s="39" t="s">
        <v>8122</v>
      </c>
      <c r="K1584" s="40" t="s">
        <v>8122</v>
      </c>
      <c r="L1584" s="14" t="s">
        <v>8122</v>
      </c>
      <c r="M1584" s="41">
        <v>44553</v>
      </c>
      <c r="N1584" s="4" t="s">
        <v>8123</v>
      </c>
      <c r="O1584" s="41">
        <v>215</v>
      </c>
      <c r="P1584" s="41">
        <v>8954</v>
      </c>
      <c r="Q1584" s="41">
        <v>0</v>
      </c>
      <c r="R1584" s="41">
        <v>11138</v>
      </c>
      <c r="S1584" s="41">
        <v>11230</v>
      </c>
      <c r="T1584" s="41">
        <v>13016</v>
      </c>
      <c r="U1584" s="41">
        <v>0</v>
      </c>
      <c r="V1584" s="41">
        <v>0</v>
      </c>
      <c r="W1584" s="41">
        <v>0</v>
      </c>
      <c r="X1584" s="41">
        <v>0</v>
      </c>
      <c r="Y1584" s="41">
        <v>0</v>
      </c>
      <c r="Z1584" s="41">
        <v>0</v>
      </c>
      <c r="AA1584" s="41">
        <v>0</v>
      </c>
      <c r="AB1584" s="41">
        <v>0</v>
      </c>
      <c r="AC1584" s="41">
        <v>0</v>
      </c>
      <c r="AD1584" s="58">
        <f>SUM(Table446233[[#This Row],[1st
Apportionment]:[Invoices]])</f>
        <v>44553</v>
      </c>
      <c r="AE1584" s="58">
        <f>Table446233[[#This Row],[2018–19
Final Allocation
$98.35 
Per Pupil]]-AD1584</f>
        <v>0</v>
      </c>
    </row>
    <row r="1585" spans="1:31" x14ac:dyDescent="0.35">
      <c r="A1585" s="13" t="s">
        <v>6520</v>
      </c>
      <c r="B1585" s="13" t="s">
        <v>6555</v>
      </c>
      <c r="C1585" s="14" t="s">
        <v>6522</v>
      </c>
      <c r="D1585" s="14" t="s">
        <v>6556</v>
      </c>
      <c r="E1585" s="14" t="s">
        <v>34</v>
      </c>
      <c r="F1585" s="14" t="s">
        <v>35</v>
      </c>
      <c r="G1585" s="14" t="s">
        <v>6556</v>
      </c>
      <c r="H1585" s="61" t="s">
        <v>6557</v>
      </c>
      <c r="I1585" s="38">
        <v>0</v>
      </c>
      <c r="J1585" s="39" t="s">
        <v>8122</v>
      </c>
      <c r="K1585" s="40" t="s">
        <v>8123</v>
      </c>
      <c r="L1585" s="14" t="s">
        <v>8123</v>
      </c>
      <c r="M1585" s="41">
        <v>0</v>
      </c>
      <c r="N1585" s="4" t="s">
        <v>8123</v>
      </c>
      <c r="O1585" s="41">
        <v>0</v>
      </c>
      <c r="P1585" s="41">
        <v>0</v>
      </c>
      <c r="Q1585" s="41">
        <v>0</v>
      </c>
      <c r="R1585" s="41">
        <v>0</v>
      </c>
      <c r="S1585" s="41">
        <v>0</v>
      </c>
      <c r="T1585" s="41">
        <v>0</v>
      </c>
      <c r="U1585" s="41">
        <v>0</v>
      </c>
      <c r="V1585" s="41">
        <v>0</v>
      </c>
      <c r="W1585" s="41">
        <v>0</v>
      </c>
      <c r="X1585" s="41">
        <v>0</v>
      </c>
      <c r="Y1585" s="41">
        <v>0</v>
      </c>
      <c r="Z1585" s="41">
        <v>0</v>
      </c>
      <c r="AA1585" s="41">
        <v>0</v>
      </c>
      <c r="AB1585" s="41">
        <v>0</v>
      </c>
      <c r="AC1585" s="41">
        <v>0</v>
      </c>
      <c r="AD1585" s="58">
        <f>SUM(Table446233[[#This Row],[1st
Apportionment]:[Invoices]])</f>
        <v>0</v>
      </c>
      <c r="AE1585" s="58">
        <f>Table446233[[#This Row],[2018–19
Final Allocation
$98.35 
Per Pupil]]-AD1585</f>
        <v>0</v>
      </c>
    </row>
    <row r="1586" spans="1:31" x14ac:dyDescent="0.35">
      <c r="A1586" s="13" t="s">
        <v>6520</v>
      </c>
      <c r="B1586" s="13" t="s">
        <v>6558</v>
      </c>
      <c r="C1586" s="14" t="s">
        <v>6522</v>
      </c>
      <c r="D1586" s="14" t="s">
        <v>6559</v>
      </c>
      <c r="E1586" s="14" t="s">
        <v>34</v>
      </c>
      <c r="F1586" s="14" t="s">
        <v>35</v>
      </c>
      <c r="G1586" s="14" t="s">
        <v>6559</v>
      </c>
      <c r="H1586" s="61" t="s">
        <v>6560</v>
      </c>
      <c r="I1586" s="38">
        <v>0</v>
      </c>
      <c r="J1586" s="39" t="s">
        <v>8123</v>
      </c>
      <c r="K1586" s="40" t="s">
        <v>8123</v>
      </c>
      <c r="L1586" s="14" t="s">
        <v>8122</v>
      </c>
      <c r="M1586" s="41">
        <v>0</v>
      </c>
      <c r="N1586" s="4" t="s">
        <v>8123</v>
      </c>
      <c r="O1586" s="41">
        <v>0</v>
      </c>
      <c r="P1586" s="41">
        <v>0</v>
      </c>
      <c r="Q1586" s="41">
        <v>0</v>
      </c>
      <c r="R1586" s="41">
        <v>0</v>
      </c>
      <c r="S1586" s="41">
        <v>0</v>
      </c>
      <c r="T1586" s="41">
        <v>0</v>
      </c>
      <c r="U1586" s="41">
        <v>0</v>
      </c>
      <c r="V1586" s="41">
        <v>0</v>
      </c>
      <c r="W1586" s="41">
        <v>0</v>
      </c>
      <c r="X1586" s="41">
        <v>0</v>
      </c>
      <c r="Y1586" s="41">
        <v>0</v>
      </c>
      <c r="Z1586" s="41">
        <v>0</v>
      </c>
      <c r="AA1586" s="41">
        <v>0</v>
      </c>
      <c r="AB1586" s="41">
        <v>0</v>
      </c>
      <c r="AC1586" s="41">
        <v>0</v>
      </c>
      <c r="AD1586" s="58">
        <f>SUM(Table446233[[#This Row],[1st
Apportionment]:[Invoices]])</f>
        <v>0</v>
      </c>
      <c r="AE1586" s="58">
        <f>Table446233[[#This Row],[2018–19
Final Allocation
$98.35 
Per Pupil]]-AD1586</f>
        <v>0</v>
      </c>
    </row>
    <row r="1587" spans="1:31" x14ac:dyDescent="0.35">
      <c r="A1587" s="13" t="s">
        <v>6520</v>
      </c>
      <c r="B1587" s="13" t="s">
        <v>6561</v>
      </c>
      <c r="C1587" s="14" t="s">
        <v>6522</v>
      </c>
      <c r="D1587" s="14" t="s">
        <v>6562</v>
      </c>
      <c r="E1587" s="14" t="s">
        <v>34</v>
      </c>
      <c r="F1587" s="14" t="s">
        <v>35</v>
      </c>
      <c r="G1587" s="14" t="s">
        <v>6562</v>
      </c>
      <c r="H1587" s="61" t="s">
        <v>6563</v>
      </c>
      <c r="I1587" s="38">
        <v>0</v>
      </c>
      <c r="J1587" s="39" t="s">
        <v>8122</v>
      </c>
      <c r="K1587" s="40" t="s">
        <v>8123</v>
      </c>
      <c r="L1587" s="14" t="s">
        <v>8123</v>
      </c>
      <c r="M1587" s="41">
        <v>0</v>
      </c>
      <c r="N1587" s="4" t="s">
        <v>8123</v>
      </c>
      <c r="O1587" s="41">
        <v>0</v>
      </c>
      <c r="P1587" s="41">
        <v>0</v>
      </c>
      <c r="Q1587" s="41">
        <v>0</v>
      </c>
      <c r="R1587" s="41">
        <v>0</v>
      </c>
      <c r="S1587" s="41">
        <v>0</v>
      </c>
      <c r="T1587" s="41">
        <v>0</v>
      </c>
      <c r="U1587" s="41">
        <v>0</v>
      </c>
      <c r="V1587" s="41">
        <v>0</v>
      </c>
      <c r="W1587" s="41">
        <v>0</v>
      </c>
      <c r="X1587" s="41">
        <v>0</v>
      </c>
      <c r="Y1587" s="41">
        <v>0</v>
      </c>
      <c r="Z1587" s="41">
        <v>0</v>
      </c>
      <c r="AA1587" s="41">
        <v>0</v>
      </c>
      <c r="AB1587" s="41">
        <v>0</v>
      </c>
      <c r="AC1587" s="41">
        <v>0</v>
      </c>
      <c r="AD1587" s="58">
        <f>SUM(Table446233[[#This Row],[1st
Apportionment]:[Invoices]])</f>
        <v>0</v>
      </c>
      <c r="AE1587" s="58">
        <f>Table446233[[#This Row],[2018–19
Final Allocation
$98.35 
Per Pupil]]-AD1587</f>
        <v>0</v>
      </c>
    </row>
    <row r="1588" spans="1:31" x14ac:dyDescent="0.35">
      <c r="A1588" s="13" t="s">
        <v>6520</v>
      </c>
      <c r="B1588" s="13" t="s">
        <v>6564</v>
      </c>
      <c r="C1588" s="14" t="s">
        <v>6522</v>
      </c>
      <c r="D1588" s="14" t="s">
        <v>6565</v>
      </c>
      <c r="E1588" s="14" t="s">
        <v>34</v>
      </c>
      <c r="F1588" s="14" t="s">
        <v>35</v>
      </c>
      <c r="G1588" s="14" t="s">
        <v>6565</v>
      </c>
      <c r="H1588" s="61" t="s">
        <v>6566</v>
      </c>
      <c r="I1588" s="38">
        <v>376</v>
      </c>
      <c r="J1588" s="39" t="s">
        <v>8122</v>
      </c>
      <c r="K1588" s="40" t="s">
        <v>8122</v>
      </c>
      <c r="L1588" s="14" t="s">
        <v>8122</v>
      </c>
      <c r="M1588" s="41">
        <v>36980</v>
      </c>
      <c r="N1588" s="4" t="s">
        <v>8122</v>
      </c>
      <c r="O1588" s="41">
        <v>5752</v>
      </c>
      <c r="P1588" s="41">
        <v>8681</v>
      </c>
      <c r="Q1588" s="41">
        <v>8681</v>
      </c>
      <c r="R1588" s="41">
        <v>9245</v>
      </c>
      <c r="S1588" s="41">
        <v>4621</v>
      </c>
      <c r="T1588" s="41">
        <v>0</v>
      </c>
      <c r="U1588" s="41">
        <v>0</v>
      </c>
      <c r="V1588" s="41">
        <v>0</v>
      </c>
      <c r="W1588" s="41">
        <v>0</v>
      </c>
      <c r="X1588" s="41">
        <v>0</v>
      </c>
      <c r="Y1588" s="41">
        <v>0</v>
      </c>
      <c r="Z1588" s="41">
        <v>0</v>
      </c>
      <c r="AA1588" s="41">
        <v>0</v>
      </c>
      <c r="AB1588" s="41">
        <v>0</v>
      </c>
      <c r="AC1588" s="41">
        <v>0</v>
      </c>
      <c r="AD1588" s="58">
        <f>SUM(Table446233[[#This Row],[1st
Apportionment]:[Invoices]])</f>
        <v>36980</v>
      </c>
      <c r="AE1588" s="58">
        <f>Table446233[[#This Row],[2018–19
Final Allocation
$98.35 
Per Pupil]]-AD1588</f>
        <v>0</v>
      </c>
    </row>
    <row r="1589" spans="1:31" x14ac:dyDescent="0.35">
      <c r="A1589" s="13" t="s">
        <v>6520</v>
      </c>
      <c r="B1589" s="13" t="s">
        <v>6567</v>
      </c>
      <c r="C1589" s="14" t="s">
        <v>6522</v>
      </c>
      <c r="D1589" s="14" t="s">
        <v>6568</v>
      </c>
      <c r="E1589" s="14" t="s">
        <v>34</v>
      </c>
      <c r="F1589" s="14" t="s">
        <v>35</v>
      </c>
      <c r="G1589" s="14" t="s">
        <v>6568</v>
      </c>
      <c r="H1589" s="61" t="s">
        <v>6569</v>
      </c>
      <c r="I1589" s="38">
        <v>182</v>
      </c>
      <c r="J1589" s="39" t="s">
        <v>8122</v>
      </c>
      <c r="K1589" s="40" t="s">
        <v>8122</v>
      </c>
      <c r="L1589" s="14" t="s">
        <v>8122</v>
      </c>
      <c r="M1589" s="41">
        <v>17900</v>
      </c>
      <c r="N1589" s="4" t="s">
        <v>8123</v>
      </c>
      <c r="O1589" s="41">
        <v>2729</v>
      </c>
      <c r="P1589" s="41">
        <v>1206</v>
      </c>
      <c r="Q1589" s="41">
        <v>4202</v>
      </c>
      <c r="R1589" s="41">
        <v>4475</v>
      </c>
      <c r="S1589" s="41">
        <v>5288</v>
      </c>
      <c r="T1589" s="41">
        <v>0</v>
      </c>
      <c r="U1589" s="41">
        <v>0</v>
      </c>
      <c r="V1589" s="41">
        <v>0</v>
      </c>
      <c r="W1589" s="41">
        <v>0</v>
      </c>
      <c r="X1589" s="41">
        <v>0</v>
      </c>
      <c r="Y1589" s="41">
        <v>0</v>
      </c>
      <c r="Z1589" s="41">
        <v>0</v>
      </c>
      <c r="AA1589" s="41">
        <v>0</v>
      </c>
      <c r="AB1589" s="41">
        <v>0</v>
      </c>
      <c r="AC1589" s="41">
        <v>0</v>
      </c>
      <c r="AD1589" s="58">
        <f>SUM(Table446233[[#This Row],[1st
Apportionment]:[Invoices]])</f>
        <v>17900</v>
      </c>
      <c r="AE1589" s="58">
        <f>Table446233[[#This Row],[2018–19
Final Allocation
$98.35 
Per Pupil]]-AD1589</f>
        <v>0</v>
      </c>
    </row>
    <row r="1590" spans="1:31" x14ac:dyDescent="0.35">
      <c r="A1590" s="42" t="s">
        <v>6520</v>
      </c>
      <c r="B1590" s="1" t="s">
        <v>6570</v>
      </c>
      <c r="C1590" s="43" t="s">
        <v>6522</v>
      </c>
      <c r="D1590" s="43" t="s">
        <v>6571</v>
      </c>
      <c r="E1590" s="43" t="s">
        <v>34</v>
      </c>
      <c r="F1590" s="2" t="s">
        <v>35</v>
      </c>
      <c r="G1590" s="43" t="s">
        <v>6571</v>
      </c>
      <c r="H1590" s="59" t="s">
        <v>6572</v>
      </c>
      <c r="I1590" s="38">
        <v>0</v>
      </c>
      <c r="J1590" s="39" t="s">
        <v>8122</v>
      </c>
      <c r="K1590" s="40" t="s">
        <v>8123</v>
      </c>
      <c r="L1590" s="2" t="s">
        <v>8123</v>
      </c>
      <c r="M1590" s="41">
        <v>0</v>
      </c>
      <c r="N1590" s="4" t="s">
        <v>8123</v>
      </c>
      <c r="O1590" s="41">
        <v>0</v>
      </c>
      <c r="P1590" s="41">
        <v>0</v>
      </c>
      <c r="Q1590" s="41">
        <v>0</v>
      </c>
      <c r="R1590" s="41">
        <v>0</v>
      </c>
      <c r="S1590" s="41">
        <v>0</v>
      </c>
      <c r="T1590" s="41">
        <v>0</v>
      </c>
      <c r="U1590" s="41">
        <v>0</v>
      </c>
      <c r="V1590" s="41">
        <v>0</v>
      </c>
      <c r="W1590" s="41">
        <v>0</v>
      </c>
      <c r="X1590" s="41">
        <v>0</v>
      </c>
      <c r="Y1590" s="41">
        <v>0</v>
      </c>
      <c r="Z1590" s="41">
        <v>0</v>
      </c>
      <c r="AA1590" s="41">
        <v>0</v>
      </c>
      <c r="AB1590" s="41">
        <v>0</v>
      </c>
      <c r="AC1590" s="41">
        <v>0</v>
      </c>
      <c r="AD1590" s="58">
        <f>SUM(Table446233[[#This Row],[1st
Apportionment]:[Invoices]])</f>
        <v>0</v>
      </c>
      <c r="AE1590" s="58">
        <f>Table446233[[#This Row],[2018–19
Final Allocation
$98.35 
Per Pupil]]-AD1590</f>
        <v>0</v>
      </c>
    </row>
    <row r="1591" spans="1:31" x14ac:dyDescent="0.35">
      <c r="A1591" s="42" t="s">
        <v>6520</v>
      </c>
      <c r="B1591" s="1" t="s">
        <v>6573</v>
      </c>
      <c r="C1591" s="43" t="s">
        <v>6522</v>
      </c>
      <c r="D1591" s="43" t="s">
        <v>6574</v>
      </c>
      <c r="E1591" s="43" t="s">
        <v>34</v>
      </c>
      <c r="F1591" s="2" t="s">
        <v>35</v>
      </c>
      <c r="G1591" s="43" t="s">
        <v>6574</v>
      </c>
      <c r="H1591" s="59" t="s">
        <v>6575</v>
      </c>
      <c r="I1591" s="38">
        <v>0</v>
      </c>
      <c r="J1591" s="39" t="s">
        <v>8122</v>
      </c>
      <c r="K1591" s="40" t="s">
        <v>8123</v>
      </c>
      <c r="L1591" s="2" t="s">
        <v>8122</v>
      </c>
      <c r="M1591" s="41">
        <v>0</v>
      </c>
      <c r="N1591" s="4" t="s">
        <v>8123</v>
      </c>
      <c r="O1591" s="41">
        <v>0</v>
      </c>
      <c r="P1591" s="41">
        <v>0</v>
      </c>
      <c r="Q1591" s="41">
        <v>0</v>
      </c>
      <c r="R1591" s="41">
        <v>0</v>
      </c>
      <c r="S1591" s="41">
        <v>0</v>
      </c>
      <c r="T1591" s="41">
        <v>0</v>
      </c>
      <c r="U1591" s="41">
        <v>0</v>
      </c>
      <c r="V1591" s="41">
        <v>0</v>
      </c>
      <c r="W1591" s="41">
        <v>0</v>
      </c>
      <c r="X1591" s="41">
        <v>0</v>
      </c>
      <c r="Y1591" s="41">
        <v>0</v>
      </c>
      <c r="Z1591" s="41">
        <v>0</v>
      </c>
      <c r="AA1591" s="41">
        <v>0</v>
      </c>
      <c r="AB1591" s="41">
        <v>0</v>
      </c>
      <c r="AC1591" s="41">
        <v>0</v>
      </c>
      <c r="AD1591" s="58">
        <f>SUM(Table446233[[#This Row],[1st
Apportionment]:[Invoices]])</f>
        <v>0</v>
      </c>
      <c r="AE1591" s="58">
        <f>Table446233[[#This Row],[2018–19
Final Allocation
$98.35 
Per Pupil]]-AD1591</f>
        <v>0</v>
      </c>
    </row>
    <row r="1592" spans="1:31" x14ac:dyDescent="0.35">
      <c r="A1592" s="42" t="s">
        <v>6520</v>
      </c>
      <c r="B1592" s="1" t="s">
        <v>6576</v>
      </c>
      <c r="C1592" s="43" t="s">
        <v>6522</v>
      </c>
      <c r="D1592" s="43" t="s">
        <v>6577</v>
      </c>
      <c r="E1592" s="43" t="s">
        <v>34</v>
      </c>
      <c r="F1592" s="2" t="s">
        <v>35</v>
      </c>
      <c r="G1592" s="43" t="s">
        <v>6577</v>
      </c>
      <c r="H1592" s="59" t="s">
        <v>6578</v>
      </c>
      <c r="I1592" s="38">
        <v>483</v>
      </c>
      <c r="J1592" s="39" t="s">
        <v>8122</v>
      </c>
      <c r="K1592" s="40" t="s">
        <v>8122</v>
      </c>
      <c r="L1592" s="2" t="s">
        <v>8122</v>
      </c>
      <c r="M1592" s="41">
        <v>47503</v>
      </c>
      <c r="N1592" s="4" t="s">
        <v>8123</v>
      </c>
      <c r="O1592" s="41">
        <v>0</v>
      </c>
      <c r="P1592" s="41">
        <v>0</v>
      </c>
      <c r="Q1592" s="41">
        <v>0</v>
      </c>
      <c r="R1592" s="41">
        <v>3375</v>
      </c>
      <c r="S1592" s="41">
        <v>0</v>
      </c>
      <c r="T1592" s="41">
        <v>0</v>
      </c>
      <c r="U1592" s="41">
        <v>0</v>
      </c>
      <c r="V1592" s="41">
        <v>0</v>
      </c>
      <c r="W1592" s="41">
        <v>44128</v>
      </c>
      <c r="X1592" s="41">
        <v>0</v>
      </c>
      <c r="Y1592" s="41">
        <v>0</v>
      </c>
      <c r="Z1592" s="41">
        <v>0</v>
      </c>
      <c r="AA1592" s="41">
        <v>0</v>
      </c>
      <c r="AB1592" s="41">
        <v>0</v>
      </c>
      <c r="AC1592" s="41">
        <v>0</v>
      </c>
      <c r="AD1592" s="58">
        <f>SUM(Table446233[[#This Row],[1st
Apportionment]:[Invoices]])</f>
        <v>47503</v>
      </c>
      <c r="AE1592" s="58">
        <f>Table446233[[#This Row],[2018–19
Final Allocation
$98.35 
Per Pupil]]-AD1592</f>
        <v>0</v>
      </c>
    </row>
    <row r="1593" spans="1:31" x14ac:dyDescent="0.35">
      <c r="A1593" s="42" t="s">
        <v>6520</v>
      </c>
      <c r="B1593" s="1" t="s">
        <v>6579</v>
      </c>
      <c r="C1593" s="43" t="s">
        <v>6522</v>
      </c>
      <c r="D1593" s="43" t="s">
        <v>6580</v>
      </c>
      <c r="E1593" s="43" t="s">
        <v>34</v>
      </c>
      <c r="F1593" s="2" t="s">
        <v>35</v>
      </c>
      <c r="G1593" s="43" t="s">
        <v>6580</v>
      </c>
      <c r="H1593" s="59" t="s">
        <v>6581</v>
      </c>
      <c r="I1593" s="38">
        <v>0</v>
      </c>
      <c r="J1593" s="39" t="s">
        <v>8123</v>
      </c>
      <c r="K1593" s="40" t="s">
        <v>8122</v>
      </c>
      <c r="L1593" s="2" t="s">
        <v>8122</v>
      </c>
      <c r="M1593" s="41">
        <v>0</v>
      </c>
      <c r="N1593" s="4" t="s">
        <v>8122</v>
      </c>
      <c r="O1593" s="41">
        <v>0</v>
      </c>
      <c r="P1593" s="41">
        <v>0</v>
      </c>
      <c r="Q1593" s="41">
        <v>0</v>
      </c>
      <c r="R1593" s="41">
        <v>0</v>
      </c>
      <c r="S1593" s="41">
        <v>0</v>
      </c>
      <c r="T1593" s="41">
        <v>0</v>
      </c>
      <c r="U1593" s="41">
        <v>0</v>
      </c>
      <c r="V1593" s="41">
        <v>0</v>
      </c>
      <c r="W1593" s="41">
        <v>0</v>
      </c>
      <c r="X1593" s="41">
        <v>0</v>
      </c>
      <c r="Y1593" s="41">
        <v>0</v>
      </c>
      <c r="Z1593" s="41">
        <v>0</v>
      </c>
      <c r="AA1593" s="41">
        <v>0</v>
      </c>
      <c r="AB1593" s="41">
        <v>0</v>
      </c>
      <c r="AC1593" s="41">
        <v>0</v>
      </c>
      <c r="AD1593" s="58">
        <f>SUM(Table446233[[#This Row],[1st
Apportionment]:[Invoices]])</f>
        <v>0</v>
      </c>
      <c r="AE1593" s="58">
        <f>Table446233[[#This Row],[2018–19
Final Allocation
$98.35 
Per Pupil]]-AD1593</f>
        <v>0</v>
      </c>
    </row>
    <row r="1594" spans="1:31" x14ac:dyDescent="0.35">
      <c r="A1594" s="42" t="s">
        <v>6520</v>
      </c>
      <c r="B1594" s="1" t="s">
        <v>6582</v>
      </c>
      <c r="C1594" s="43" t="s">
        <v>6522</v>
      </c>
      <c r="D1594" s="43" t="s">
        <v>6583</v>
      </c>
      <c r="E1594" s="43" t="s">
        <v>34</v>
      </c>
      <c r="F1594" s="2" t="s">
        <v>35</v>
      </c>
      <c r="G1594" s="43" t="s">
        <v>6583</v>
      </c>
      <c r="H1594" s="59" t="s">
        <v>6584</v>
      </c>
      <c r="I1594" s="38">
        <v>375</v>
      </c>
      <c r="J1594" s="39" t="s">
        <v>8122</v>
      </c>
      <c r="K1594" s="40" t="s">
        <v>8122</v>
      </c>
      <c r="L1594" s="2" t="s">
        <v>8122</v>
      </c>
      <c r="M1594" s="41">
        <v>36881</v>
      </c>
      <c r="N1594" s="4" t="s">
        <v>8122</v>
      </c>
      <c r="O1594" s="41">
        <v>4769</v>
      </c>
      <c r="P1594" s="41">
        <v>8658</v>
      </c>
      <c r="Q1594" s="41">
        <v>8658</v>
      </c>
      <c r="R1594" s="41">
        <v>9220</v>
      </c>
      <c r="S1594" s="41">
        <v>5576</v>
      </c>
      <c r="T1594" s="41">
        <v>0</v>
      </c>
      <c r="U1594" s="41">
        <v>0</v>
      </c>
      <c r="V1594" s="41">
        <v>0</v>
      </c>
      <c r="W1594" s="41">
        <v>0</v>
      </c>
      <c r="X1594" s="41">
        <v>0</v>
      </c>
      <c r="Y1594" s="41">
        <v>0</v>
      </c>
      <c r="Z1594" s="41">
        <v>0</v>
      </c>
      <c r="AA1594" s="41">
        <v>0</v>
      </c>
      <c r="AB1594" s="41">
        <v>0</v>
      </c>
      <c r="AC1594" s="41">
        <v>0</v>
      </c>
      <c r="AD1594" s="58">
        <f>SUM(Table446233[[#This Row],[1st
Apportionment]:[Invoices]])</f>
        <v>36881</v>
      </c>
      <c r="AE1594" s="58">
        <f>Table446233[[#This Row],[2018–19
Final Allocation
$98.35 
Per Pupil]]-AD1594</f>
        <v>0</v>
      </c>
    </row>
    <row r="1595" spans="1:31" x14ac:dyDescent="0.35">
      <c r="A1595" s="42" t="s">
        <v>6520</v>
      </c>
      <c r="B1595" s="1" t="s">
        <v>6585</v>
      </c>
      <c r="C1595" s="43" t="s">
        <v>6522</v>
      </c>
      <c r="D1595" s="43" t="s">
        <v>6586</v>
      </c>
      <c r="E1595" s="43" t="s">
        <v>34</v>
      </c>
      <c r="F1595" s="2" t="s">
        <v>35</v>
      </c>
      <c r="G1595" s="43" t="s">
        <v>6586</v>
      </c>
      <c r="H1595" s="59" t="s">
        <v>6587</v>
      </c>
      <c r="I1595" s="38">
        <v>0</v>
      </c>
      <c r="J1595" s="39" t="s">
        <v>8123</v>
      </c>
      <c r="K1595" s="40" t="s">
        <v>8123</v>
      </c>
      <c r="L1595" s="2" t="s">
        <v>8123</v>
      </c>
      <c r="M1595" s="41">
        <v>0</v>
      </c>
      <c r="N1595" s="4" t="s">
        <v>8123</v>
      </c>
      <c r="O1595" s="41">
        <v>0</v>
      </c>
      <c r="P1595" s="41">
        <v>0</v>
      </c>
      <c r="Q1595" s="41">
        <v>0</v>
      </c>
      <c r="R1595" s="41">
        <v>0</v>
      </c>
      <c r="S1595" s="41">
        <v>0</v>
      </c>
      <c r="T1595" s="41">
        <v>0</v>
      </c>
      <c r="U1595" s="41">
        <v>0</v>
      </c>
      <c r="V1595" s="41">
        <v>0</v>
      </c>
      <c r="W1595" s="41">
        <v>0</v>
      </c>
      <c r="X1595" s="41">
        <v>0</v>
      </c>
      <c r="Y1595" s="41">
        <v>0</v>
      </c>
      <c r="Z1595" s="41">
        <v>0</v>
      </c>
      <c r="AA1595" s="41">
        <v>0</v>
      </c>
      <c r="AB1595" s="41">
        <v>0</v>
      </c>
      <c r="AC1595" s="41">
        <v>0</v>
      </c>
      <c r="AD1595" s="58">
        <f>SUM(Table446233[[#This Row],[1st
Apportionment]:[Invoices]])</f>
        <v>0</v>
      </c>
      <c r="AE1595" s="58">
        <f>Table446233[[#This Row],[2018–19
Final Allocation
$98.35 
Per Pupil]]-AD1595</f>
        <v>0</v>
      </c>
    </row>
    <row r="1596" spans="1:31" x14ac:dyDescent="0.35">
      <c r="A1596" s="13" t="s">
        <v>6520</v>
      </c>
      <c r="B1596" s="13" t="s">
        <v>6588</v>
      </c>
      <c r="C1596" s="14" t="s">
        <v>6522</v>
      </c>
      <c r="D1596" s="14" t="s">
        <v>6589</v>
      </c>
      <c r="E1596" s="14" t="s">
        <v>34</v>
      </c>
      <c r="F1596" s="14" t="s">
        <v>35</v>
      </c>
      <c r="G1596" s="14" t="s">
        <v>6589</v>
      </c>
      <c r="H1596" s="61" t="s">
        <v>6590</v>
      </c>
      <c r="I1596" s="38">
        <v>0</v>
      </c>
      <c r="J1596" s="39" t="s">
        <v>8123</v>
      </c>
      <c r="K1596" s="40" t="s">
        <v>8122</v>
      </c>
      <c r="L1596" s="14" t="s">
        <v>8122</v>
      </c>
      <c r="M1596" s="41">
        <v>0</v>
      </c>
      <c r="N1596" s="4" t="s">
        <v>8122</v>
      </c>
      <c r="O1596" s="41">
        <v>0</v>
      </c>
      <c r="P1596" s="41">
        <v>0</v>
      </c>
      <c r="Q1596" s="41">
        <v>0</v>
      </c>
      <c r="R1596" s="41">
        <v>0</v>
      </c>
      <c r="S1596" s="41">
        <v>0</v>
      </c>
      <c r="T1596" s="41">
        <v>0</v>
      </c>
      <c r="U1596" s="41">
        <v>0</v>
      </c>
      <c r="V1596" s="41">
        <v>0</v>
      </c>
      <c r="W1596" s="41">
        <v>0</v>
      </c>
      <c r="X1596" s="41">
        <v>0</v>
      </c>
      <c r="Y1596" s="41">
        <v>0</v>
      </c>
      <c r="Z1596" s="41">
        <v>0</v>
      </c>
      <c r="AA1596" s="41">
        <v>0</v>
      </c>
      <c r="AB1596" s="41">
        <v>0</v>
      </c>
      <c r="AC1596" s="41">
        <v>0</v>
      </c>
      <c r="AD1596" s="58">
        <f>SUM(Table446233[[#This Row],[1st
Apportionment]:[Invoices]])</f>
        <v>0</v>
      </c>
      <c r="AE1596" s="58">
        <f>Table446233[[#This Row],[2018–19
Final Allocation
$98.35 
Per Pupil]]-AD1596</f>
        <v>0</v>
      </c>
    </row>
    <row r="1597" spans="1:31" x14ac:dyDescent="0.35">
      <c r="A1597" s="13" t="s">
        <v>6520</v>
      </c>
      <c r="B1597" s="13" t="s">
        <v>6591</v>
      </c>
      <c r="C1597" s="14" t="s">
        <v>6522</v>
      </c>
      <c r="D1597" s="14" t="s">
        <v>6592</v>
      </c>
      <c r="E1597" s="14" t="s">
        <v>34</v>
      </c>
      <c r="F1597" s="14" t="s">
        <v>35</v>
      </c>
      <c r="G1597" s="14" t="s">
        <v>6592</v>
      </c>
      <c r="H1597" s="61" t="s">
        <v>6593</v>
      </c>
      <c r="I1597" s="38">
        <v>0</v>
      </c>
      <c r="J1597" s="39" t="s">
        <v>8123</v>
      </c>
      <c r="K1597" s="40" t="s">
        <v>8123</v>
      </c>
      <c r="L1597" s="14" t="s">
        <v>8123</v>
      </c>
      <c r="M1597" s="41">
        <v>0</v>
      </c>
      <c r="N1597" s="4" t="s">
        <v>8123</v>
      </c>
      <c r="O1597" s="41">
        <v>0</v>
      </c>
      <c r="P1597" s="41">
        <v>0</v>
      </c>
      <c r="Q1597" s="41">
        <v>0</v>
      </c>
      <c r="R1597" s="41">
        <v>0</v>
      </c>
      <c r="S1597" s="41">
        <v>0</v>
      </c>
      <c r="T1597" s="41">
        <v>0</v>
      </c>
      <c r="U1597" s="41">
        <v>0</v>
      </c>
      <c r="V1597" s="41">
        <v>0</v>
      </c>
      <c r="W1597" s="41">
        <v>0</v>
      </c>
      <c r="X1597" s="41">
        <v>0</v>
      </c>
      <c r="Y1597" s="41">
        <v>0</v>
      </c>
      <c r="Z1597" s="41">
        <v>0</v>
      </c>
      <c r="AA1597" s="41">
        <v>0</v>
      </c>
      <c r="AB1597" s="41">
        <v>0</v>
      </c>
      <c r="AC1597" s="41">
        <v>0</v>
      </c>
      <c r="AD1597" s="58">
        <f>SUM(Table446233[[#This Row],[1st
Apportionment]:[Invoices]])</f>
        <v>0</v>
      </c>
      <c r="AE1597" s="58">
        <f>Table446233[[#This Row],[2018–19
Final Allocation
$98.35 
Per Pupil]]-AD1597</f>
        <v>0</v>
      </c>
    </row>
    <row r="1598" spans="1:31" x14ac:dyDescent="0.35">
      <c r="A1598" s="13" t="s">
        <v>6520</v>
      </c>
      <c r="B1598" s="13" t="s">
        <v>6594</v>
      </c>
      <c r="C1598" s="14" t="s">
        <v>6522</v>
      </c>
      <c r="D1598" s="14" t="s">
        <v>6595</v>
      </c>
      <c r="E1598" s="14" t="s">
        <v>34</v>
      </c>
      <c r="F1598" s="14" t="s">
        <v>35</v>
      </c>
      <c r="G1598" s="14" t="s">
        <v>6595</v>
      </c>
      <c r="H1598" s="61" t="s">
        <v>6596</v>
      </c>
      <c r="I1598" s="38">
        <v>91</v>
      </c>
      <c r="J1598" s="39" t="s">
        <v>8122</v>
      </c>
      <c r="K1598" s="40" t="s">
        <v>8122</v>
      </c>
      <c r="L1598" s="14" t="s">
        <v>8122</v>
      </c>
      <c r="M1598" s="41">
        <v>8950</v>
      </c>
      <c r="N1598" s="4" t="s">
        <v>8123</v>
      </c>
      <c r="O1598" s="41">
        <v>2101</v>
      </c>
      <c r="P1598" s="41">
        <v>2101</v>
      </c>
      <c r="Q1598" s="41">
        <v>0</v>
      </c>
      <c r="R1598" s="41">
        <v>2238</v>
      </c>
      <c r="S1598" s="41">
        <v>0</v>
      </c>
      <c r="T1598" s="41">
        <v>0</v>
      </c>
      <c r="U1598" s="41">
        <v>0</v>
      </c>
      <c r="V1598" s="41">
        <v>2510</v>
      </c>
      <c r="W1598" s="41">
        <v>0</v>
      </c>
      <c r="X1598" s="41">
        <v>0</v>
      </c>
      <c r="Y1598" s="41">
        <v>0</v>
      </c>
      <c r="Z1598" s="41">
        <v>0</v>
      </c>
      <c r="AA1598" s="41">
        <v>0</v>
      </c>
      <c r="AB1598" s="41">
        <v>0</v>
      </c>
      <c r="AC1598" s="41">
        <v>0</v>
      </c>
      <c r="AD1598" s="58">
        <f>SUM(Table446233[[#This Row],[1st
Apportionment]:[Invoices]])</f>
        <v>8950</v>
      </c>
      <c r="AE1598" s="58">
        <f>Table446233[[#This Row],[2018–19
Final Allocation
$98.35 
Per Pupil]]-AD1598</f>
        <v>0</v>
      </c>
    </row>
    <row r="1599" spans="1:31" x14ac:dyDescent="0.35">
      <c r="A1599" s="13" t="s">
        <v>6520</v>
      </c>
      <c r="B1599" s="13" t="s">
        <v>6597</v>
      </c>
      <c r="C1599" s="14" t="s">
        <v>6522</v>
      </c>
      <c r="D1599" s="14" t="s">
        <v>6598</v>
      </c>
      <c r="E1599" s="14" t="s">
        <v>34</v>
      </c>
      <c r="F1599" s="14" t="s">
        <v>35</v>
      </c>
      <c r="G1599" s="14" t="s">
        <v>6598</v>
      </c>
      <c r="H1599" s="61" t="s">
        <v>6599</v>
      </c>
      <c r="I1599" s="38">
        <v>931</v>
      </c>
      <c r="J1599" s="39" t="s">
        <v>8122</v>
      </c>
      <c r="K1599" s="40" t="s">
        <v>8122</v>
      </c>
      <c r="L1599" s="14" t="s">
        <v>8122</v>
      </c>
      <c r="M1599" s="41">
        <v>91564</v>
      </c>
      <c r="N1599" s="4" t="s">
        <v>8123</v>
      </c>
      <c r="O1599" s="41">
        <v>14435</v>
      </c>
      <c r="P1599" s="41">
        <v>0</v>
      </c>
      <c r="Q1599" s="41">
        <v>21495</v>
      </c>
      <c r="R1599" s="41">
        <v>22891</v>
      </c>
      <c r="S1599" s="41">
        <v>32743</v>
      </c>
      <c r="T1599" s="41">
        <v>0</v>
      </c>
      <c r="U1599" s="41">
        <v>0</v>
      </c>
      <c r="V1599" s="41">
        <v>0</v>
      </c>
      <c r="W1599" s="41">
        <v>0</v>
      </c>
      <c r="X1599" s="41">
        <v>0</v>
      </c>
      <c r="Y1599" s="41">
        <v>0</v>
      </c>
      <c r="Z1599" s="41">
        <v>0</v>
      </c>
      <c r="AA1599" s="41">
        <v>0</v>
      </c>
      <c r="AB1599" s="41">
        <v>0</v>
      </c>
      <c r="AC1599" s="41">
        <v>0</v>
      </c>
      <c r="AD1599" s="58">
        <f>SUM(Table446233[[#This Row],[1st
Apportionment]:[Invoices]])</f>
        <v>91564</v>
      </c>
      <c r="AE1599" s="58">
        <f>Table446233[[#This Row],[2018–19
Final Allocation
$98.35 
Per Pupil]]-AD1599</f>
        <v>0</v>
      </c>
    </row>
    <row r="1600" spans="1:31" x14ac:dyDescent="0.35">
      <c r="A1600" s="13" t="s">
        <v>6520</v>
      </c>
      <c r="B1600" s="13" t="s">
        <v>6600</v>
      </c>
      <c r="C1600" s="14" t="s">
        <v>6522</v>
      </c>
      <c r="D1600" s="14" t="s">
        <v>6601</v>
      </c>
      <c r="E1600" s="14" t="s">
        <v>34</v>
      </c>
      <c r="F1600" s="14" t="s">
        <v>35</v>
      </c>
      <c r="G1600" s="14" t="s">
        <v>6601</v>
      </c>
      <c r="H1600" s="61" t="s">
        <v>6602</v>
      </c>
      <c r="I1600" s="38">
        <v>0</v>
      </c>
      <c r="J1600" s="39" t="s">
        <v>8122</v>
      </c>
      <c r="K1600" s="40" t="s">
        <v>8123</v>
      </c>
      <c r="L1600" s="14" t="s">
        <v>8123</v>
      </c>
      <c r="M1600" s="41">
        <v>0</v>
      </c>
      <c r="N1600" s="4" t="s">
        <v>8123</v>
      </c>
      <c r="O1600" s="41">
        <v>0</v>
      </c>
      <c r="P1600" s="41">
        <v>0</v>
      </c>
      <c r="Q1600" s="41">
        <v>0</v>
      </c>
      <c r="R1600" s="41">
        <v>0</v>
      </c>
      <c r="S1600" s="41">
        <v>0</v>
      </c>
      <c r="T1600" s="41">
        <v>0</v>
      </c>
      <c r="U1600" s="41">
        <v>0</v>
      </c>
      <c r="V1600" s="41">
        <v>0</v>
      </c>
      <c r="W1600" s="41">
        <v>0</v>
      </c>
      <c r="X1600" s="41">
        <v>0</v>
      </c>
      <c r="Y1600" s="41">
        <v>0</v>
      </c>
      <c r="Z1600" s="41">
        <v>0</v>
      </c>
      <c r="AA1600" s="41">
        <v>0</v>
      </c>
      <c r="AB1600" s="41">
        <v>0</v>
      </c>
      <c r="AC1600" s="41">
        <v>0</v>
      </c>
      <c r="AD1600" s="58">
        <f>SUM(Table446233[[#This Row],[1st
Apportionment]:[Invoices]])</f>
        <v>0</v>
      </c>
      <c r="AE1600" s="58">
        <f>Table446233[[#This Row],[2018–19
Final Allocation
$98.35 
Per Pupil]]-AD1600</f>
        <v>0</v>
      </c>
    </row>
    <row r="1601" spans="1:31" x14ac:dyDescent="0.35">
      <c r="A1601" s="13" t="s">
        <v>6520</v>
      </c>
      <c r="B1601" s="13" t="s">
        <v>6603</v>
      </c>
      <c r="C1601" s="14" t="s">
        <v>6522</v>
      </c>
      <c r="D1601" s="14" t="s">
        <v>6604</v>
      </c>
      <c r="E1601" s="14" t="s">
        <v>34</v>
      </c>
      <c r="F1601" s="14" t="s">
        <v>35</v>
      </c>
      <c r="G1601" s="14" t="s">
        <v>6604</v>
      </c>
      <c r="H1601" s="61" t="s">
        <v>6605</v>
      </c>
      <c r="I1601" s="38">
        <v>1539</v>
      </c>
      <c r="J1601" s="39" t="s">
        <v>8122</v>
      </c>
      <c r="K1601" s="40" t="s">
        <v>8122</v>
      </c>
      <c r="L1601" s="14" t="s">
        <v>8122</v>
      </c>
      <c r="M1601" s="41">
        <v>151361</v>
      </c>
      <c r="N1601" s="4" t="s">
        <v>8122</v>
      </c>
      <c r="O1601" s="41">
        <v>0</v>
      </c>
      <c r="P1601" s="41">
        <v>0</v>
      </c>
      <c r="Q1601" s="41">
        <v>0</v>
      </c>
      <c r="R1601" s="41">
        <v>0</v>
      </c>
      <c r="S1601" s="41">
        <v>96511</v>
      </c>
      <c r="T1601" s="41">
        <v>54850</v>
      </c>
      <c r="U1601" s="41">
        <v>0</v>
      </c>
      <c r="V1601" s="41">
        <v>0</v>
      </c>
      <c r="W1601" s="41">
        <v>0</v>
      </c>
      <c r="X1601" s="41">
        <v>0</v>
      </c>
      <c r="Y1601" s="41">
        <v>0</v>
      </c>
      <c r="Z1601" s="41">
        <v>0</v>
      </c>
      <c r="AA1601" s="41">
        <v>0</v>
      </c>
      <c r="AB1601" s="41">
        <v>0</v>
      </c>
      <c r="AC1601" s="41">
        <v>0</v>
      </c>
      <c r="AD1601" s="58">
        <f>SUM(Table446233[[#This Row],[1st
Apportionment]:[Invoices]])</f>
        <v>151361</v>
      </c>
      <c r="AE1601" s="58">
        <f>Table446233[[#This Row],[2018–19
Final Allocation
$98.35 
Per Pupil]]-AD1601</f>
        <v>0</v>
      </c>
    </row>
    <row r="1602" spans="1:31" x14ac:dyDescent="0.35">
      <c r="A1602" s="13" t="s">
        <v>6520</v>
      </c>
      <c r="B1602" s="13" t="s">
        <v>6606</v>
      </c>
      <c r="C1602" s="14" t="s">
        <v>6522</v>
      </c>
      <c r="D1602" s="14" t="s">
        <v>6607</v>
      </c>
      <c r="E1602" s="14" t="s">
        <v>34</v>
      </c>
      <c r="F1602" s="14" t="s">
        <v>35</v>
      </c>
      <c r="G1602" s="14" t="s">
        <v>6607</v>
      </c>
      <c r="H1602" s="61" t="s">
        <v>6608</v>
      </c>
      <c r="I1602" s="38">
        <v>121</v>
      </c>
      <c r="J1602" s="39" t="s">
        <v>8122</v>
      </c>
      <c r="K1602" s="40" t="s">
        <v>8122</v>
      </c>
      <c r="L1602" s="14" t="s">
        <v>8122</v>
      </c>
      <c r="M1602" s="41">
        <v>11900</v>
      </c>
      <c r="N1602" s="4" t="s">
        <v>8123</v>
      </c>
      <c r="O1602" s="41">
        <v>0</v>
      </c>
      <c r="P1602" s="41">
        <v>0</v>
      </c>
      <c r="Q1602" s="41">
        <v>2794</v>
      </c>
      <c r="R1602" s="41">
        <v>1010</v>
      </c>
      <c r="S1602" s="41">
        <v>0</v>
      </c>
      <c r="T1602" s="41">
        <v>5397</v>
      </c>
      <c r="U1602" s="41">
        <v>2699</v>
      </c>
      <c r="V1602" s="41">
        <v>0</v>
      </c>
      <c r="W1602" s="41">
        <v>0</v>
      </c>
      <c r="X1602" s="41">
        <v>0</v>
      </c>
      <c r="Y1602" s="41">
        <v>0</v>
      </c>
      <c r="Z1602" s="41">
        <v>0</v>
      </c>
      <c r="AA1602" s="41">
        <v>0</v>
      </c>
      <c r="AB1602" s="41">
        <v>0</v>
      </c>
      <c r="AC1602" s="41">
        <v>0</v>
      </c>
      <c r="AD1602" s="58">
        <f>SUM(Table446233[[#This Row],[1st
Apportionment]:[Invoices]])</f>
        <v>11900</v>
      </c>
      <c r="AE1602" s="58">
        <f>Table446233[[#This Row],[2018–19
Final Allocation
$98.35 
Per Pupil]]-AD1602</f>
        <v>0</v>
      </c>
    </row>
    <row r="1603" spans="1:31" x14ac:dyDescent="0.35">
      <c r="A1603" s="13" t="s">
        <v>6520</v>
      </c>
      <c r="B1603" s="13" t="s">
        <v>6609</v>
      </c>
      <c r="C1603" s="14" t="s">
        <v>6522</v>
      </c>
      <c r="D1603" s="14" t="s">
        <v>6610</v>
      </c>
      <c r="E1603" s="14" t="s">
        <v>34</v>
      </c>
      <c r="F1603" s="14" t="s">
        <v>35</v>
      </c>
      <c r="G1603" s="14" t="s">
        <v>6610</v>
      </c>
      <c r="H1603" s="61" t="s">
        <v>6611</v>
      </c>
      <c r="I1603" s="38">
        <v>0</v>
      </c>
      <c r="J1603" s="39" t="s">
        <v>8122</v>
      </c>
      <c r="K1603" s="40" t="s">
        <v>8123</v>
      </c>
      <c r="L1603" s="14" t="s">
        <v>8123</v>
      </c>
      <c r="M1603" s="41">
        <v>0</v>
      </c>
      <c r="N1603" s="4" t="s">
        <v>8123</v>
      </c>
      <c r="O1603" s="41">
        <v>0</v>
      </c>
      <c r="P1603" s="41">
        <v>0</v>
      </c>
      <c r="Q1603" s="41">
        <v>0</v>
      </c>
      <c r="R1603" s="41">
        <v>0</v>
      </c>
      <c r="S1603" s="41">
        <v>0</v>
      </c>
      <c r="T1603" s="41">
        <v>0</v>
      </c>
      <c r="U1603" s="41">
        <v>0</v>
      </c>
      <c r="V1603" s="41">
        <v>0</v>
      </c>
      <c r="W1603" s="41">
        <v>0</v>
      </c>
      <c r="X1603" s="41">
        <v>0</v>
      </c>
      <c r="Y1603" s="41">
        <v>0</v>
      </c>
      <c r="Z1603" s="41">
        <v>0</v>
      </c>
      <c r="AA1603" s="41">
        <v>0</v>
      </c>
      <c r="AB1603" s="41">
        <v>0</v>
      </c>
      <c r="AC1603" s="41">
        <v>0</v>
      </c>
      <c r="AD1603" s="58">
        <f>SUM(Table446233[[#This Row],[1st
Apportionment]:[Invoices]])</f>
        <v>0</v>
      </c>
      <c r="AE1603" s="58">
        <f>Table446233[[#This Row],[2018–19
Final Allocation
$98.35 
Per Pupil]]-AD1603</f>
        <v>0</v>
      </c>
    </row>
    <row r="1604" spans="1:31" x14ac:dyDescent="0.35">
      <c r="A1604" s="13" t="s">
        <v>6520</v>
      </c>
      <c r="B1604" s="13" t="s">
        <v>6612</v>
      </c>
      <c r="C1604" s="14" t="s">
        <v>6522</v>
      </c>
      <c r="D1604" s="14" t="s">
        <v>6613</v>
      </c>
      <c r="E1604" s="14" t="s">
        <v>34</v>
      </c>
      <c r="F1604" s="14" t="s">
        <v>35</v>
      </c>
      <c r="G1604" s="14" t="s">
        <v>6613</v>
      </c>
      <c r="H1604" s="61" t="s">
        <v>6614</v>
      </c>
      <c r="I1604" s="38">
        <v>0</v>
      </c>
      <c r="J1604" s="39" t="s">
        <v>8123</v>
      </c>
      <c r="K1604" s="40" t="s">
        <v>8122</v>
      </c>
      <c r="L1604" s="14" t="s">
        <v>8122</v>
      </c>
      <c r="M1604" s="41">
        <v>0</v>
      </c>
      <c r="N1604" s="4" t="s">
        <v>8122</v>
      </c>
      <c r="O1604" s="41">
        <v>0</v>
      </c>
      <c r="P1604" s="41">
        <v>0</v>
      </c>
      <c r="Q1604" s="41">
        <v>0</v>
      </c>
      <c r="R1604" s="41">
        <v>0</v>
      </c>
      <c r="S1604" s="41">
        <v>0</v>
      </c>
      <c r="T1604" s="41">
        <v>0</v>
      </c>
      <c r="U1604" s="41">
        <v>0</v>
      </c>
      <c r="V1604" s="41">
        <v>0</v>
      </c>
      <c r="W1604" s="41">
        <v>0</v>
      </c>
      <c r="X1604" s="41">
        <v>0</v>
      </c>
      <c r="Y1604" s="41">
        <v>0</v>
      </c>
      <c r="Z1604" s="41">
        <v>0</v>
      </c>
      <c r="AA1604" s="41">
        <v>0</v>
      </c>
      <c r="AB1604" s="41">
        <v>0</v>
      </c>
      <c r="AC1604" s="41">
        <v>0</v>
      </c>
      <c r="AD1604" s="58">
        <f>SUM(Table446233[[#This Row],[1st
Apportionment]:[Invoices]])</f>
        <v>0</v>
      </c>
      <c r="AE1604" s="58">
        <f>Table446233[[#This Row],[2018–19
Final Allocation
$98.35 
Per Pupil]]-AD1604</f>
        <v>0</v>
      </c>
    </row>
    <row r="1605" spans="1:31" x14ac:dyDescent="0.35">
      <c r="A1605" s="13" t="s">
        <v>6520</v>
      </c>
      <c r="B1605" s="13" t="s">
        <v>6615</v>
      </c>
      <c r="C1605" s="14" t="s">
        <v>6522</v>
      </c>
      <c r="D1605" s="14" t="s">
        <v>6616</v>
      </c>
      <c r="E1605" s="14" t="s">
        <v>34</v>
      </c>
      <c r="F1605" s="14" t="s">
        <v>35</v>
      </c>
      <c r="G1605" s="14" t="s">
        <v>6616</v>
      </c>
      <c r="H1605" s="61" t="s">
        <v>6617</v>
      </c>
      <c r="I1605" s="38">
        <v>462</v>
      </c>
      <c r="J1605" s="39" t="s">
        <v>8122</v>
      </c>
      <c r="K1605" s="40" t="s">
        <v>8122</v>
      </c>
      <c r="L1605" s="14" t="s">
        <v>8122</v>
      </c>
      <c r="M1605" s="41">
        <v>45438</v>
      </c>
      <c r="N1605" s="4" t="s">
        <v>8122</v>
      </c>
      <c r="O1605" s="41">
        <v>10667</v>
      </c>
      <c r="P1605" s="41">
        <v>10667</v>
      </c>
      <c r="Q1605" s="41">
        <v>0</v>
      </c>
      <c r="R1605" s="41">
        <v>0</v>
      </c>
      <c r="S1605" s="41">
        <v>0</v>
      </c>
      <c r="T1605" s="41">
        <v>0</v>
      </c>
      <c r="U1605" s="41">
        <v>24104</v>
      </c>
      <c r="V1605" s="41">
        <v>0</v>
      </c>
      <c r="W1605" s="41">
        <v>0</v>
      </c>
      <c r="X1605" s="41">
        <v>0</v>
      </c>
      <c r="Y1605" s="41">
        <v>0</v>
      </c>
      <c r="Z1605" s="41">
        <v>0</v>
      </c>
      <c r="AA1605" s="41">
        <v>0</v>
      </c>
      <c r="AB1605" s="41">
        <v>0</v>
      </c>
      <c r="AC1605" s="41">
        <v>0</v>
      </c>
      <c r="AD1605" s="58">
        <f>SUM(Table446233[[#This Row],[1st
Apportionment]:[Invoices]])</f>
        <v>45438</v>
      </c>
      <c r="AE1605" s="58">
        <f>Table446233[[#This Row],[2018–19
Final Allocation
$98.35 
Per Pupil]]-AD1605</f>
        <v>0</v>
      </c>
    </row>
    <row r="1606" spans="1:31" x14ac:dyDescent="0.35">
      <c r="A1606" s="13" t="s">
        <v>6520</v>
      </c>
      <c r="B1606" s="13" t="s">
        <v>6618</v>
      </c>
      <c r="C1606" s="14" t="s">
        <v>6522</v>
      </c>
      <c r="D1606" s="14" t="s">
        <v>6601</v>
      </c>
      <c r="E1606" s="14" t="s">
        <v>6619</v>
      </c>
      <c r="F1606" s="14" t="s">
        <v>6620</v>
      </c>
      <c r="G1606" s="14" t="s">
        <v>6621</v>
      </c>
      <c r="H1606" s="61" t="s">
        <v>6622</v>
      </c>
      <c r="I1606" s="38">
        <v>0</v>
      </c>
      <c r="J1606" s="39" t="s">
        <v>8122</v>
      </c>
      <c r="K1606" s="40" t="s">
        <v>8123</v>
      </c>
      <c r="L1606" s="14" t="s">
        <v>8122</v>
      </c>
      <c r="M1606" s="41">
        <v>0</v>
      </c>
      <c r="N1606" s="4" t="s">
        <v>8123</v>
      </c>
      <c r="O1606" s="41">
        <v>0</v>
      </c>
      <c r="P1606" s="41">
        <v>0</v>
      </c>
      <c r="Q1606" s="41">
        <v>0</v>
      </c>
      <c r="R1606" s="41">
        <v>0</v>
      </c>
      <c r="S1606" s="41">
        <v>0</v>
      </c>
      <c r="T1606" s="41">
        <v>0</v>
      </c>
      <c r="U1606" s="41">
        <v>0</v>
      </c>
      <c r="V1606" s="41">
        <v>0</v>
      </c>
      <c r="W1606" s="41">
        <v>0</v>
      </c>
      <c r="X1606" s="41">
        <v>0</v>
      </c>
      <c r="Y1606" s="41">
        <v>0</v>
      </c>
      <c r="Z1606" s="41">
        <v>0</v>
      </c>
      <c r="AA1606" s="41">
        <v>0</v>
      </c>
      <c r="AB1606" s="41">
        <v>0</v>
      </c>
      <c r="AC1606" s="41">
        <v>0</v>
      </c>
      <c r="AD1606" s="58">
        <f>SUM(Table446233[[#This Row],[1st
Apportionment]:[Invoices]])</f>
        <v>0</v>
      </c>
      <c r="AE1606" s="58">
        <f>Table446233[[#This Row],[2018–19
Final Allocation
$98.35 
Per Pupil]]-AD1606</f>
        <v>0</v>
      </c>
    </row>
    <row r="1607" spans="1:31" x14ac:dyDescent="0.35">
      <c r="A1607" s="13" t="s">
        <v>6520</v>
      </c>
      <c r="B1607" s="13" t="s">
        <v>6623</v>
      </c>
      <c r="C1607" s="14" t="s">
        <v>6522</v>
      </c>
      <c r="D1607" s="14" t="s">
        <v>6580</v>
      </c>
      <c r="E1607" s="14" t="s">
        <v>6624</v>
      </c>
      <c r="F1607" s="14" t="s">
        <v>6625</v>
      </c>
      <c r="G1607" s="14" t="s">
        <v>6626</v>
      </c>
      <c r="H1607" s="61" t="s">
        <v>6627</v>
      </c>
      <c r="I1607" s="38">
        <v>0</v>
      </c>
      <c r="J1607" s="39" t="s">
        <v>8122</v>
      </c>
      <c r="K1607" s="40" t="s">
        <v>8123</v>
      </c>
      <c r="L1607" s="14" t="s">
        <v>8123</v>
      </c>
      <c r="M1607" s="41">
        <v>0</v>
      </c>
      <c r="N1607" s="4" t="s">
        <v>8123</v>
      </c>
      <c r="O1607" s="41">
        <v>0</v>
      </c>
      <c r="P1607" s="41">
        <v>0</v>
      </c>
      <c r="Q1607" s="41">
        <v>0</v>
      </c>
      <c r="R1607" s="41">
        <v>0</v>
      </c>
      <c r="S1607" s="41">
        <v>0</v>
      </c>
      <c r="T1607" s="41">
        <v>0</v>
      </c>
      <c r="U1607" s="41">
        <v>0</v>
      </c>
      <c r="V1607" s="41">
        <v>0</v>
      </c>
      <c r="W1607" s="41">
        <v>0</v>
      </c>
      <c r="X1607" s="41">
        <v>0</v>
      </c>
      <c r="Y1607" s="41">
        <v>0</v>
      </c>
      <c r="Z1607" s="41">
        <v>0</v>
      </c>
      <c r="AA1607" s="41">
        <v>0</v>
      </c>
      <c r="AB1607" s="41">
        <v>0</v>
      </c>
      <c r="AC1607" s="41">
        <v>0</v>
      </c>
      <c r="AD1607" s="58">
        <f>SUM(Table446233[[#This Row],[1st
Apportionment]:[Invoices]])</f>
        <v>0</v>
      </c>
      <c r="AE1607" s="58">
        <f>Table446233[[#This Row],[2018–19
Final Allocation
$98.35 
Per Pupil]]-AD1607</f>
        <v>0</v>
      </c>
    </row>
    <row r="1608" spans="1:31" x14ac:dyDescent="0.35">
      <c r="A1608" s="13" t="s">
        <v>6520</v>
      </c>
      <c r="B1608" s="13" t="s">
        <v>6628</v>
      </c>
      <c r="C1608" s="14" t="s">
        <v>6522</v>
      </c>
      <c r="D1608" s="14" t="s">
        <v>6544</v>
      </c>
      <c r="E1608" s="14" t="s">
        <v>6629</v>
      </c>
      <c r="F1608" s="14" t="s">
        <v>6630</v>
      </c>
      <c r="G1608" s="14" t="s">
        <v>6631</v>
      </c>
      <c r="H1608" s="61" t="s">
        <v>6632</v>
      </c>
      <c r="I1608" s="38">
        <v>0</v>
      </c>
      <c r="J1608" s="39" t="s">
        <v>8123</v>
      </c>
      <c r="K1608" s="40" t="s">
        <v>8123</v>
      </c>
      <c r="L1608" s="14" t="s">
        <v>8122</v>
      </c>
      <c r="M1608" s="41">
        <v>0</v>
      </c>
      <c r="N1608" s="4" t="s">
        <v>8123</v>
      </c>
      <c r="O1608" s="41">
        <v>0</v>
      </c>
      <c r="P1608" s="41">
        <v>0</v>
      </c>
      <c r="Q1608" s="41">
        <v>0</v>
      </c>
      <c r="R1608" s="41">
        <v>0</v>
      </c>
      <c r="S1608" s="41">
        <v>0</v>
      </c>
      <c r="T1608" s="41">
        <v>0</v>
      </c>
      <c r="U1608" s="41">
        <v>0</v>
      </c>
      <c r="V1608" s="41">
        <v>0</v>
      </c>
      <c r="W1608" s="41">
        <v>0</v>
      </c>
      <c r="X1608" s="41">
        <v>0</v>
      </c>
      <c r="Y1608" s="41">
        <v>0</v>
      </c>
      <c r="Z1608" s="41">
        <v>0</v>
      </c>
      <c r="AA1608" s="41">
        <v>0</v>
      </c>
      <c r="AB1608" s="41">
        <v>0</v>
      </c>
      <c r="AC1608" s="41">
        <v>0</v>
      </c>
      <c r="AD1608" s="58">
        <f>SUM(Table446233[[#This Row],[1st
Apportionment]:[Invoices]])</f>
        <v>0</v>
      </c>
      <c r="AE1608" s="58">
        <f>Table446233[[#This Row],[2018–19
Final Allocation
$98.35 
Per Pupil]]-AD1608</f>
        <v>0</v>
      </c>
    </row>
    <row r="1609" spans="1:31" x14ac:dyDescent="0.35">
      <c r="A1609" s="13" t="s">
        <v>6520</v>
      </c>
      <c r="B1609" s="13" t="s">
        <v>6633</v>
      </c>
      <c r="C1609" s="14" t="s">
        <v>6522</v>
      </c>
      <c r="D1609" s="14" t="s">
        <v>6544</v>
      </c>
      <c r="E1609" s="14" t="s">
        <v>6634</v>
      </c>
      <c r="F1609" s="14" t="s">
        <v>6635</v>
      </c>
      <c r="G1609" s="14" t="s">
        <v>6636</v>
      </c>
      <c r="H1609" s="61" t="s">
        <v>6637</v>
      </c>
      <c r="I1609" s="38">
        <v>0</v>
      </c>
      <c r="J1609" s="39" t="s">
        <v>8122</v>
      </c>
      <c r="K1609" s="40" t="s">
        <v>8123</v>
      </c>
      <c r="L1609" s="14" t="s">
        <v>8123</v>
      </c>
      <c r="M1609" s="41">
        <v>0</v>
      </c>
      <c r="N1609" s="4" t="s">
        <v>8123</v>
      </c>
      <c r="O1609" s="41">
        <v>0</v>
      </c>
      <c r="P1609" s="41">
        <v>0</v>
      </c>
      <c r="Q1609" s="41">
        <v>0</v>
      </c>
      <c r="R1609" s="41">
        <v>0</v>
      </c>
      <c r="S1609" s="41">
        <v>0</v>
      </c>
      <c r="T1609" s="41">
        <v>0</v>
      </c>
      <c r="U1609" s="41">
        <v>0</v>
      </c>
      <c r="V1609" s="41">
        <v>0</v>
      </c>
      <c r="W1609" s="41">
        <v>0</v>
      </c>
      <c r="X1609" s="41">
        <v>0</v>
      </c>
      <c r="Y1609" s="41">
        <v>0</v>
      </c>
      <c r="Z1609" s="41">
        <v>0</v>
      </c>
      <c r="AA1609" s="41">
        <v>0</v>
      </c>
      <c r="AB1609" s="41">
        <v>0</v>
      </c>
      <c r="AC1609" s="41">
        <v>0</v>
      </c>
      <c r="AD1609" s="58">
        <f>SUM(Table446233[[#This Row],[1st
Apportionment]:[Invoices]])</f>
        <v>0</v>
      </c>
      <c r="AE1609" s="58">
        <f>Table446233[[#This Row],[2018–19
Final Allocation
$98.35 
Per Pupil]]-AD1609</f>
        <v>0</v>
      </c>
    </row>
    <row r="1610" spans="1:31" x14ac:dyDescent="0.35">
      <c r="A1610" s="13" t="s">
        <v>6520</v>
      </c>
      <c r="B1610" s="13" t="s">
        <v>6638</v>
      </c>
      <c r="C1610" s="14" t="s">
        <v>6522</v>
      </c>
      <c r="D1610" s="14" t="s">
        <v>6544</v>
      </c>
      <c r="E1610" s="14" t="s">
        <v>6639</v>
      </c>
      <c r="F1610" s="14" t="s">
        <v>6640</v>
      </c>
      <c r="G1610" s="14" t="s">
        <v>6641</v>
      </c>
      <c r="H1610" s="61" t="s">
        <v>6642</v>
      </c>
      <c r="I1610" s="38">
        <v>0</v>
      </c>
      <c r="J1610" s="39" t="s">
        <v>8123</v>
      </c>
      <c r="K1610" s="40" t="s">
        <v>8122</v>
      </c>
      <c r="L1610" s="14" t="s">
        <v>8122</v>
      </c>
      <c r="M1610" s="41">
        <v>0</v>
      </c>
      <c r="N1610" s="4" t="s">
        <v>8123</v>
      </c>
      <c r="O1610" s="41">
        <v>0</v>
      </c>
      <c r="P1610" s="41">
        <v>0</v>
      </c>
      <c r="Q1610" s="41">
        <v>0</v>
      </c>
      <c r="R1610" s="41">
        <v>0</v>
      </c>
      <c r="S1610" s="41">
        <v>0</v>
      </c>
      <c r="T1610" s="41">
        <v>0</v>
      </c>
      <c r="U1610" s="41">
        <v>0</v>
      </c>
      <c r="V1610" s="41">
        <v>0</v>
      </c>
      <c r="W1610" s="41">
        <v>0</v>
      </c>
      <c r="X1610" s="41">
        <v>0</v>
      </c>
      <c r="Y1610" s="41">
        <v>0</v>
      </c>
      <c r="Z1610" s="41">
        <v>0</v>
      </c>
      <c r="AA1610" s="41">
        <v>0</v>
      </c>
      <c r="AB1610" s="41">
        <v>0</v>
      </c>
      <c r="AC1610" s="41">
        <v>0</v>
      </c>
      <c r="AD1610" s="58">
        <f>SUM(Table446233[[#This Row],[1st
Apportionment]:[Invoices]])</f>
        <v>0</v>
      </c>
      <c r="AE1610" s="58">
        <f>Table446233[[#This Row],[2018–19
Final Allocation
$98.35 
Per Pupil]]-AD1610</f>
        <v>0</v>
      </c>
    </row>
    <row r="1611" spans="1:31" x14ac:dyDescent="0.35">
      <c r="A1611" s="13" t="s">
        <v>6520</v>
      </c>
      <c r="B1611" s="13" t="s">
        <v>6643</v>
      </c>
      <c r="C1611" s="14" t="s">
        <v>6522</v>
      </c>
      <c r="D1611" s="14" t="s">
        <v>6523</v>
      </c>
      <c r="E1611" s="14" t="s">
        <v>6644</v>
      </c>
      <c r="F1611" s="14" t="s">
        <v>6645</v>
      </c>
      <c r="G1611" s="14" t="s">
        <v>6646</v>
      </c>
      <c r="H1611" s="61" t="s">
        <v>6647</v>
      </c>
      <c r="I1611" s="38">
        <v>0</v>
      </c>
      <c r="J1611" s="39" t="s">
        <v>8122</v>
      </c>
      <c r="K1611" s="40" t="s">
        <v>8123</v>
      </c>
      <c r="L1611" s="14" t="s">
        <v>8123</v>
      </c>
      <c r="M1611" s="41">
        <v>0</v>
      </c>
      <c r="N1611" s="4" t="s">
        <v>8123</v>
      </c>
      <c r="O1611" s="41">
        <v>0</v>
      </c>
      <c r="P1611" s="41">
        <v>0</v>
      </c>
      <c r="Q1611" s="41">
        <v>0</v>
      </c>
      <c r="R1611" s="41">
        <v>0</v>
      </c>
      <c r="S1611" s="41">
        <v>0</v>
      </c>
      <c r="T1611" s="41">
        <v>0</v>
      </c>
      <c r="U1611" s="41">
        <v>0</v>
      </c>
      <c r="V1611" s="41">
        <v>0</v>
      </c>
      <c r="W1611" s="41">
        <v>0</v>
      </c>
      <c r="X1611" s="41">
        <v>0</v>
      </c>
      <c r="Y1611" s="41">
        <v>0</v>
      </c>
      <c r="Z1611" s="41">
        <v>0</v>
      </c>
      <c r="AA1611" s="41">
        <v>0</v>
      </c>
      <c r="AB1611" s="41">
        <v>0</v>
      </c>
      <c r="AC1611" s="41">
        <v>0</v>
      </c>
      <c r="AD1611" s="58">
        <f>SUM(Table446233[[#This Row],[1st
Apportionment]:[Invoices]])</f>
        <v>0</v>
      </c>
      <c r="AE1611" s="58">
        <f>Table446233[[#This Row],[2018–19
Final Allocation
$98.35 
Per Pupil]]-AD1611</f>
        <v>0</v>
      </c>
    </row>
    <row r="1612" spans="1:31" x14ac:dyDescent="0.35">
      <c r="A1612" s="13" t="s">
        <v>6520</v>
      </c>
      <c r="B1612" s="13" t="s">
        <v>6648</v>
      </c>
      <c r="C1612" s="14" t="s">
        <v>6522</v>
      </c>
      <c r="D1612" s="14" t="s">
        <v>6526</v>
      </c>
      <c r="E1612" s="14" t="s">
        <v>6649</v>
      </c>
      <c r="F1612" s="14" t="s">
        <v>6650</v>
      </c>
      <c r="G1612" s="14" t="s">
        <v>6651</v>
      </c>
      <c r="H1612" s="61" t="s">
        <v>6652</v>
      </c>
      <c r="I1612" s="38">
        <v>0</v>
      </c>
      <c r="J1612" s="39" t="s">
        <v>8123</v>
      </c>
      <c r="K1612" s="40" t="s">
        <v>8123</v>
      </c>
      <c r="L1612" s="14" t="s">
        <v>8123</v>
      </c>
      <c r="M1612" s="41">
        <v>0</v>
      </c>
      <c r="N1612" s="4" t="s">
        <v>8123</v>
      </c>
      <c r="O1612" s="41">
        <v>0</v>
      </c>
      <c r="P1612" s="41">
        <v>0</v>
      </c>
      <c r="Q1612" s="41">
        <v>0</v>
      </c>
      <c r="R1612" s="41">
        <v>0</v>
      </c>
      <c r="S1612" s="41">
        <v>0</v>
      </c>
      <c r="T1612" s="41">
        <v>0</v>
      </c>
      <c r="U1612" s="41">
        <v>0</v>
      </c>
      <c r="V1612" s="41">
        <v>0</v>
      </c>
      <c r="W1612" s="41">
        <v>0</v>
      </c>
      <c r="X1612" s="41">
        <v>0</v>
      </c>
      <c r="Y1612" s="41">
        <v>0</v>
      </c>
      <c r="Z1612" s="41">
        <v>0</v>
      </c>
      <c r="AA1612" s="41">
        <v>0</v>
      </c>
      <c r="AB1612" s="41">
        <v>0</v>
      </c>
      <c r="AC1612" s="41">
        <v>0</v>
      </c>
      <c r="AD1612" s="58">
        <f>SUM(Table446233[[#This Row],[1st
Apportionment]:[Invoices]])</f>
        <v>0</v>
      </c>
      <c r="AE1612" s="58">
        <f>Table446233[[#This Row],[2018–19
Final Allocation
$98.35 
Per Pupil]]-AD1612</f>
        <v>0</v>
      </c>
    </row>
    <row r="1613" spans="1:31" ht="31" x14ac:dyDescent="0.35">
      <c r="A1613" s="13" t="s">
        <v>6520</v>
      </c>
      <c r="B1613" s="13" t="s">
        <v>6653</v>
      </c>
      <c r="C1613" s="14" t="s">
        <v>6522</v>
      </c>
      <c r="D1613" s="14" t="s">
        <v>6544</v>
      </c>
      <c r="E1613" s="14" t="s">
        <v>6654</v>
      </c>
      <c r="F1613" s="14" t="s">
        <v>6655</v>
      </c>
      <c r="G1613" s="14" t="s">
        <v>6656</v>
      </c>
      <c r="H1613" s="61" t="s">
        <v>6657</v>
      </c>
      <c r="I1613" s="38">
        <v>0</v>
      </c>
      <c r="J1613" s="39" t="s">
        <v>8122</v>
      </c>
      <c r="K1613" s="40" t="s">
        <v>8123</v>
      </c>
      <c r="L1613" s="14" t="s">
        <v>8123</v>
      </c>
      <c r="M1613" s="41">
        <v>0</v>
      </c>
      <c r="N1613" s="4" t="s">
        <v>8123</v>
      </c>
      <c r="O1613" s="41">
        <v>0</v>
      </c>
      <c r="P1613" s="41">
        <v>0</v>
      </c>
      <c r="Q1613" s="41">
        <v>0</v>
      </c>
      <c r="R1613" s="41">
        <v>0</v>
      </c>
      <c r="S1613" s="41">
        <v>0</v>
      </c>
      <c r="T1613" s="41">
        <v>0</v>
      </c>
      <c r="U1613" s="41">
        <v>0</v>
      </c>
      <c r="V1613" s="41">
        <v>0</v>
      </c>
      <c r="W1613" s="41">
        <v>0</v>
      </c>
      <c r="X1613" s="41">
        <v>0</v>
      </c>
      <c r="Y1613" s="41">
        <v>0</v>
      </c>
      <c r="Z1613" s="41">
        <v>0</v>
      </c>
      <c r="AA1613" s="41">
        <v>0</v>
      </c>
      <c r="AB1613" s="41">
        <v>0</v>
      </c>
      <c r="AC1613" s="41">
        <v>0</v>
      </c>
      <c r="AD1613" s="58">
        <f>SUM(Table446233[[#This Row],[1st
Apportionment]:[Invoices]])</f>
        <v>0</v>
      </c>
      <c r="AE1613" s="58">
        <f>Table446233[[#This Row],[2018–19
Final Allocation
$98.35 
Per Pupil]]-AD1613</f>
        <v>0</v>
      </c>
    </row>
    <row r="1614" spans="1:31" x14ac:dyDescent="0.35">
      <c r="A1614" s="13" t="s">
        <v>6520</v>
      </c>
      <c r="B1614" s="13" t="s">
        <v>6658</v>
      </c>
      <c r="C1614" s="14" t="s">
        <v>6522</v>
      </c>
      <c r="D1614" s="14" t="s">
        <v>6523</v>
      </c>
      <c r="E1614" s="14" t="s">
        <v>6659</v>
      </c>
      <c r="F1614" s="14" t="s">
        <v>6660</v>
      </c>
      <c r="G1614" s="14" t="s">
        <v>6661</v>
      </c>
      <c r="H1614" s="61" t="s">
        <v>5333</v>
      </c>
      <c r="I1614" s="38">
        <v>0</v>
      </c>
      <c r="J1614" s="39" t="s">
        <v>8123</v>
      </c>
      <c r="K1614" s="40" t="s">
        <v>8123</v>
      </c>
      <c r="L1614" s="14" t="s">
        <v>8123</v>
      </c>
      <c r="M1614" s="41">
        <v>0</v>
      </c>
      <c r="N1614" s="4" t="s">
        <v>8123</v>
      </c>
      <c r="O1614" s="41">
        <v>0</v>
      </c>
      <c r="P1614" s="41">
        <v>0</v>
      </c>
      <c r="Q1614" s="41">
        <v>0</v>
      </c>
      <c r="R1614" s="41">
        <v>0</v>
      </c>
      <c r="S1614" s="41">
        <v>0</v>
      </c>
      <c r="T1614" s="41">
        <v>0</v>
      </c>
      <c r="U1614" s="41">
        <v>0</v>
      </c>
      <c r="V1614" s="41">
        <v>0</v>
      </c>
      <c r="W1614" s="41">
        <v>0</v>
      </c>
      <c r="X1614" s="41">
        <v>0</v>
      </c>
      <c r="Y1614" s="41">
        <v>0</v>
      </c>
      <c r="Z1614" s="41">
        <v>0</v>
      </c>
      <c r="AA1614" s="41">
        <v>0</v>
      </c>
      <c r="AB1614" s="41">
        <v>0</v>
      </c>
      <c r="AC1614" s="41">
        <v>0</v>
      </c>
      <c r="AD1614" s="58">
        <f>SUM(Table446233[[#This Row],[1st
Apportionment]:[Invoices]])</f>
        <v>0</v>
      </c>
      <c r="AE1614" s="58">
        <f>Table446233[[#This Row],[2018–19
Final Allocation
$98.35 
Per Pupil]]-AD1614</f>
        <v>0</v>
      </c>
    </row>
    <row r="1615" spans="1:31" x14ac:dyDescent="0.35">
      <c r="A1615" s="13" t="s">
        <v>6520</v>
      </c>
      <c r="B1615" s="13" t="s">
        <v>6662</v>
      </c>
      <c r="C1615" s="14" t="s">
        <v>6522</v>
      </c>
      <c r="D1615" s="14" t="s">
        <v>6523</v>
      </c>
      <c r="E1615" s="14" t="s">
        <v>6663</v>
      </c>
      <c r="F1615" s="14" t="s">
        <v>6664</v>
      </c>
      <c r="G1615" s="14" t="s">
        <v>6665</v>
      </c>
      <c r="H1615" s="61" t="s">
        <v>6666</v>
      </c>
      <c r="I1615" s="38">
        <v>0</v>
      </c>
      <c r="J1615" s="39" t="s">
        <v>8122</v>
      </c>
      <c r="K1615" s="40" t="s">
        <v>8123</v>
      </c>
      <c r="L1615" s="14" t="s">
        <v>8123</v>
      </c>
      <c r="M1615" s="41">
        <v>0</v>
      </c>
      <c r="N1615" s="4" t="s">
        <v>8123</v>
      </c>
      <c r="O1615" s="41">
        <v>0</v>
      </c>
      <c r="P1615" s="41">
        <v>0</v>
      </c>
      <c r="Q1615" s="41">
        <v>0</v>
      </c>
      <c r="R1615" s="41">
        <v>0</v>
      </c>
      <c r="S1615" s="41">
        <v>0</v>
      </c>
      <c r="T1615" s="41">
        <v>0</v>
      </c>
      <c r="U1615" s="41">
        <v>0</v>
      </c>
      <c r="V1615" s="41">
        <v>0</v>
      </c>
      <c r="W1615" s="41">
        <v>0</v>
      </c>
      <c r="X1615" s="41">
        <v>0</v>
      </c>
      <c r="Y1615" s="41">
        <v>0</v>
      </c>
      <c r="Z1615" s="41">
        <v>0</v>
      </c>
      <c r="AA1615" s="41">
        <v>0</v>
      </c>
      <c r="AB1615" s="41">
        <v>0</v>
      </c>
      <c r="AC1615" s="41">
        <v>0</v>
      </c>
      <c r="AD1615" s="58">
        <f>SUM(Table446233[[#This Row],[1st
Apportionment]:[Invoices]])</f>
        <v>0</v>
      </c>
      <c r="AE1615" s="58">
        <f>Table446233[[#This Row],[2018–19
Final Allocation
$98.35 
Per Pupil]]-AD1615</f>
        <v>0</v>
      </c>
    </row>
    <row r="1616" spans="1:31" x14ac:dyDescent="0.35">
      <c r="A1616" s="13" t="s">
        <v>6520</v>
      </c>
      <c r="B1616" s="13" t="s">
        <v>6667</v>
      </c>
      <c r="C1616" s="14" t="s">
        <v>6522</v>
      </c>
      <c r="D1616" s="14" t="s">
        <v>6550</v>
      </c>
      <c r="E1616" s="14" t="s">
        <v>6668</v>
      </c>
      <c r="F1616" s="14" t="s">
        <v>6669</v>
      </c>
      <c r="G1616" s="14" t="s">
        <v>6670</v>
      </c>
      <c r="H1616" s="61" t="s">
        <v>6671</v>
      </c>
      <c r="I1616" s="38">
        <v>0</v>
      </c>
      <c r="J1616" s="39" t="s">
        <v>8122</v>
      </c>
      <c r="K1616" s="40" t="s">
        <v>8123</v>
      </c>
      <c r="L1616" s="14" t="s">
        <v>8123</v>
      </c>
      <c r="M1616" s="41">
        <v>0</v>
      </c>
      <c r="N1616" s="4" t="s">
        <v>8123</v>
      </c>
      <c r="O1616" s="41">
        <v>0</v>
      </c>
      <c r="P1616" s="41">
        <v>0</v>
      </c>
      <c r="Q1616" s="41">
        <v>0</v>
      </c>
      <c r="R1616" s="41">
        <v>0</v>
      </c>
      <c r="S1616" s="41">
        <v>0</v>
      </c>
      <c r="T1616" s="41">
        <v>0</v>
      </c>
      <c r="U1616" s="41">
        <v>0</v>
      </c>
      <c r="V1616" s="41">
        <v>0</v>
      </c>
      <c r="W1616" s="41">
        <v>0</v>
      </c>
      <c r="X1616" s="41">
        <v>0</v>
      </c>
      <c r="Y1616" s="41">
        <v>0</v>
      </c>
      <c r="Z1616" s="41">
        <v>0</v>
      </c>
      <c r="AA1616" s="41">
        <v>0</v>
      </c>
      <c r="AB1616" s="41">
        <v>0</v>
      </c>
      <c r="AC1616" s="41">
        <v>0</v>
      </c>
      <c r="AD1616" s="58">
        <f>SUM(Table446233[[#This Row],[1st
Apportionment]:[Invoices]])</f>
        <v>0</v>
      </c>
      <c r="AE1616" s="58">
        <f>Table446233[[#This Row],[2018–19
Final Allocation
$98.35 
Per Pupil]]-AD1616</f>
        <v>0</v>
      </c>
    </row>
    <row r="1617" spans="1:31" x14ac:dyDescent="0.35">
      <c r="A1617" s="13" t="s">
        <v>6520</v>
      </c>
      <c r="B1617" s="13" t="s">
        <v>6672</v>
      </c>
      <c r="C1617" s="14" t="s">
        <v>6522</v>
      </c>
      <c r="D1617" s="14" t="s">
        <v>6523</v>
      </c>
      <c r="E1617" s="14" t="s">
        <v>6673</v>
      </c>
      <c r="F1617" s="14" t="s">
        <v>6674</v>
      </c>
      <c r="G1617" s="14" t="s">
        <v>6675</v>
      </c>
      <c r="H1617" s="61" t="s">
        <v>6676</v>
      </c>
      <c r="I1617" s="38">
        <v>0</v>
      </c>
      <c r="J1617" s="39" t="s">
        <v>8122</v>
      </c>
      <c r="K1617" s="40" t="s">
        <v>8123</v>
      </c>
      <c r="L1617" s="14" t="s">
        <v>8122</v>
      </c>
      <c r="M1617" s="41">
        <v>0</v>
      </c>
      <c r="N1617" s="4" t="s">
        <v>8123</v>
      </c>
      <c r="O1617" s="41">
        <v>0</v>
      </c>
      <c r="P1617" s="41">
        <v>0</v>
      </c>
      <c r="Q1617" s="41">
        <v>0</v>
      </c>
      <c r="R1617" s="41">
        <v>0</v>
      </c>
      <c r="S1617" s="41">
        <v>0</v>
      </c>
      <c r="T1617" s="41">
        <v>0</v>
      </c>
      <c r="U1617" s="41">
        <v>0</v>
      </c>
      <c r="V1617" s="41">
        <v>0</v>
      </c>
      <c r="W1617" s="41">
        <v>0</v>
      </c>
      <c r="X1617" s="41">
        <v>0</v>
      </c>
      <c r="Y1617" s="41">
        <v>0</v>
      </c>
      <c r="Z1617" s="41">
        <v>0</v>
      </c>
      <c r="AA1617" s="41">
        <v>0</v>
      </c>
      <c r="AB1617" s="41">
        <v>0</v>
      </c>
      <c r="AC1617" s="41">
        <v>0</v>
      </c>
      <c r="AD1617" s="58">
        <f>SUM(Table446233[[#This Row],[1st
Apportionment]:[Invoices]])</f>
        <v>0</v>
      </c>
      <c r="AE1617" s="58">
        <f>Table446233[[#This Row],[2018–19
Final Allocation
$98.35 
Per Pupil]]-AD1617</f>
        <v>0</v>
      </c>
    </row>
    <row r="1618" spans="1:31" x14ac:dyDescent="0.35">
      <c r="A1618" s="13" t="s">
        <v>6520</v>
      </c>
      <c r="B1618" s="13" t="s">
        <v>6677</v>
      </c>
      <c r="C1618" s="14" t="s">
        <v>6522</v>
      </c>
      <c r="D1618" s="14" t="s">
        <v>6523</v>
      </c>
      <c r="E1618" s="14" t="s">
        <v>6678</v>
      </c>
      <c r="F1618" s="14" t="s">
        <v>6679</v>
      </c>
      <c r="G1618" s="14" t="s">
        <v>6680</v>
      </c>
      <c r="H1618" s="61" t="s">
        <v>6681</v>
      </c>
      <c r="I1618" s="38">
        <v>0</v>
      </c>
      <c r="J1618" s="39" t="s">
        <v>8123</v>
      </c>
      <c r="K1618" s="40" t="s">
        <v>8123</v>
      </c>
      <c r="L1618" s="14" t="s">
        <v>8123</v>
      </c>
      <c r="M1618" s="41">
        <v>0</v>
      </c>
      <c r="N1618" s="4" t="s">
        <v>8123</v>
      </c>
      <c r="O1618" s="41">
        <v>0</v>
      </c>
      <c r="P1618" s="41">
        <v>0</v>
      </c>
      <c r="Q1618" s="41">
        <v>0</v>
      </c>
      <c r="R1618" s="41">
        <v>0</v>
      </c>
      <c r="S1618" s="41">
        <v>0</v>
      </c>
      <c r="T1618" s="41">
        <v>0</v>
      </c>
      <c r="U1618" s="41">
        <v>0</v>
      </c>
      <c r="V1618" s="41">
        <v>0</v>
      </c>
      <c r="W1618" s="41">
        <v>0</v>
      </c>
      <c r="X1618" s="41">
        <v>0</v>
      </c>
      <c r="Y1618" s="41">
        <v>0</v>
      </c>
      <c r="Z1618" s="41">
        <v>0</v>
      </c>
      <c r="AA1618" s="41">
        <v>0</v>
      </c>
      <c r="AB1618" s="41">
        <v>0</v>
      </c>
      <c r="AC1618" s="41">
        <v>0</v>
      </c>
      <c r="AD1618" s="58">
        <f>SUM(Table446233[[#This Row],[1st
Apportionment]:[Invoices]])</f>
        <v>0</v>
      </c>
      <c r="AE1618" s="58">
        <f>Table446233[[#This Row],[2018–19
Final Allocation
$98.35 
Per Pupil]]-AD1618</f>
        <v>0</v>
      </c>
    </row>
    <row r="1619" spans="1:31" x14ac:dyDescent="0.35">
      <c r="A1619" s="13" t="s">
        <v>6520</v>
      </c>
      <c r="B1619" s="13" t="s">
        <v>6682</v>
      </c>
      <c r="C1619" s="14" t="s">
        <v>6522</v>
      </c>
      <c r="D1619" s="14" t="s">
        <v>6544</v>
      </c>
      <c r="E1619" s="14" t="s">
        <v>6683</v>
      </c>
      <c r="F1619" s="14" t="s">
        <v>6684</v>
      </c>
      <c r="G1619" s="14" t="s">
        <v>6685</v>
      </c>
      <c r="H1619" s="61" t="s">
        <v>6686</v>
      </c>
      <c r="I1619" s="38">
        <v>0</v>
      </c>
      <c r="J1619" s="39" t="s">
        <v>8123</v>
      </c>
      <c r="K1619" s="40" t="s">
        <v>8123</v>
      </c>
      <c r="L1619" s="14" t="s">
        <v>8123</v>
      </c>
      <c r="M1619" s="41">
        <v>0</v>
      </c>
      <c r="N1619" s="4" t="s">
        <v>8123</v>
      </c>
      <c r="O1619" s="41">
        <v>0</v>
      </c>
      <c r="P1619" s="41">
        <v>0</v>
      </c>
      <c r="Q1619" s="41">
        <v>0</v>
      </c>
      <c r="R1619" s="41">
        <v>0</v>
      </c>
      <c r="S1619" s="41">
        <v>0</v>
      </c>
      <c r="T1619" s="41">
        <v>0</v>
      </c>
      <c r="U1619" s="41">
        <v>0</v>
      </c>
      <c r="V1619" s="41">
        <v>0</v>
      </c>
      <c r="W1619" s="41">
        <v>0</v>
      </c>
      <c r="X1619" s="41">
        <v>0</v>
      </c>
      <c r="Y1619" s="41">
        <v>0</v>
      </c>
      <c r="Z1619" s="41">
        <v>0</v>
      </c>
      <c r="AA1619" s="41">
        <v>0</v>
      </c>
      <c r="AB1619" s="41">
        <v>0</v>
      </c>
      <c r="AC1619" s="41">
        <v>0</v>
      </c>
      <c r="AD1619" s="58">
        <f>SUM(Table446233[[#This Row],[1st
Apportionment]:[Invoices]])</f>
        <v>0</v>
      </c>
      <c r="AE1619" s="58">
        <f>Table446233[[#This Row],[2018–19
Final Allocation
$98.35 
Per Pupil]]-AD1619</f>
        <v>0</v>
      </c>
    </row>
    <row r="1620" spans="1:31" x14ac:dyDescent="0.35">
      <c r="A1620" s="13" t="s">
        <v>6520</v>
      </c>
      <c r="B1620" s="13" t="s">
        <v>6687</v>
      </c>
      <c r="C1620" s="14" t="s">
        <v>6522</v>
      </c>
      <c r="D1620" s="14" t="s">
        <v>6523</v>
      </c>
      <c r="E1620" s="14" t="s">
        <v>6688</v>
      </c>
      <c r="F1620" s="14" t="s">
        <v>6689</v>
      </c>
      <c r="G1620" s="14" t="s">
        <v>6690</v>
      </c>
      <c r="H1620" s="61" t="s">
        <v>6691</v>
      </c>
      <c r="I1620" s="38">
        <v>0</v>
      </c>
      <c r="J1620" s="39" t="s">
        <v>8122</v>
      </c>
      <c r="K1620" s="40" t="s">
        <v>8123</v>
      </c>
      <c r="L1620" s="14" t="s">
        <v>8122</v>
      </c>
      <c r="M1620" s="41">
        <v>0</v>
      </c>
      <c r="N1620" s="4" t="s">
        <v>8123</v>
      </c>
      <c r="O1620" s="41">
        <v>0</v>
      </c>
      <c r="P1620" s="41">
        <v>0</v>
      </c>
      <c r="Q1620" s="41">
        <v>0</v>
      </c>
      <c r="R1620" s="41">
        <v>0</v>
      </c>
      <c r="S1620" s="41">
        <v>0</v>
      </c>
      <c r="T1620" s="41">
        <v>0</v>
      </c>
      <c r="U1620" s="41">
        <v>0</v>
      </c>
      <c r="V1620" s="41">
        <v>0</v>
      </c>
      <c r="W1620" s="41">
        <v>0</v>
      </c>
      <c r="X1620" s="41">
        <v>0</v>
      </c>
      <c r="Y1620" s="41">
        <v>0</v>
      </c>
      <c r="Z1620" s="41">
        <v>0</v>
      </c>
      <c r="AA1620" s="41">
        <v>0</v>
      </c>
      <c r="AB1620" s="41">
        <v>0</v>
      </c>
      <c r="AC1620" s="41">
        <v>0</v>
      </c>
      <c r="AD1620" s="58">
        <f>SUM(Table446233[[#This Row],[1st
Apportionment]:[Invoices]])</f>
        <v>0</v>
      </c>
      <c r="AE1620" s="58">
        <f>Table446233[[#This Row],[2018–19
Final Allocation
$98.35 
Per Pupil]]-AD1620</f>
        <v>0</v>
      </c>
    </row>
    <row r="1621" spans="1:31" x14ac:dyDescent="0.35">
      <c r="A1621" s="13" t="s">
        <v>6520</v>
      </c>
      <c r="B1621" s="13" t="s">
        <v>6692</v>
      </c>
      <c r="C1621" s="14" t="s">
        <v>6522</v>
      </c>
      <c r="D1621" s="14" t="s">
        <v>6523</v>
      </c>
      <c r="E1621" s="14" t="s">
        <v>6693</v>
      </c>
      <c r="F1621" s="14" t="s">
        <v>6694</v>
      </c>
      <c r="G1621" s="14" t="s">
        <v>6695</v>
      </c>
      <c r="H1621" s="61" t="s">
        <v>6696</v>
      </c>
      <c r="I1621" s="38">
        <v>0</v>
      </c>
      <c r="J1621" s="39" t="s">
        <v>8123</v>
      </c>
      <c r="K1621" s="40" t="s">
        <v>8123</v>
      </c>
      <c r="L1621" s="14" t="s">
        <v>8122</v>
      </c>
      <c r="M1621" s="41">
        <v>0</v>
      </c>
      <c r="N1621" s="4" t="s">
        <v>8123</v>
      </c>
      <c r="O1621" s="41">
        <v>0</v>
      </c>
      <c r="P1621" s="41">
        <v>0</v>
      </c>
      <c r="Q1621" s="41">
        <v>0</v>
      </c>
      <c r="R1621" s="41">
        <v>0</v>
      </c>
      <c r="S1621" s="41">
        <v>0</v>
      </c>
      <c r="T1621" s="41">
        <v>0</v>
      </c>
      <c r="U1621" s="41">
        <v>0</v>
      </c>
      <c r="V1621" s="41">
        <v>0</v>
      </c>
      <c r="W1621" s="41">
        <v>0</v>
      </c>
      <c r="X1621" s="41">
        <v>0</v>
      </c>
      <c r="Y1621" s="41">
        <v>0</v>
      </c>
      <c r="Z1621" s="41">
        <v>0</v>
      </c>
      <c r="AA1621" s="41">
        <v>0</v>
      </c>
      <c r="AB1621" s="41">
        <v>0</v>
      </c>
      <c r="AC1621" s="41">
        <v>0</v>
      </c>
      <c r="AD1621" s="58">
        <f>SUM(Table446233[[#This Row],[1st
Apportionment]:[Invoices]])</f>
        <v>0</v>
      </c>
      <c r="AE1621" s="58">
        <f>Table446233[[#This Row],[2018–19
Final Allocation
$98.35 
Per Pupil]]-AD1621</f>
        <v>0</v>
      </c>
    </row>
    <row r="1622" spans="1:31" x14ac:dyDescent="0.35">
      <c r="A1622" s="13" t="s">
        <v>6520</v>
      </c>
      <c r="B1622" s="13" t="s">
        <v>6697</v>
      </c>
      <c r="C1622" s="14" t="s">
        <v>6522</v>
      </c>
      <c r="D1622" s="14" t="s">
        <v>6550</v>
      </c>
      <c r="E1622" s="14" t="s">
        <v>6698</v>
      </c>
      <c r="F1622" s="14" t="s">
        <v>6699</v>
      </c>
      <c r="G1622" s="14" t="s">
        <v>6700</v>
      </c>
      <c r="H1622" s="61" t="s">
        <v>6701</v>
      </c>
      <c r="I1622" s="38">
        <v>0</v>
      </c>
      <c r="J1622" s="39" t="s">
        <v>8122</v>
      </c>
      <c r="K1622" s="40" t="s">
        <v>8123</v>
      </c>
      <c r="L1622" s="14" t="s">
        <v>8123</v>
      </c>
      <c r="M1622" s="41">
        <v>0</v>
      </c>
      <c r="N1622" s="4" t="s">
        <v>8123</v>
      </c>
      <c r="O1622" s="41">
        <v>0</v>
      </c>
      <c r="P1622" s="41">
        <v>0</v>
      </c>
      <c r="Q1622" s="41">
        <v>0</v>
      </c>
      <c r="R1622" s="41">
        <v>0</v>
      </c>
      <c r="S1622" s="41">
        <v>0</v>
      </c>
      <c r="T1622" s="41">
        <v>0</v>
      </c>
      <c r="U1622" s="41">
        <v>0</v>
      </c>
      <c r="V1622" s="41">
        <v>0</v>
      </c>
      <c r="W1622" s="41">
        <v>0</v>
      </c>
      <c r="X1622" s="41">
        <v>0</v>
      </c>
      <c r="Y1622" s="41">
        <v>0</v>
      </c>
      <c r="Z1622" s="41">
        <v>0</v>
      </c>
      <c r="AA1622" s="41">
        <v>0</v>
      </c>
      <c r="AB1622" s="41">
        <v>0</v>
      </c>
      <c r="AC1622" s="41">
        <v>0</v>
      </c>
      <c r="AD1622" s="58">
        <f>SUM(Table446233[[#This Row],[1st
Apportionment]:[Invoices]])</f>
        <v>0</v>
      </c>
      <c r="AE1622" s="58">
        <f>Table446233[[#This Row],[2018–19
Final Allocation
$98.35 
Per Pupil]]-AD1622</f>
        <v>0</v>
      </c>
    </row>
    <row r="1623" spans="1:31" x14ac:dyDescent="0.35">
      <c r="A1623" s="13" t="s">
        <v>6520</v>
      </c>
      <c r="B1623" s="13" t="s">
        <v>6702</v>
      </c>
      <c r="C1623" s="14" t="s">
        <v>6522</v>
      </c>
      <c r="D1623" s="14" t="s">
        <v>6550</v>
      </c>
      <c r="E1623" s="14" t="s">
        <v>6703</v>
      </c>
      <c r="F1623" s="14" t="s">
        <v>6704</v>
      </c>
      <c r="G1623" s="14" t="s">
        <v>6705</v>
      </c>
      <c r="H1623" s="61" t="s">
        <v>6706</v>
      </c>
      <c r="I1623" s="38">
        <v>38</v>
      </c>
      <c r="J1623" s="39" t="s">
        <v>8122</v>
      </c>
      <c r="K1623" s="40" t="s">
        <v>8122</v>
      </c>
      <c r="L1623" s="14" t="s">
        <v>8122</v>
      </c>
      <c r="M1623" s="41">
        <v>3737</v>
      </c>
      <c r="N1623" s="4" t="s">
        <v>8123</v>
      </c>
      <c r="O1623" s="41">
        <v>0</v>
      </c>
      <c r="P1623" s="41">
        <v>0</v>
      </c>
      <c r="Q1623" s="41">
        <v>0</v>
      </c>
      <c r="R1623" s="41">
        <v>0</v>
      </c>
      <c r="S1623" s="41">
        <v>471</v>
      </c>
      <c r="T1623" s="41">
        <v>934</v>
      </c>
      <c r="U1623" s="41">
        <v>934</v>
      </c>
      <c r="V1623" s="41">
        <v>1398</v>
      </c>
      <c r="W1623" s="41">
        <v>0</v>
      </c>
      <c r="X1623" s="41">
        <v>0</v>
      </c>
      <c r="Y1623" s="41">
        <v>0</v>
      </c>
      <c r="Z1623" s="41">
        <v>0</v>
      </c>
      <c r="AA1623" s="41">
        <v>0</v>
      </c>
      <c r="AB1623" s="41">
        <v>0</v>
      </c>
      <c r="AC1623" s="41">
        <v>0</v>
      </c>
      <c r="AD1623" s="58">
        <f>SUM(Table446233[[#This Row],[1st
Apportionment]:[Invoices]])</f>
        <v>3737</v>
      </c>
      <c r="AE1623" s="58">
        <f>Table446233[[#This Row],[2018–19
Final Allocation
$98.35 
Per Pupil]]-AD1623</f>
        <v>0</v>
      </c>
    </row>
    <row r="1624" spans="1:31" x14ac:dyDescent="0.35">
      <c r="A1624" s="13" t="s">
        <v>6520</v>
      </c>
      <c r="B1624" s="13" t="s">
        <v>6707</v>
      </c>
      <c r="C1624" s="14" t="s">
        <v>6522</v>
      </c>
      <c r="D1624" s="14" t="s">
        <v>6523</v>
      </c>
      <c r="E1624" s="14" t="s">
        <v>6708</v>
      </c>
      <c r="F1624" s="14" t="s">
        <v>6709</v>
      </c>
      <c r="G1624" s="14" t="s">
        <v>6710</v>
      </c>
      <c r="H1624" s="61" t="s">
        <v>6711</v>
      </c>
      <c r="I1624" s="38">
        <v>27</v>
      </c>
      <c r="J1624" s="39" t="s">
        <v>8122</v>
      </c>
      <c r="K1624" s="40" t="s">
        <v>8122</v>
      </c>
      <c r="L1624" s="14" t="s">
        <v>8122</v>
      </c>
      <c r="M1624" s="41">
        <v>2655</v>
      </c>
      <c r="N1624" s="4" t="s">
        <v>8123</v>
      </c>
      <c r="O1624" s="41">
        <v>0</v>
      </c>
      <c r="P1624" s="41">
        <v>0</v>
      </c>
      <c r="Q1624" s="41">
        <v>0</v>
      </c>
      <c r="R1624" s="41">
        <v>0</v>
      </c>
      <c r="S1624" s="41">
        <v>122</v>
      </c>
      <c r="T1624" s="41">
        <v>664</v>
      </c>
      <c r="U1624" s="41">
        <v>664</v>
      </c>
      <c r="V1624" s="41">
        <v>664</v>
      </c>
      <c r="W1624" s="41">
        <v>541</v>
      </c>
      <c r="X1624" s="41">
        <v>0</v>
      </c>
      <c r="Y1624" s="41">
        <v>0</v>
      </c>
      <c r="Z1624" s="41">
        <v>0</v>
      </c>
      <c r="AA1624" s="41">
        <v>0</v>
      </c>
      <c r="AB1624" s="41">
        <v>0</v>
      </c>
      <c r="AC1624" s="41">
        <v>0</v>
      </c>
      <c r="AD1624" s="58">
        <f>SUM(Table446233[[#This Row],[1st
Apportionment]:[Invoices]])</f>
        <v>2655</v>
      </c>
      <c r="AE1624" s="58">
        <f>Table446233[[#This Row],[2018–19
Final Allocation
$98.35 
Per Pupil]]-AD1624</f>
        <v>0</v>
      </c>
    </row>
    <row r="1625" spans="1:31" x14ac:dyDescent="0.35">
      <c r="A1625" s="13" t="s">
        <v>6520</v>
      </c>
      <c r="B1625" s="13" t="s">
        <v>6712</v>
      </c>
      <c r="C1625" s="14" t="s">
        <v>6522</v>
      </c>
      <c r="D1625" s="14" t="s">
        <v>6523</v>
      </c>
      <c r="E1625" s="14" t="s">
        <v>6713</v>
      </c>
      <c r="F1625" s="14" t="s">
        <v>6714</v>
      </c>
      <c r="G1625" s="14" t="s">
        <v>6715</v>
      </c>
      <c r="H1625" s="61" t="s">
        <v>6716</v>
      </c>
      <c r="I1625" s="38">
        <v>0</v>
      </c>
      <c r="J1625" s="39" t="s">
        <v>8123</v>
      </c>
      <c r="K1625" s="40" t="s">
        <v>8123</v>
      </c>
      <c r="L1625" s="14" t="s">
        <v>8122</v>
      </c>
      <c r="M1625" s="41">
        <v>0</v>
      </c>
      <c r="N1625" s="4" t="s">
        <v>8123</v>
      </c>
      <c r="O1625" s="41">
        <v>0</v>
      </c>
      <c r="P1625" s="41">
        <v>0</v>
      </c>
      <c r="Q1625" s="41">
        <v>0</v>
      </c>
      <c r="R1625" s="41">
        <v>0</v>
      </c>
      <c r="S1625" s="41">
        <v>0</v>
      </c>
      <c r="T1625" s="41">
        <v>0</v>
      </c>
      <c r="U1625" s="41">
        <v>0</v>
      </c>
      <c r="V1625" s="41">
        <v>0</v>
      </c>
      <c r="W1625" s="41">
        <v>0</v>
      </c>
      <c r="X1625" s="41">
        <v>0</v>
      </c>
      <c r="Y1625" s="41">
        <v>0</v>
      </c>
      <c r="Z1625" s="41">
        <v>0</v>
      </c>
      <c r="AA1625" s="41">
        <v>0</v>
      </c>
      <c r="AB1625" s="41">
        <v>0</v>
      </c>
      <c r="AC1625" s="41">
        <v>0</v>
      </c>
      <c r="AD1625" s="58">
        <f>SUM(Table446233[[#This Row],[1st
Apportionment]:[Invoices]])</f>
        <v>0</v>
      </c>
      <c r="AE1625" s="58">
        <f>Table446233[[#This Row],[2018–19
Final Allocation
$98.35 
Per Pupil]]-AD1625</f>
        <v>0</v>
      </c>
    </row>
    <row r="1626" spans="1:31" x14ac:dyDescent="0.35">
      <c r="A1626" s="13" t="s">
        <v>6520</v>
      </c>
      <c r="B1626" s="13" t="s">
        <v>6717</v>
      </c>
      <c r="C1626" s="14" t="s">
        <v>6522</v>
      </c>
      <c r="D1626" s="14" t="s">
        <v>6544</v>
      </c>
      <c r="E1626" s="14" t="s">
        <v>6718</v>
      </c>
      <c r="F1626" s="14" t="s">
        <v>6719</v>
      </c>
      <c r="G1626" s="14" t="s">
        <v>6720</v>
      </c>
      <c r="H1626" s="61" t="s">
        <v>6721</v>
      </c>
      <c r="I1626" s="38">
        <v>0</v>
      </c>
      <c r="J1626" s="39" t="s">
        <v>8123</v>
      </c>
      <c r="K1626" s="40" t="s">
        <v>8123</v>
      </c>
      <c r="L1626" s="14" t="s">
        <v>8123</v>
      </c>
      <c r="M1626" s="41">
        <v>0</v>
      </c>
      <c r="N1626" s="4" t="s">
        <v>8123</v>
      </c>
      <c r="O1626" s="41">
        <v>0</v>
      </c>
      <c r="P1626" s="41">
        <v>0</v>
      </c>
      <c r="Q1626" s="41">
        <v>0</v>
      </c>
      <c r="R1626" s="41">
        <v>0</v>
      </c>
      <c r="S1626" s="41">
        <v>0</v>
      </c>
      <c r="T1626" s="41">
        <v>0</v>
      </c>
      <c r="U1626" s="41">
        <v>0</v>
      </c>
      <c r="V1626" s="41">
        <v>0</v>
      </c>
      <c r="W1626" s="41">
        <v>0</v>
      </c>
      <c r="X1626" s="41">
        <v>0</v>
      </c>
      <c r="Y1626" s="41">
        <v>0</v>
      </c>
      <c r="Z1626" s="41">
        <v>0</v>
      </c>
      <c r="AA1626" s="41">
        <v>0</v>
      </c>
      <c r="AB1626" s="41">
        <v>0</v>
      </c>
      <c r="AC1626" s="41">
        <v>0</v>
      </c>
      <c r="AD1626" s="58">
        <f>SUM(Table446233[[#This Row],[1st
Apportionment]:[Invoices]])</f>
        <v>0</v>
      </c>
      <c r="AE1626" s="58">
        <f>Table446233[[#This Row],[2018–19
Final Allocation
$98.35 
Per Pupil]]-AD1626</f>
        <v>0</v>
      </c>
    </row>
    <row r="1627" spans="1:31" x14ac:dyDescent="0.35">
      <c r="A1627" s="13" t="s">
        <v>6520</v>
      </c>
      <c r="B1627" s="13" t="s">
        <v>6722</v>
      </c>
      <c r="C1627" s="14" t="s">
        <v>6522</v>
      </c>
      <c r="D1627" s="14" t="s">
        <v>6556</v>
      </c>
      <c r="E1627" s="14" t="s">
        <v>6723</v>
      </c>
      <c r="F1627" s="14" t="s">
        <v>6724</v>
      </c>
      <c r="G1627" s="14" t="s">
        <v>6725</v>
      </c>
      <c r="H1627" s="61" t="s">
        <v>6726</v>
      </c>
      <c r="I1627" s="38">
        <v>0</v>
      </c>
      <c r="J1627" s="39" t="s">
        <v>8123</v>
      </c>
      <c r="K1627" s="40" t="s">
        <v>8123</v>
      </c>
      <c r="L1627" s="14" t="s">
        <v>8123</v>
      </c>
      <c r="M1627" s="41">
        <v>0</v>
      </c>
      <c r="N1627" s="4" t="s">
        <v>8123</v>
      </c>
      <c r="O1627" s="41">
        <v>0</v>
      </c>
      <c r="P1627" s="41">
        <v>0</v>
      </c>
      <c r="Q1627" s="41">
        <v>0</v>
      </c>
      <c r="R1627" s="41">
        <v>0</v>
      </c>
      <c r="S1627" s="41">
        <v>0</v>
      </c>
      <c r="T1627" s="41">
        <v>0</v>
      </c>
      <c r="U1627" s="41">
        <v>0</v>
      </c>
      <c r="V1627" s="41">
        <v>0</v>
      </c>
      <c r="W1627" s="41">
        <v>0</v>
      </c>
      <c r="X1627" s="41">
        <v>0</v>
      </c>
      <c r="Y1627" s="41">
        <v>0</v>
      </c>
      <c r="Z1627" s="41">
        <v>0</v>
      </c>
      <c r="AA1627" s="41">
        <v>0</v>
      </c>
      <c r="AB1627" s="41">
        <v>0</v>
      </c>
      <c r="AC1627" s="41">
        <v>0</v>
      </c>
      <c r="AD1627" s="58">
        <f>SUM(Table446233[[#This Row],[1st
Apportionment]:[Invoices]])</f>
        <v>0</v>
      </c>
      <c r="AE1627" s="58">
        <f>Table446233[[#This Row],[2018–19
Final Allocation
$98.35 
Per Pupil]]-AD1627</f>
        <v>0</v>
      </c>
    </row>
    <row r="1628" spans="1:31" x14ac:dyDescent="0.35">
      <c r="A1628" s="13" t="s">
        <v>6520</v>
      </c>
      <c r="B1628" s="13" t="s">
        <v>6727</v>
      </c>
      <c r="C1628" s="14" t="s">
        <v>6522</v>
      </c>
      <c r="D1628" s="14" t="s">
        <v>6523</v>
      </c>
      <c r="E1628" s="14" t="s">
        <v>6728</v>
      </c>
      <c r="F1628" s="14" t="s">
        <v>6729</v>
      </c>
      <c r="G1628" s="14" t="s">
        <v>6730</v>
      </c>
      <c r="H1628" s="61" t="s">
        <v>6731</v>
      </c>
      <c r="I1628" s="38">
        <v>0</v>
      </c>
      <c r="J1628" s="39" t="s">
        <v>8122</v>
      </c>
      <c r="K1628" s="40" t="s">
        <v>8123</v>
      </c>
      <c r="L1628" s="14" t="s">
        <v>8123</v>
      </c>
      <c r="M1628" s="41">
        <v>0</v>
      </c>
      <c r="N1628" s="4" t="s">
        <v>8123</v>
      </c>
      <c r="O1628" s="41">
        <v>0</v>
      </c>
      <c r="P1628" s="41">
        <v>0</v>
      </c>
      <c r="Q1628" s="41">
        <v>0</v>
      </c>
      <c r="R1628" s="41">
        <v>0</v>
      </c>
      <c r="S1628" s="41">
        <v>0</v>
      </c>
      <c r="T1628" s="41">
        <v>0</v>
      </c>
      <c r="U1628" s="41">
        <v>0</v>
      </c>
      <c r="V1628" s="41">
        <v>0</v>
      </c>
      <c r="W1628" s="41">
        <v>0</v>
      </c>
      <c r="X1628" s="41">
        <v>0</v>
      </c>
      <c r="Y1628" s="41">
        <v>0</v>
      </c>
      <c r="Z1628" s="41">
        <v>0</v>
      </c>
      <c r="AA1628" s="41">
        <v>0</v>
      </c>
      <c r="AB1628" s="41">
        <v>0</v>
      </c>
      <c r="AC1628" s="41">
        <v>0</v>
      </c>
      <c r="AD1628" s="58">
        <f>SUM(Table446233[[#This Row],[1st
Apportionment]:[Invoices]])</f>
        <v>0</v>
      </c>
      <c r="AE1628" s="58">
        <f>Table446233[[#This Row],[2018–19
Final Allocation
$98.35 
Per Pupil]]-AD1628</f>
        <v>0</v>
      </c>
    </row>
    <row r="1629" spans="1:31" x14ac:dyDescent="0.35">
      <c r="A1629" s="13" t="s">
        <v>6520</v>
      </c>
      <c r="B1629" s="13" t="s">
        <v>6732</v>
      </c>
      <c r="C1629" s="14" t="s">
        <v>6522</v>
      </c>
      <c r="D1629" s="14" t="s">
        <v>6523</v>
      </c>
      <c r="E1629" s="14" t="s">
        <v>6733</v>
      </c>
      <c r="F1629" s="14" t="s">
        <v>6734</v>
      </c>
      <c r="G1629" s="14" t="s">
        <v>6735</v>
      </c>
      <c r="H1629" s="61" t="s">
        <v>6736</v>
      </c>
      <c r="I1629" s="38">
        <v>0</v>
      </c>
      <c r="J1629" s="39" t="s">
        <v>8122</v>
      </c>
      <c r="K1629" s="40" t="s">
        <v>8123</v>
      </c>
      <c r="L1629" s="14" t="s">
        <v>8123</v>
      </c>
      <c r="M1629" s="41">
        <v>0</v>
      </c>
      <c r="N1629" s="4" t="s">
        <v>8123</v>
      </c>
      <c r="O1629" s="41">
        <v>0</v>
      </c>
      <c r="P1629" s="41">
        <v>0</v>
      </c>
      <c r="Q1629" s="41">
        <v>0</v>
      </c>
      <c r="R1629" s="41">
        <v>0</v>
      </c>
      <c r="S1629" s="41">
        <v>0</v>
      </c>
      <c r="T1629" s="41">
        <v>0</v>
      </c>
      <c r="U1629" s="41">
        <v>0</v>
      </c>
      <c r="V1629" s="41">
        <v>0</v>
      </c>
      <c r="W1629" s="41">
        <v>0</v>
      </c>
      <c r="X1629" s="41">
        <v>0</v>
      </c>
      <c r="Y1629" s="41">
        <v>0</v>
      </c>
      <c r="Z1629" s="41">
        <v>0</v>
      </c>
      <c r="AA1629" s="41">
        <v>0</v>
      </c>
      <c r="AB1629" s="41">
        <v>0</v>
      </c>
      <c r="AC1629" s="41">
        <v>0</v>
      </c>
      <c r="AD1629" s="58">
        <f>SUM(Table446233[[#This Row],[1st
Apportionment]:[Invoices]])</f>
        <v>0</v>
      </c>
      <c r="AE1629" s="58">
        <f>Table446233[[#This Row],[2018–19
Final Allocation
$98.35 
Per Pupil]]-AD1629</f>
        <v>0</v>
      </c>
    </row>
    <row r="1630" spans="1:31" x14ac:dyDescent="0.35">
      <c r="A1630" s="13" t="s">
        <v>6520</v>
      </c>
      <c r="B1630" s="13" t="s">
        <v>6737</v>
      </c>
      <c r="C1630" s="14" t="s">
        <v>6522</v>
      </c>
      <c r="D1630" s="14" t="s">
        <v>6526</v>
      </c>
      <c r="E1630" s="14" t="s">
        <v>6738</v>
      </c>
      <c r="F1630" s="14" t="s">
        <v>6739</v>
      </c>
      <c r="G1630" s="14" t="s">
        <v>6740</v>
      </c>
      <c r="H1630" s="61" t="s">
        <v>6741</v>
      </c>
      <c r="I1630" s="38">
        <v>0</v>
      </c>
      <c r="J1630" s="39" t="s">
        <v>8122</v>
      </c>
      <c r="K1630" s="40" t="s">
        <v>8123</v>
      </c>
      <c r="L1630" s="14" t="s">
        <v>8123</v>
      </c>
      <c r="M1630" s="41">
        <v>0</v>
      </c>
      <c r="N1630" s="4" t="s">
        <v>8123</v>
      </c>
      <c r="O1630" s="41">
        <v>0</v>
      </c>
      <c r="P1630" s="41">
        <v>0</v>
      </c>
      <c r="Q1630" s="41">
        <v>0</v>
      </c>
      <c r="R1630" s="41">
        <v>0</v>
      </c>
      <c r="S1630" s="41">
        <v>0</v>
      </c>
      <c r="T1630" s="41">
        <v>0</v>
      </c>
      <c r="U1630" s="41">
        <v>0</v>
      </c>
      <c r="V1630" s="41">
        <v>0</v>
      </c>
      <c r="W1630" s="41">
        <v>0</v>
      </c>
      <c r="X1630" s="41">
        <v>0</v>
      </c>
      <c r="Y1630" s="41">
        <v>0</v>
      </c>
      <c r="Z1630" s="41">
        <v>0</v>
      </c>
      <c r="AA1630" s="41">
        <v>0</v>
      </c>
      <c r="AB1630" s="41">
        <v>0</v>
      </c>
      <c r="AC1630" s="41">
        <v>0</v>
      </c>
      <c r="AD1630" s="58">
        <f>SUM(Table446233[[#This Row],[1st
Apportionment]:[Invoices]])</f>
        <v>0</v>
      </c>
      <c r="AE1630" s="58">
        <f>Table446233[[#This Row],[2018–19
Final Allocation
$98.35 
Per Pupil]]-AD1630</f>
        <v>0</v>
      </c>
    </row>
    <row r="1631" spans="1:31" x14ac:dyDescent="0.35">
      <c r="A1631" s="13" t="s">
        <v>6520</v>
      </c>
      <c r="B1631" s="13" t="s">
        <v>6742</v>
      </c>
      <c r="C1631" s="14" t="s">
        <v>6522</v>
      </c>
      <c r="D1631" s="14" t="s">
        <v>6544</v>
      </c>
      <c r="E1631" s="14" t="s">
        <v>6743</v>
      </c>
      <c r="F1631" s="14" t="s">
        <v>6744</v>
      </c>
      <c r="G1631" s="14" t="s">
        <v>6745</v>
      </c>
      <c r="H1631" s="61" t="s">
        <v>6746</v>
      </c>
      <c r="I1631" s="38">
        <v>0</v>
      </c>
      <c r="J1631" s="39" t="s">
        <v>8122</v>
      </c>
      <c r="K1631" s="40" t="s">
        <v>8123</v>
      </c>
      <c r="L1631" s="14" t="s">
        <v>8123</v>
      </c>
      <c r="M1631" s="41">
        <v>0</v>
      </c>
      <c r="N1631" s="4" t="s">
        <v>8123</v>
      </c>
      <c r="O1631" s="41">
        <v>0</v>
      </c>
      <c r="P1631" s="41">
        <v>0</v>
      </c>
      <c r="Q1631" s="41">
        <v>0</v>
      </c>
      <c r="R1631" s="41">
        <v>0</v>
      </c>
      <c r="S1631" s="41">
        <v>0</v>
      </c>
      <c r="T1631" s="41">
        <v>0</v>
      </c>
      <c r="U1631" s="41">
        <v>0</v>
      </c>
      <c r="V1631" s="41">
        <v>0</v>
      </c>
      <c r="W1631" s="41">
        <v>0</v>
      </c>
      <c r="X1631" s="41">
        <v>0</v>
      </c>
      <c r="Y1631" s="41">
        <v>0</v>
      </c>
      <c r="Z1631" s="41">
        <v>0</v>
      </c>
      <c r="AA1631" s="41">
        <v>0</v>
      </c>
      <c r="AB1631" s="41">
        <v>0</v>
      </c>
      <c r="AC1631" s="41">
        <v>0</v>
      </c>
      <c r="AD1631" s="58">
        <f>SUM(Table446233[[#This Row],[1st
Apportionment]:[Invoices]])</f>
        <v>0</v>
      </c>
      <c r="AE1631" s="58">
        <f>Table446233[[#This Row],[2018–19
Final Allocation
$98.35 
Per Pupil]]-AD1631</f>
        <v>0</v>
      </c>
    </row>
    <row r="1632" spans="1:31" x14ac:dyDescent="0.35">
      <c r="A1632" s="13" t="s">
        <v>6520</v>
      </c>
      <c r="B1632" s="13" t="s">
        <v>6747</v>
      </c>
      <c r="C1632" s="14" t="s">
        <v>6522</v>
      </c>
      <c r="D1632" s="14" t="s">
        <v>6523</v>
      </c>
      <c r="E1632" s="14" t="s">
        <v>6748</v>
      </c>
      <c r="F1632" s="14" t="s">
        <v>6749</v>
      </c>
      <c r="G1632" s="14" t="s">
        <v>6750</v>
      </c>
      <c r="H1632" s="61" t="s">
        <v>6751</v>
      </c>
      <c r="I1632" s="38">
        <v>0</v>
      </c>
      <c r="J1632" s="39" t="s">
        <v>8122</v>
      </c>
      <c r="K1632" s="40" t="s">
        <v>8123</v>
      </c>
      <c r="L1632" s="14" t="s">
        <v>8122</v>
      </c>
      <c r="M1632" s="41">
        <v>0</v>
      </c>
      <c r="N1632" s="4" t="s">
        <v>8123</v>
      </c>
      <c r="O1632" s="41">
        <v>0</v>
      </c>
      <c r="P1632" s="41">
        <v>0</v>
      </c>
      <c r="Q1632" s="41">
        <v>0</v>
      </c>
      <c r="R1632" s="41">
        <v>0</v>
      </c>
      <c r="S1632" s="41">
        <v>0</v>
      </c>
      <c r="T1632" s="41">
        <v>0</v>
      </c>
      <c r="U1632" s="41">
        <v>0</v>
      </c>
      <c r="V1632" s="41">
        <v>0</v>
      </c>
      <c r="W1632" s="41">
        <v>0</v>
      </c>
      <c r="X1632" s="41">
        <v>0</v>
      </c>
      <c r="Y1632" s="41">
        <v>0</v>
      </c>
      <c r="Z1632" s="41">
        <v>0</v>
      </c>
      <c r="AA1632" s="41">
        <v>0</v>
      </c>
      <c r="AB1632" s="41">
        <v>0</v>
      </c>
      <c r="AC1632" s="41">
        <v>0</v>
      </c>
      <c r="AD1632" s="58">
        <f>SUM(Table446233[[#This Row],[1st
Apportionment]:[Invoices]])</f>
        <v>0</v>
      </c>
      <c r="AE1632" s="58">
        <f>Table446233[[#This Row],[2018–19
Final Allocation
$98.35 
Per Pupil]]-AD1632</f>
        <v>0</v>
      </c>
    </row>
    <row r="1633" spans="1:31" x14ac:dyDescent="0.35">
      <c r="A1633" s="13" t="s">
        <v>6520</v>
      </c>
      <c r="B1633" s="13" t="s">
        <v>6752</v>
      </c>
      <c r="C1633" s="14" t="s">
        <v>6522</v>
      </c>
      <c r="D1633" s="14" t="s">
        <v>6523</v>
      </c>
      <c r="E1633" s="14" t="s">
        <v>6753</v>
      </c>
      <c r="F1633" s="14" t="s">
        <v>6754</v>
      </c>
      <c r="G1633" s="14" t="s">
        <v>6755</v>
      </c>
      <c r="H1633" s="61" t="s">
        <v>6756</v>
      </c>
      <c r="I1633" s="38">
        <v>0</v>
      </c>
      <c r="J1633" s="39" t="s">
        <v>8122</v>
      </c>
      <c r="K1633" s="40" t="s">
        <v>8123</v>
      </c>
      <c r="L1633" s="14" t="s">
        <v>8122</v>
      </c>
      <c r="M1633" s="41">
        <v>0</v>
      </c>
      <c r="N1633" s="4" t="s">
        <v>8123</v>
      </c>
      <c r="O1633" s="41">
        <v>0</v>
      </c>
      <c r="P1633" s="41">
        <v>0</v>
      </c>
      <c r="Q1633" s="41">
        <v>0</v>
      </c>
      <c r="R1633" s="41">
        <v>0</v>
      </c>
      <c r="S1633" s="41">
        <v>0</v>
      </c>
      <c r="T1633" s="41">
        <v>0</v>
      </c>
      <c r="U1633" s="41">
        <v>0</v>
      </c>
      <c r="V1633" s="41">
        <v>0</v>
      </c>
      <c r="W1633" s="41">
        <v>0</v>
      </c>
      <c r="X1633" s="41">
        <v>0</v>
      </c>
      <c r="Y1633" s="41">
        <v>0</v>
      </c>
      <c r="Z1633" s="41">
        <v>0</v>
      </c>
      <c r="AA1633" s="41">
        <v>0</v>
      </c>
      <c r="AB1633" s="41">
        <v>0</v>
      </c>
      <c r="AC1633" s="41">
        <v>0</v>
      </c>
      <c r="AD1633" s="58">
        <f>SUM(Table446233[[#This Row],[1st
Apportionment]:[Invoices]])</f>
        <v>0</v>
      </c>
      <c r="AE1633" s="58">
        <f>Table446233[[#This Row],[2018–19
Final Allocation
$98.35 
Per Pupil]]-AD1633</f>
        <v>0</v>
      </c>
    </row>
    <row r="1634" spans="1:31" x14ac:dyDescent="0.35">
      <c r="A1634" s="13" t="s">
        <v>6520</v>
      </c>
      <c r="B1634" s="13" t="s">
        <v>6757</v>
      </c>
      <c r="C1634" s="14" t="s">
        <v>6522</v>
      </c>
      <c r="D1634" s="14" t="s">
        <v>6523</v>
      </c>
      <c r="E1634" s="14" t="s">
        <v>6758</v>
      </c>
      <c r="F1634" s="14" t="s">
        <v>6759</v>
      </c>
      <c r="G1634" s="14" t="s">
        <v>6760</v>
      </c>
      <c r="H1634" s="61" t="s">
        <v>6761</v>
      </c>
      <c r="I1634" s="38">
        <v>0</v>
      </c>
      <c r="J1634" s="39" t="s">
        <v>8122</v>
      </c>
      <c r="K1634" s="40" t="s">
        <v>8123</v>
      </c>
      <c r="L1634" s="14" t="s">
        <v>8123</v>
      </c>
      <c r="M1634" s="41">
        <v>0</v>
      </c>
      <c r="N1634" s="4" t="s">
        <v>8123</v>
      </c>
      <c r="O1634" s="41">
        <v>0</v>
      </c>
      <c r="P1634" s="41">
        <v>0</v>
      </c>
      <c r="Q1634" s="41">
        <v>0</v>
      </c>
      <c r="R1634" s="41">
        <v>0</v>
      </c>
      <c r="S1634" s="41">
        <v>0</v>
      </c>
      <c r="T1634" s="41">
        <v>0</v>
      </c>
      <c r="U1634" s="41">
        <v>0</v>
      </c>
      <c r="V1634" s="41">
        <v>0</v>
      </c>
      <c r="W1634" s="41">
        <v>0</v>
      </c>
      <c r="X1634" s="41">
        <v>0</v>
      </c>
      <c r="Y1634" s="41">
        <v>0</v>
      </c>
      <c r="Z1634" s="41">
        <v>0</v>
      </c>
      <c r="AA1634" s="41">
        <v>0</v>
      </c>
      <c r="AB1634" s="41">
        <v>0</v>
      </c>
      <c r="AC1634" s="41">
        <v>0</v>
      </c>
      <c r="AD1634" s="58">
        <f>SUM(Table446233[[#This Row],[1st
Apportionment]:[Invoices]])</f>
        <v>0</v>
      </c>
      <c r="AE1634" s="58">
        <f>Table446233[[#This Row],[2018–19
Final Allocation
$98.35 
Per Pupil]]-AD1634</f>
        <v>0</v>
      </c>
    </row>
    <row r="1635" spans="1:31" x14ac:dyDescent="0.35">
      <c r="A1635" s="13" t="s">
        <v>6520</v>
      </c>
      <c r="B1635" s="13" t="s">
        <v>6762</v>
      </c>
      <c r="C1635" s="14" t="s">
        <v>6522</v>
      </c>
      <c r="D1635" s="14" t="s">
        <v>6550</v>
      </c>
      <c r="E1635" s="14" t="s">
        <v>6763</v>
      </c>
      <c r="F1635" s="14" t="s">
        <v>6764</v>
      </c>
      <c r="G1635" s="14" t="s">
        <v>6765</v>
      </c>
      <c r="H1635" s="61" t="s">
        <v>6766</v>
      </c>
      <c r="I1635" s="38">
        <v>0</v>
      </c>
      <c r="J1635" s="39" t="s">
        <v>8123</v>
      </c>
      <c r="K1635" s="40" t="s">
        <v>8123</v>
      </c>
      <c r="L1635" s="14" t="s">
        <v>8122</v>
      </c>
      <c r="M1635" s="41">
        <v>0</v>
      </c>
      <c r="N1635" s="4" t="s">
        <v>8123</v>
      </c>
      <c r="O1635" s="41">
        <v>0</v>
      </c>
      <c r="P1635" s="41">
        <v>0</v>
      </c>
      <c r="Q1635" s="41">
        <v>0</v>
      </c>
      <c r="R1635" s="41">
        <v>0</v>
      </c>
      <c r="S1635" s="41">
        <v>0</v>
      </c>
      <c r="T1635" s="41">
        <v>0</v>
      </c>
      <c r="U1635" s="41">
        <v>0</v>
      </c>
      <c r="V1635" s="41">
        <v>0</v>
      </c>
      <c r="W1635" s="41">
        <v>0</v>
      </c>
      <c r="X1635" s="41">
        <v>0</v>
      </c>
      <c r="Y1635" s="41">
        <v>0</v>
      </c>
      <c r="Z1635" s="41">
        <v>0</v>
      </c>
      <c r="AA1635" s="41">
        <v>0</v>
      </c>
      <c r="AB1635" s="41">
        <v>0</v>
      </c>
      <c r="AC1635" s="41">
        <v>0</v>
      </c>
      <c r="AD1635" s="58">
        <f>SUM(Table446233[[#This Row],[1st
Apportionment]:[Invoices]])</f>
        <v>0</v>
      </c>
      <c r="AE1635" s="58">
        <f>Table446233[[#This Row],[2018–19
Final Allocation
$98.35 
Per Pupil]]-AD1635</f>
        <v>0</v>
      </c>
    </row>
    <row r="1636" spans="1:31" x14ac:dyDescent="0.35">
      <c r="A1636" s="13" t="s">
        <v>6520</v>
      </c>
      <c r="B1636" s="13" t="s">
        <v>6767</v>
      </c>
      <c r="C1636" s="14" t="s">
        <v>6522</v>
      </c>
      <c r="D1636" s="14" t="s">
        <v>6550</v>
      </c>
      <c r="E1636" s="14" t="s">
        <v>6768</v>
      </c>
      <c r="F1636" s="14" t="s">
        <v>6769</v>
      </c>
      <c r="G1636" s="14" t="s">
        <v>6770</v>
      </c>
      <c r="H1636" s="61" t="s">
        <v>6771</v>
      </c>
      <c r="I1636" s="38">
        <v>0</v>
      </c>
      <c r="J1636" s="39" t="s">
        <v>8122</v>
      </c>
      <c r="K1636" s="40" t="s">
        <v>8123</v>
      </c>
      <c r="L1636" s="14" t="s">
        <v>8123</v>
      </c>
      <c r="M1636" s="41">
        <v>0</v>
      </c>
      <c r="N1636" s="4" t="s">
        <v>8123</v>
      </c>
      <c r="O1636" s="41">
        <v>0</v>
      </c>
      <c r="P1636" s="41">
        <v>0</v>
      </c>
      <c r="Q1636" s="41">
        <v>0</v>
      </c>
      <c r="R1636" s="41">
        <v>0</v>
      </c>
      <c r="S1636" s="41">
        <v>0</v>
      </c>
      <c r="T1636" s="41">
        <v>0</v>
      </c>
      <c r="U1636" s="41">
        <v>0</v>
      </c>
      <c r="V1636" s="41">
        <v>0</v>
      </c>
      <c r="W1636" s="41">
        <v>0</v>
      </c>
      <c r="X1636" s="41">
        <v>0</v>
      </c>
      <c r="Y1636" s="41">
        <v>0</v>
      </c>
      <c r="Z1636" s="41">
        <v>0</v>
      </c>
      <c r="AA1636" s="41">
        <v>0</v>
      </c>
      <c r="AB1636" s="41">
        <v>0</v>
      </c>
      <c r="AC1636" s="41">
        <v>0</v>
      </c>
      <c r="AD1636" s="58">
        <f>SUM(Table446233[[#This Row],[1st
Apportionment]:[Invoices]])</f>
        <v>0</v>
      </c>
      <c r="AE1636" s="58">
        <f>Table446233[[#This Row],[2018–19
Final Allocation
$98.35 
Per Pupil]]-AD1636</f>
        <v>0</v>
      </c>
    </row>
    <row r="1637" spans="1:31" x14ac:dyDescent="0.35">
      <c r="A1637" s="13" t="s">
        <v>6520</v>
      </c>
      <c r="B1637" s="13" t="s">
        <v>6772</v>
      </c>
      <c r="C1637" s="14" t="s">
        <v>6522</v>
      </c>
      <c r="D1637" s="14" t="s">
        <v>6601</v>
      </c>
      <c r="E1637" s="14" t="s">
        <v>6773</v>
      </c>
      <c r="F1637" s="14" t="s">
        <v>6774</v>
      </c>
      <c r="G1637" s="14" t="s">
        <v>6775</v>
      </c>
      <c r="H1637" s="61" t="s">
        <v>6776</v>
      </c>
      <c r="I1637" s="38">
        <v>0</v>
      </c>
      <c r="J1637" s="39" t="s">
        <v>8122</v>
      </c>
      <c r="K1637" s="40" t="s">
        <v>8123</v>
      </c>
      <c r="L1637" s="14" t="s">
        <v>8123</v>
      </c>
      <c r="M1637" s="41">
        <v>0</v>
      </c>
      <c r="N1637" s="4" t="s">
        <v>8123</v>
      </c>
      <c r="O1637" s="41">
        <v>0</v>
      </c>
      <c r="P1637" s="41">
        <v>0</v>
      </c>
      <c r="Q1637" s="41">
        <v>0</v>
      </c>
      <c r="R1637" s="41">
        <v>0</v>
      </c>
      <c r="S1637" s="41">
        <v>0</v>
      </c>
      <c r="T1637" s="41">
        <v>0</v>
      </c>
      <c r="U1637" s="41">
        <v>0</v>
      </c>
      <c r="V1637" s="41">
        <v>0</v>
      </c>
      <c r="W1637" s="41">
        <v>0</v>
      </c>
      <c r="X1637" s="41">
        <v>0</v>
      </c>
      <c r="Y1637" s="41">
        <v>0</v>
      </c>
      <c r="Z1637" s="41">
        <v>0</v>
      </c>
      <c r="AA1637" s="41">
        <v>0</v>
      </c>
      <c r="AB1637" s="41">
        <v>0</v>
      </c>
      <c r="AC1637" s="41">
        <v>0</v>
      </c>
      <c r="AD1637" s="58">
        <f>SUM(Table446233[[#This Row],[1st
Apportionment]:[Invoices]])</f>
        <v>0</v>
      </c>
      <c r="AE1637" s="58">
        <f>Table446233[[#This Row],[2018–19
Final Allocation
$98.35 
Per Pupil]]-AD1637</f>
        <v>0</v>
      </c>
    </row>
    <row r="1638" spans="1:31" x14ac:dyDescent="0.35">
      <c r="A1638" s="13" t="s">
        <v>6520</v>
      </c>
      <c r="B1638" s="13" t="s">
        <v>6777</v>
      </c>
      <c r="C1638" s="14" t="s">
        <v>6522</v>
      </c>
      <c r="D1638" s="14" t="s">
        <v>6523</v>
      </c>
      <c r="E1638" s="14" t="s">
        <v>6778</v>
      </c>
      <c r="F1638" s="14" t="s">
        <v>6779</v>
      </c>
      <c r="G1638" s="14" t="s">
        <v>6780</v>
      </c>
      <c r="H1638" s="61" t="s">
        <v>6781</v>
      </c>
      <c r="I1638" s="38">
        <v>0</v>
      </c>
      <c r="J1638" s="39" t="s">
        <v>8123</v>
      </c>
      <c r="K1638" s="40" t="s">
        <v>8123</v>
      </c>
      <c r="L1638" s="14" t="s">
        <v>8123</v>
      </c>
      <c r="M1638" s="41">
        <v>0</v>
      </c>
      <c r="N1638" s="4" t="s">
        <v>8123</v>
      </c>
      <c r="O1638" s="41">
        <v>0</v>
      </c>
      <c r="P1638" s="41">
        <v>0</v>
      </c>
      <c r="Q1638" s="41">
        <v>0</v>
      </c>
      <c r="R1638" s="41">
        <v>0</v>
      </c>
      <c r="S1638" s="41">
        <v>0</v>
      </c>
      <c r="T1638" s="41">
        <v>0</v>
      </c>
      <c r="U1638" s="41">
        <v>0</v>
      </c>
      <c r="V1638" s="41">
        <v>0</v>
      </c>
      <c r="W1638" s="41">
        <v>0</v>
      </c>
      <c r="X1638" s="41">
        <v>0</v>
      </c>
      <c r="Y1638" s="41">
        <v>0</v>
      </c>
      <c r="Z1638" s="41">
        <v>0</v>
      </c>
      <c r="AA1638" s="41">
        <v>0</v>
      </c>
      <c r="AB1638" s="41">
        <v>0</v>
      </c>
      <c r="AC1638" s="41">
        <v>0</v>
      </c>
      <c r="AD1638" s="58">
        <f>SUM(Table446233[[#This Row],[1st
Apportionment]:[Invoices]])</f>
        <v>0</v>
      </c>
      <c r="AE1638" s="58">
        <f>Table446233[[#This Row],[2018–19
Final Allocation
$98.35 
Per Pupil]]-AD1638</f>
        <v>0</v>
      </c>
    </row>
    <row r="1639" spans="1:31" x14ac:dyDescent="0.35">
      <c r="A1639" s="13" t="s">
        <v>6520</v>
      </c>
      <c r="B1639" s="13" t="s">
        <v>6782</v>
      </c>
      <c r="C1639" s="14" t="s">
        <v>6522</v>
      </c>
      <c r="D1639" s="14" t="s">
        <v>6550</v>
      </c>
      <c r="E1639" s="14" t="s">
        <v>6783</v>
      </c>
      <c r="F1639" s="14" t="s">
        <v>6784</v>
      </c>
      <c r="G1639" s="14" t="s">
        <v>6785</v>
      </c>
      <c r="H1639" s="61" t="s">
        <v>6786</v>
      </c>
      <c r="I1639" s="38">
        <v>0</v>
      </c>
      <c r="J1639" s="39" t="s">
        <v>8122</v>
      </c>
      <c r="K1639" s="40" t="s">
        <v>8123</v>
      </c>
      <c r="L1639" s="14" t="s">
        <v>8123</v>
      </c>
      <c r="M1639" s="41">
        <v>0</v>
      </c>
      <c r="N1639" s="4" t="s">
        <v>8123</v>
      </c>
      <c r="O1639" s="41">
        <v>0</v>
      </c>
      <c r="P1639" s="41">
        <v>0</v>
      </c>
      <c r="Q1639" s="41">
        <v>0</v>
      </c>
      <c r="R1639" s="41">
        <v>0</v>
      </c>
      <c r="S1639" s="41">
        <v>0</v>
      </c>
      <c r="T1639" s="41">
        <v>0</v>
      </c>
      <c r="U1639" s="41">
        <v>0</v>
      </c>
      <c r="V1639" s="41">
        <v>0</v>
      </c>
      <c r="W1639" s="41">
        <v>0</v>
      </c>
      <c r="X1639" s="41">
        <v>0</v>
      </c>
      <c r="Y1639" s="41">
        <v>0</v>
      </c>
      <c r="Z1639" s="41">
        <v>0</v>
      </c>
      <c r="AA1639" s="41">
        <v>0</v>
      </c>
      <c r="AB1639" s="41">
        <v>0</v>
      </c>
      <c r="AC1639" s="41">
        <v>0</v>
      </c>
      <c r="AD1639" s="58">
        <f>SUM(Table446233[[#This Row],[1st
Apportionment]:[Invoices]])</f>
        <v>0</v>
      </c>
      <c r="AE1639" s="58">
        <f>Table446233[[#This Row],[2018–19
Final Allocation
$98.35 
Per Pupil]]-AD1639</f>
        <v>0</v>
      </c>
    </row>
    <row r="1640" spans="1:31" x14ac:dyDescent="0.35">
      <c r="A1640" s="13" t="s">
        <v>6520</v>
      </c>
      <c r="B1640" s="13" t="s">
        <v>6787</v>
      </c>
      <c r="C1640" s="14" t="s">
        <v>6522</v>
      </c>
      <c r="D1640" s="14" t="s">
        <v>6526</v>
      </c>
      <c r="E1640" s="14" t="s">
        <v>6788</v>
      </c>
      <c r="F1640" s="14" t="s">
        <v>6789</v>
      </c>
      <c r="G1640" s="14" t="s">
        <v>6790</v>
      </c>
      <c r="H1640" s="61" t="s">
        <v>6791</v>
      </c>
      <c r="I1640" s="38">
        <v>0</v>
      </c>
      <c r="J1640" s="39" t="s">
        <v>8122</v>
      </c>
      <c r="K1640" s="40" t="s">
        <v>8123</v>
      </c>
      <c r="L1640" s="14" t="s">
        <v>8123</v>
      </c>
      <c r="M1640" s="41">
        <v>0</v>
      </c>
      <c r="N1640" s="4" t="s">
        <v>8123</v>
      </c>
      <c r="O1640" s="41">
        <v>0</v>
      </c>
      <c r="P1640" s="41">
        <v>0</v>
      </c>
      <c r="Q1640" s="41">
        <v>0</v>
      </c>
      <c r="R1640" s="41">
        <v>0</v>
      </c>
      <c r="S1640" s="41">
        <v>0</v>
      </c>
      <c r="T1640" s="41">
        <v>0</v>
      </c>
      <c r="U1640" s="41">
        <v>0</v>
      </c>
      <c r="V1640" s="41">
        <v>0</v>
      </c>
      <c r="W1640" s="41">
        <v>0</v>
      </c>
      <c r="X1640" s="41">
        <v>0</v>
      </c>
      <c r="Y1640" s="41">
        <v>0</v>
      </c>
      <c r="Z1640" s="41">
        <v>0</v>
      </c>
      <c r="AA1640" s="41">
        <v>0</v>
      </c>
      <c r="AB1640" s="41">
        <v>0</v>
      </c>
      <c r="AC1640" s="41">
        <v>0</v>
      </c>
      <c r="AD1640" s="58">
        <f>SUM(Table446233[[#This Row],[1st
Apportionment]:[Invoices]])</f>
        <v>0</v>
      </c>
      <c r="AE1640" s="58">
        <f>Table446233[[#This Row],[2018–19
Final Allocation
$98.35 
Per Pupil]]-AD1640</f>
        <v>0</v>
      </c>
    </row>
    <row r="1641" spans="1:31" x14ac:dyDescent="0.35">
      <c r="A1641" s="13" t="s">
        <v>6520</v>
      </c>
      <c r="B1641" s="13" t="s">
        <v>6792</v>
      </c>
      <c r="C1641" s="14" t="s">
        <v>6522</v>
      </c>
      <c r="D1641" s="14" t="s">
        <v>6523</v>
      </c>
      <c r="E1641" s="14" t="s">
        <v>6793</v>
      </c>
      <c r="F1641" s="14" t="s">
        <v>6794</v>
      </c>
      <c r="G1641" s="14" t="s">
        <v>6795</v>
      </c>
      <c r="H1641" s="61" t="s">
        <v>6796</v>
      </c>
      <c r="I1641" s="38">
        <v>0</v>
      </c>
      <c r="J1641" s="39" t="s">
        <v>8122</v>
      </c>
      <c r="K1641" s="40" t="s">
        <v>8123</v>
      </c>
      <c r="L1641" s="14" t="s">
        <v>8123</v>
      </c>
      <c r="M1641" s="41">
        <v>0</v>
      </c>
      <c r="N1641" s="4" t="s">
        <v>8123</v>
      </c>
      <c r="O1641" s="41">
        <v>0</v>
      </c>
      <c r="P1641" s="41">
        <v>0</v>
      </c>
      <c r="Q1641" s="41">
        <v>0</v>
      </c>
      <c r="R1641" s="41">
        <v>0</v>
      </c>
      <c r="S1641" s="41">
        <v>0</v>
      </c>
      <c r="T1641" s="41">
        <v>0</v>
      </c>
      <c r="U1641" s="41">
        <v>0</v>
      </c>
      <c r="V1641" s="41">
        <v>0</v>
      </c>
      <c r="W1641" s="41">
        <v>0</v>
      </c>
      <c r="X1641" s="41">
        <v>0</v>
      </c>
      <c r="Y1641" s="41">
        <v>0</v>
      </c>
      <c r="Z1641" s="41">
        <v>0</v>
      </c>
      <c r="AA1641" s="41">
        <v>0</v>
      </c>
      <c r="AB1641" s="41">
        <v>0</v>
      </c>
      <c r="AC1641" s="41">
        <v>0</v>
      </c>
      <c r="AD1641" s="58">
        <f>SUM(Table446233[[#This Row],[1st
Apportionment]:[Invoices]])</f>
        <v>0</v>
      </c>
      <c r="AE1641" s="58">
        <f>Table446233[[#This Row],[2018–19
Final Allocation
$98.35 
Per Pupil]]-AD1641</f>
        <v>0</v>
      </c>
    </row>
    <row r="1642" spans="1:31" x14ac:dyDescent="0.35">
      <c r="A1642" s="13" t="s">
        <v>6520</v>
      </c>
      <c r="B1642" s="13" t="s">
        <v>6797</v>
      </c>
      <c r="C1642" s="14" t="s">
        <v>6522</v>
      </c>
      <c r="D1642" s="14" t="s">
        <v>6601</v>
      </c>
      <c r="E1642" s="14" t="s">
        <v>6798</v>
      </c>
      <c r="F1642" s="14" t="s">
        <v>6799</v>
      </c>
      <c r="G1642" s="14" t="s">
        <v>6800</v>
      </c>
      <c r="H1642" s="61" t="s">
        <v>6801</v>
      </c>
      <c r="I1642" s="38">
        <v>0</v>
      </c>
      <c r="J1642" s="39" t="s">
        <v>8122</v>
      </c>
      <c r="K1642" s="40" t="s">
        <v>8123</v>
      </c>
      <c r="L1642" s="14" t="s">
        <v>8122</v>
      </c>
      <c r="M1642" s="41">
        <v>0</v>
      </c>
      <c r="N1642" s="4" t="s">
        <v>8123</v>
      </c>
      <c r="O1642" s="41">
        <v>0</v>
      </c>
      <c r="P1642" s="41">
        <v>0</v>
      </c>
      <c r="Q1642" s="41">
        <v>0</v>
      </c>
      <c r="R1642" s="41">
        <v>0</v>
      </c>
      <c r="S1642" s="41">
        <v>0</v>
      </c>
      <c r="T1642" s="41">
        <v>0</v>
      </c>
      <c r="U1642" s="41">
        <v>0</v>
      </c>
      <c r="V1642" s="41">
        <v>0</v>
      </c>
      <c r="W1642" s="41">
        <v>0</v>
      </c>
      <c r="X1642" s="41">
        <v>0</v>
      </c>
      <c r="Y1642" s="41">
        <v>0</v>
      </c>
      <c r="Z1642" s="41">
        <v>0</v>
      </c>
      <c r="AA1642" s="41">
        <v>0</v>
      </c>
      <c r="AB1642" s="41">
        <v>0</v>
      </c>
      <c r="AC1642" s="41">
        <v>0</v>
      </c>
      <c r="AD1642" s="58">
        <f>SUM(Table446233[[#This Row],[1st
Apportionment]:[Invoices]])</f>
        <v>0</v>
      </c>
      <c r="AE1642" s="58">
        <f>Table446233[[#This Row],[2018–19
Final Allocation
$98.35 
Per Pupil]]-AD1642</f>
        <v>0</v>
      </c>
    </row>
    <row r="1643" spans="1:31" x14ac:dyDescent="0.35">
      <c r="A1643" s="13" t="s">
        <v>6520</v>
      </c>
      <c r="B1643" s="13" t="s">
        <v>6802</v>
      </c>
      <c r="C1643" s="14" t="s">
        <v>6522</v>
      </c>
      <c r="D1643" s="14" t="s">
        <v>6544</v>
      </c>
      <c r="E1643" s="14" t="s">
        <v>6803</v>
      </c>
      <c r="F1643" s="14" t="s">
        <v>6804</v>
      </c>
      <c r="G1643" s="14" t="s">
        <v>6805</v>
      </c>
      <c r="H1643" s="61" t="s">
        <v>6806</v>
      </c>
      <c r="I1643" s="38">
        <v>21</v>
      </c>
      <c r="J1643" s="39" t="s">
        <v>8122</v>
      </c>
      <c r="K1643" s="40" t="s">
        <v>8122</v>
      </c>
      <c r="L1643" s="14" t="s">
        <v>8122</v>
      </c>
      <c r="M1643" s="41">
        <v>2065</v>
      </c>
      <c r="N1643" s="4" t="s">
        <v>8123</v>
      </c>
      <c r="O1643" s="41">
        <v>0</v>
      </c>
      <c r="P1643" s="41">
        <v>485</v>
      </c>
      <c r="Q1643" s="41">
        <v>485</v>
      </c>
      <c r="R1643" s="41">
        <v>516</v>
      </c>
      <c r="S1643" s="41">
        <v>0</v>
      </c>
      <c r="T1643" s="41">
        <v>0</v>
      </c>
      <c r="U1643" s="41">
        <v>579</v>
      </c>
      <c r="V1643" s="41">
        <v>0</v>
      </c>
      <c r="W1643" s="41">
        <v>0</v>
      </c>
      <c r="X1643" s="41">
        <v>0</v>
      </c>
      <c r="Y1643" s="41">
        <v>0</v>
      </c>
      <c r="Z1643" s="41">
        <v>0</v>
      </c>
      <c r="AA1643" s="41">
        <v>0</v>
      </c>
      <c r="AB1643" s="41">
        <v>0</v>
      </c>
      <c r="AC1643" s="41">
        <v>0</v>
      </c>
      <c r="AD1643" s="58">
        <f>SUM(Table446233[[#This Row],[1st
Apportionment]:[Invoices]])</f>
        <v>2065</v>
      </c>
      <c r="AE1643" s="58">
        <f>Table446233[[#This Row],[2018–19
Final Allocation
$98.35 
Per Pupil]]-AD1643</f>
        <v>0</v>
      </c>
    </row>
    <row r="1644" spans="1:31" x14ac:dyDescent="0.35">
      <c r="A1644" s="13" t="s">
        <v>6520</v>
      </c>
      <c r="B1644" s="13" t="s">
        <v>6807</v>
      </c>
      <c r="C1644" s="14" t="s">
        <v>6522</v>
      </c>
      <c r="D1644" s="14" t="s">
        <v>6544</v>
      </c>
      <c r="E1644" s="14" t="s">
        <v>6808</v>
      </c>
      <c r="F1644" s="14" t="s">
        <v>6809</v>
      </c>
      <c r="G1644" s="14" t="s">
        <v>6810</v>
      </c>
      <c r="H1644" s="61" t="s">
        <v>6811</v>
      </c>
      <c r="I1644" s="38">
        <v>0</v>
      </c>
      <c r="J1644" s="39" t="s">
        <v>8122</v>
      </c>
      <c r="K1644" s="40" t="s">
        <v>8123</v>
      </c>
      <c r="L1644" s="14" t="s">
        <v>8122</v>
      </c>
      <c r="M1644" s="41">
        <v>0</v>
      </c>
      <c r="N1644" s="4" t="s">
        <v>8123</v>
      </c>
      <c r="O1644" s="41">
        <v>0</v>
      </c>
      <c r="P1644" s="41">
        <v>0</v>
      </c>
      <c r="Q1644" s="41">
        <v>0</v>
      </c>
      <c r="R1644" s="41">
        <v>0</v>
      </c>
      <c r="S1644" s="41">
        <v>0</v>
      </c>
      <c r="T1644" s="41">
        <v>0</v>
      </c>
      <c r="U1644" s="41">
        <v>0</v>
      </c>
      <c r="V1644" s="41">
        <v>0</v>
      </c>
      <c r="W1644" s="41">
        <v>0</v>
      </c>
      <c r="X1644" s="41">
        <v>0</v>
      </c>
      <c r="Y1644" s="41">
        <v>0</v>
      </c>
      <c r="Z1644" s="41">
        <v>0</v>
      </c>
      <c r="AA1644" s="41">
        <v>0</v>
      </c>
      <c r="AB1644" s="41">
        <v>0</v>
      </c>
      <c r="AC1644" s="41">
        <v>0</v>
      </c>
      <c r="AD1644" s="58">
        <f>SUM(Table446233[[#This Row],[1st
Apportionment]:[Invoices]])</f>
        <v>0</v>
      </c>
      <c r="AE1644" s="58">
        <f>Table446233[[#This Row],[2018–19
Final Allocation
$98.35 
Per Pupil]]-AD1644</f>
        <v>0</v>
      </c>
    </row>
    <row r="1645" spans="1:31" x14ac:dyDescent="0.35">
      <c r="A1645" s="13" t="s">
        <v>6520</v>
      </c>
      <c r="B1645" s="13" t="s">
        <v>6812</v>
      </c>
      <c r="C1645" s="14" t="s">
        <v>6522</v>
      </c>
      <c r="D1645" s="14" t="s">
        <v>6523</v>
      </c>
      <c r="E1645" s="14" t="s">
        <v>6813</v>
      </c>
      <c r="F1645" s="14" t="s">
        <v>6814</v>
      </c>
      <c r="G1645" s="14" t="s">
        <v>6815</v>
      </c>
      <c r="H1645" s="61" t="s">
        <v>6816</v>
      </c>
      <c r="I1645" s="38">
        <v>0</v>
      </c>
      <c r="J1645" s="39" t="s">
        <v>8122</v>
      </c>
      <c r="K1645" s="40" t="s">
        <v>8123</v>
      </c>
      <c r="L1645" s="14" t="s">
        <v>8122</v>
      </c>
      <c r="M1645" s="41">
        <v>0</v>
      </c>
      <c r="N1645" s="4" t="s">
        <v>8123</v>
      </c>
      <c r="O1645" s="41">
        <v>0</v>
      </c>
      <c r="P1645" s="41">
        <v>0</v>
      </c>
      <c r="Q1645" s="41">
        <v>0</v>
      </c>
      <c r="R1645" s="41">
        <v>0</v>
      </c>
      <c r="S1645" s="41">
        <v>0</v>
      </c>
      <c r="T1645" s="41">
        <v>0</v>
      </c>
      <c r="U1645" s="41">
        <v>0</v>
      </c>
      <c r="V1645" s="41">
        <v>0</v>
      </c>
      <c r="W1645" s="41">
        <v>0</v>
      </c>
      <c r="X1645" s="41">
        <v>0</v>
      </c>
      <c r="Y1645" s="41">
        <v>0</v>
      </c>
      <c r="Z1645" s="41">
        <v>0</v>
      </c>
      <c r="AA1645" s="41">
        <v>0</v>
      </c>
      <c r="AB1645" s="41">
        <v>0</v>
      </c>
      <c r="AC1645" s="41">
        <v>0</v>
      </c>
      <c r="AD1645" s="58">
        <f>SUM(Table446233[[#This Row],[1st
Apportionment]:[Invoices]])</f>
        <v>0</v>
      </c>
      <c r="AE1645" s="58">
        <f>Table446233[[#This Row],[2018–19
Final Allocation
$98.35 
Per Pupil]]-AD1645</f>
        <v>0</v>
      </c>
    </row>
    <row r="1646" spans="1:31" ht="31" x14ac:dyDescent="0.35">
      <c r="A1646" s="13" t="s">
        <v>6520</v>
      </c>
      <c r="B1646" s="13" t="s">
        <v>6817</v>
      </c>
      <c r="C1646" s="14" t="s">
        <v>6522</v>
      </c>
      <c r="D1646" s="14" t="s">
        <v>6523</v>
      </c>
      <c r="E1646" s="14" t="s">
        <v>6818</v>
      </c>
      <c r="F1646" s="14" t="s">
        <v>6819</v>
      </c>
      <c r="G1646" s="14" t="s">
        <v>6820</v>
      </c>
      <c r="H1646" s="61" t="s">
        <v>6821</v>
      </c>
      <c r="I1646" s="38">
        <v>0</v>
      </c>
      <c r="J1646" s="39" t="s">
        <v>8123</v>
      </c>
      <c r="K1646" s="40" t="s">
        <v>8123</v>
      </c>
      <c r="L1646" s="14" t="s">
        <v>8123</v>
      </c>
      <c r="M1646" s="41">
        <v>0</v>
      </c>
      <c r="N1646" s="4" t="s">
        <v>8123</v>
      </c>
      <c r="O1646" s="41">
        <v>0</v>
      </c>
      <c r="P1646" s="41">
        <v>0</v>
      </c>
      <c r="Q1646" s="41">
        <v>0</v>
      </c>
      <c r="R1646" s="41">
        <v>0</v>
      </c>
      <c r="S1646" s="41">
        <v>0</v>
      </c>
      <c r="T1646" s="41">
        <v>0</v>
      </c>
      <c r="U1646" s="41">
        <v>0</v>
      </c>
      <c r="V1646" s="41">
        <v>0</v>
      </c>
      <c r="W1646" s="41">
        <v>0</v>
      </c>
      <c r="X1646" s="41">
        <v>0</v>
      </c>
      <c r="Y1646" s="41">
        <v>0</v>
      </c>
      <c r="Z1646" s="41">
        <v>0</v>
      </c>
      <c r="AA1646" s="41">
        <v>0</v>
      </c>
      <c r="AB1646" s="41">
        <v>0</v>
      </c>
      <c r="AC1646" s="41">
        <v>0</v>
      </c>
      <c r="AD1646" s="58">
        <f>SUM(Table446233[[#This Row],[1st
Apportionment]:[Invoices]])</f>
        <v>0</v>
      </c>
      <c r="AE1646" s="58">
        <f>Table446233[[#This Row],[2018–19
Final Allocation
$98.35 
Per Pupil]]-AD1646</f>
        <v>0</v>
      </c>
    </row>
    <row r="1647" spans="1:31" x14ac:dyDescent="0.35">
      <c r="A1647" s="13" t="s">
        <v>6520</v>
      </c>
      <c r="B1647" s="13" t="s">
        <v>6822</v>
      </c>
      <c r="C1647" s="14" t="s">
        <v>6522</v>
      </c>
      <c r="D1647" s="14" t="s">
        <v>6544</v>
      </c>
      <c r="E1647" s="14" t="s">
        <v>6823</v>
      </c>
      <c r="F1647" s="14" t="s">
        <v>6824</v>
      </c>
      <c r="G1647" s="14" t="s">
        <v>6825</v>
      </c>
      <c r="H1647" s="61" t="s">
        <v>6826</v>
      </c>
      <c r="I1647" s="38">
        <v>0</v>
      </c>
      <c r="J1647" s="39" t="s">
        <v>8123</v>
      </c>
      <c r="K1647" s="40" t="s">
        <v>8123</v>
      </c>
      <c r="L1647" s="14" t="s">
        <v>8123</v>
      </c>
      <c r="M1647" s="41">
        <v>0</v>
      </c>
      <c r="N1647" s="4" t="s">
        <v>8123</v>
      </c>
      <c r="O1647" s="41">
        <v>0</v>
      </c>
      <c r="P1647" s="41">
        <v>0</v>
      </c>
      <c r="Q1647" s="41">
        <v>0</v>
      </c>
      <c r="R1647" s="41">
        <v>0</v>
      </c>
      <c r="S1647" s="41">
        <v>0</v>
      </c>
      <c r="T1647" s="41">
        <v>0</v>
      </c>
      <c r="U1647" s="41">
        <v>0</v>
      </c>
      <c r="V1647" s="41">
        <v>0</v>
      </c>
      <c r="W1647" s="41">
        <v>0</v>
      </c>
      <c r="X1647" s="41">
        <v>0</v>
      </c>
      <c r="Y1647" s="41">
        <v>0</v>
      </c>
      <c r="Z1647" s="41">
        <v>0</v>
      </c>
      <c r="AA1647" s="41">
        <v>0</v>
      </c>
      <c r="AB1647" s="41">
        <v>0</v>
      </c>
      <c r="AC1647" s="41">
        <v>0</v>
      </c>
      <c r="AD1647" s="58">
        <f>SUM(Table446233[[#This Row],[1st
Apportionment]:[Invoices]])</f>
        <v>0</v>
      </c>
      <c r="AE1647" s="58">
        <f>Table446233[[#This Row],[2018–19
Final Allocation
$98.35 
Per Pupil]]-AD1647</f>
        <v>0</v>
      </c>
    </row>
    <row r="1648" spans="1:31" ht="31" x14ac:dyDescent="0.35">
      <c r="A1648" s="13" t="s">
        <v>6520</v>
      </c>
      <c r="B1648" s="13" t="s">
        <v>6827</v>
      </c>
      <c r="C1648" s="14" t="s">
        <v>6522</v>
      </c>
      <c r="D1648" s="14" t="s">
        <v>6523</v>
      </c>
      <c r="E1648" s="14" t="s">
        <v>6828</v>
      </c>
      <c r="F1648" s="14" t="s">
        <v>6829</v>
      </c>
      <c r="G1648" s="14" t="s">
        <v>6830</v>
      </c>
      <c r="H1648" s="61" t="s">
        <v>6831</v>
      </c>
      <c r="I1648" s="38">
        <v>0</v>
      </c>
      <c r="J1648" s="39" t="s">
        <v>8122</v>
      </c>
      <c r="K1648" s="40" t="s">
        <v>8123</v>
      </c>
      <c r="L1648" s="14" t="s">
        <v>8123</v>
      </c>
      <c r="M1648" s="41">
        <v>0</v>
      </c>
      <c r="N1648" s="4" t="s">
        <v>8123</v>
      </c>
      <c r="O1648" s="41">
        <v>0</v>
      </c>
      <c r="P1648" s="41">
        <v>0</v>
      </c>
      <c r="Q1648" s="41">
        <v>0</v>
      </c>
      <c r="R1648" s="41">
        <v>0</v>
      </c>
      <c r="S1648" s="41">
        <v>0</v>
      </c>
      <c r="T1648" s="41">
        <v>0</v>
      </c>
      <c r="U1648" s="41">
        <v>0</v>
      </c>
      <c r="V1648" s="41">
        <v>0</v>
      </c>
      <c r="W1648" s="41">
        <v>0</v>
      </c>
      <c r="X1648" s="41">
        <v>0</v>
      </c>
      <c r="Y1648" s="41">
        <v>0</v>
      </c>
      <c r="Z1648" s="41">
        <v>0</v>
      </c>
      <c r="AA1648" s="41">
        <v>0</v>
      </c>
      <c r="AB1648" s="41">
        <v>0</v>
      </c>
      <c r="AC1648" s="41">
        <v>0</v>
      </c>
      <c r="AD1648" s="58">
        <f>SUM(Table446233[[#This Row],[1st
Apportionment]:[Invoices]])</f>
        <v>0</v>
      </c>
      <c r="AE1648" s="58">
        <f>Table446233[[#This Row],[2018–19
Final Allocation
$98.35 
Per Pupil]]-AD1648</f>
        <v>0</v>
      </c>
    </row>
    <row r="1649" spans="1:31" x14ac:dyDescent="0.35">
      <c r="A1649" s="13" t="s">
        <v>6520</v>
      </c>
      <c r="B1649" s="13" t="s">
        <v>6832</v>
      </c>
      <c r="C1649" s="14" t="s">
        <v>6522</v>
      </c>
      <c r="D1649" s="14" t="s">
        <v>6523</v>
      </c>
      <c r="E1649" s="14" t="s">
        <v>6833</v>
      </c>
      <c r="F1649" s="14" t="s">
        <v>6834</v>
      </c>
      <c r="G1649" s="14" t="s">
        <v>6835</v>
      </c>
      <c r="H1649" s="61" t="s">
        <v>6836</v>
      </c>
      <c r="I1649" s="38">
        <v>34</v>
      </c>
      <c r="J1649" s="39" t="s">
        <v>8122</v>
      </c>
      <c r="K1649" s="40" t="s">
        <v>8122</v>
      </c>
      <c r="L1649" s="14" t="s">
        <v>8122</v>
      </c>
      <c r="M1649" s="41">
        <v>3344</v>
      </c>
      <c r="N1649" s="4" t="s">
        <v>8123</v>
      </c>
      <c r="O1649" s="41">
        <v>0</v>
      </c>
      <c r="P1649" s="41">
        <v>0</v>
      </c>
      <c r="Q1649" s="41">
        <v>0</v>
      </c>
      <c r="R1649" s="41">
        <v>0</v>
      </c>
      <c r="S1649" s="41">
        <v>650</v>
      </c>
      <c r="T1649" s="41">
        <v>836</v>
      </c>
      <c r="U1649" s="41">
        <v>836</v>
      </c>
      <c r="V1649" s="41">
        <v>1022</v>
      </c>
      <c r="W1649" s="41">
        <v>0</v>
      </c>
      <c r="X1649" s="41">
        <v>0</v>
      </c>
      <c r="Y1649" s="41">
        <v>0</v>
      </c>
      <c r="Z1649" s="41">
        <v>0</v>
      </c>
      <c r="AA1649" s="41">
        <v>0</v>
      </c>
      <c r="AB1649" s="41">
        <v>0</v>
      </c>
      <c r="AC1649" s="41">
        <v>0</v>
      </c>
      <c r="AD1649" s="58">
        <f>SUM(Table446233[[#This Row],[1st
Apportionment]:[Invoices]])</f>
        <v>3344</v>
      </c>
      <c r="AE1649" s="58">
        <f>Table446233[[#This Row],[2018–19
Final Allocation
$98.35 
Per Pupil]]-AD1649</f>
        <v>0</v>
      </c>
    </row>
    <row r="1650" spans="1:31" x14ac:dyDescent="0.35">
      <c r="A1650" s="13" t="s">
        <v>6520</v>
      </c>
      <c r="B1650" s="13" t="s">
        <v>6837</v>
      </c>
      <c r="C1650" s="14" t="s">
        <v>6522</v>
      </c>
      <c r="D1650" s="14" t="s">
        <v>6523</v>
      </c>
      <c r="E1650" s="14" t="s">
        <v>6838</v>
      </c>
      <c r="F1650" s="14" t="s">
        <v>6839</v>
      </c>
      <c r="G1650" s="14" t="s">
        <v>6840</v>
      </c>
      <c r="H1650" s="61" t="s">
        <v>6841</v>
      </c>
      <c r="I1650" s="38">
        <v>0</v>
      </c>
      <c r="J1650" s="39" t="s">
        <v>8122</v>
      </c>
      <c r="K1650" s="40" t="s">
        <v>8123</v>
      </c>
      <c r="L1650" s="14" t="s">
        <v>8123</v>
      </c>
      <c r="M1650" s="41">
        <v>0</v>
      </c>
      <c r="N1650" s="4" t="s">
        <v>8123</v>
      </c>
      <c r="O1650" s="41">
        <v>0</v>
      </c>
      <c r="P1650" s="41">
        <v>0</v>
      </c>
      <c r="Q1650" s="41">
        <v>0</v>
      </c>
      <c r="R1650" s="41">
        <v>0</v>
      </c>
      <c r="S1650" s="41">
        <v>0</v>
      </c>
      <c r="T1650" s="41">
        <v>0</v>
      </c>
      <c r="U1650" s="41">
        <v>0</v>
      </c>
      <c r="V1650" s="41">
        <v>0</v>
      </c>
      <c r="W1650" s="41">
        <v>0</v>
      </c>
      <c r="X1650" s="41">
        <v>0</v>
      </c>
      <c r="Y1650" s="41">
        <v>0</v>
      </c>
      <c r="Z1650" s="41">
        <v>0</v>
      </c>
      <c r="AA1650" s="41">
        <v>0</v>
      </c>
      <c r="AB1650" s="41">
        <v>0</v>
      </c>
      <c r="AC1650" s="41">
        <v>0</v>
      </c>
      <c r="AD1650" s="58">
        <f>SUM(Table446233[[#This Row],[1st
Apportionment]:[Invoices]])</f>
        <v>0</v>
      </c>
      <c r="AE1650" s="58">
        <f>Table446233[[#This Row],[2018–19
Final Allocation
$98.35 
Per Pupil]]-AD1650</f>
        <v>0</v>
      </c>
    </row>
    <row r="1651" spans="1:31" x14ac:dyDescent="0.35">
      <c r="A1651" s="13" t="s">
        <v>6520</v>
      </c>
      <c r="B1651" s="13" t="s">
        <v>6842</v>
      </c>
      <c r="C1651" s="14" t="s">
        <v>6522</v>
      </c>
      <c r="D1651" s="14" t="s">
        <v>6843</v>
      </c>
      <c r="E1651" s="14" t="s">
        <v>6844</v>
      </c>
      <c r="F1651" s="14" t="s">
        <v>6845</v>
      </c>
      <c r="G1651" s="14" t="s">
        <v>6846</v>
      </c>
      <c r="H1651" s="61" t="s">
        <v>6847</v>
      </c>
      <c r="I1651" s="38">
        <v>0</v>
      </c>
      <c r="J1651" s="39" t="s">
        <v>8122</v>
      </c>
      <c r="K1651" s="40" t="s">
        <v>8123</v>
      </c>
      <c r="L1651" s="14" t="s">
        <v>8123</v>
      </c>
      <c r="M1651" s="41">
        <v>0</v>
      </c>
      <c r="N1651" s="4" t="s">
        <v>8123</v>
      </c>
      <c r="O1651" s="41">
        <v>0</v>
      </c>
      <c r="P1651" s="41">
        <v>0</v>
      </c>
      <c r="Q1651" s="41">
        <v>0</v>
      </c>
      <c r="R1651" s="41">
        <v>0</v>
      </c>
      <c r="S1651" s="41">
        <v>0</v>
      </c>
      <c r="T1651" s="41">
        <v>0</v>
      </c>
      <c r="U1651" s="41">
        <v>0</v>
      </c>
      <c r="V1651" s="41">
        <v>0</v>
      </c>
      <c r="W1651" s="41">
        <v>0</v>
      </c>
      <c r="X1651" s="41">
        <v>0</v>
      </c>
      <c r="Y1651" s="41">
        <v>0</v>
      </c>
      <c r="Z1651" s="41">
        <v>0</v>
      </c>
      <c r="AA1651" s="41">
        <v>0</v>
      </c>
      <c r="AB1651" s="41">
        <v>0</v>
      </c>
      <c r="AC1651" s="41">
        <v>0</v>
      </c>
      <c r="AD1651" s="58">
        <f>SUM(Table446233[[#This Row],[1st
Apportionment]:[Invoices]])</f>
        <v>0</v>
      </c>
      <c r="AE1651" s="58">
        <f>Table446233[[#This Row],[2018–19
Final Allocation
$98.35 
Per Pupil]]-AD1651</f>
        <v>0</v>
      </c>
    </row>
    <row r="1652" spans="1:31" x14ac:dyDescent="0.35">
      <c r="A1652" s="13" t="s">
        <v>6848</v>
      </c>
      <c r="B1652" s="13" t="s">
        <v>6849</v>
      </c>
      <c r="C1652" s="14" t="s">
        <v>6850</v>
      </c>
      <c r="D1652" s="14" t="s">
        <v>6851</v>
      </c>
      <c r="E1652" s="14" t="s">
        <v>34</v>
      </c>
      <c r="F1652" s="14" t="s">
        <v>35</v>
      </c>
      <c r="G1652" s="14" t="s">
        <v>6851</v>
      </c>
      <c r="H1652" s="61" t="s">
        <v>6852</v>
      </c>
      <c r="I1652" s="38">
        <v>0</v>
      </c>
      <c r="J1652" s="39" t="s">
        <v>8123</v>
      </c>
      <c r="K1652" s="40" t="s">
        <v>8123</v>
      </c>
      <c r="L1652" s="14" t="s">
        <v>8123</v>
      </c>
      <c r="M1652" s="41">
        <v>0</v>
      </c>
      <c r="N1652" s="4" t="s">
        <v>8123</v>
      </c>
      <c r="O1652" s="41">
        <v>0</v>
      </c>
      <c r="P1652" s="41">
        <v>0</v>
      </c>
      <c r="Q1652" s="41">
        <v>0</v>
      </c>
      <c r="R1652" s="41">
        <v>0</v>
      </c>
      <c r="S1652" s="41">
        <v>0</v>
      </c>
      <c r="T1652" s="41">
        <v>0</v>
      </c>
      <c r="U1652" s="41">
        <v>0</v>
      </c>
      <c r="V1652" s="41">
        <v>0</v>
      </c>
      <c r="W1652" s="41">
        <v>0</v>
      </c>
      <c r="X1652" s="41">
        <v>0</v>
      </c>
      <c r="Y1652" s="41">
        <v>0</v>
      </c>
      <c r="Z1652" s="41">
        <v>0</v>
      </c>
      <c r="AA1652" s="41">
        <v>0</v>
      </c>
      <c r="AB1652" s="41">
        <v>0</v>
      </c>
      <c r="AC1652" s="41">
        <v>0</v>
      </c>
      <c r="AD1652" s="58">
        <f>SUM(Table446233[[#This Row],[1st
Apportionment]:[Invoices]])</f>
        <v>0</v>
      </c>
      <c r="AE1652" s="58">
        <f>Table446233[[#This Row],[2018–19
Final Allocation
$98.35 
Per Pupil]]-AD1652</f>
        <v>0</v>
      </c>
    </row>
    <row r="1653" spans="1:31" x14ac:dyDescent="0.35">
      <c r="A1653" s="13" t="s">
        <v>6848</v>
      </c>
      <c r="B1653" s="13" t="s">
        <v>6853</v>
      </c>
      <c r="C1653" s="14" t="s">
        <v>6850</v>
      </c>
      <c r="D1653" s="14" t="s">
        <v>6854</v>
      </c>
      <c r="E1653" s="14" t="s">
        <v>34</v>
      </c>
      <c r="F1653" s="14" t="s">
        <v>35</v>
      </c>
      <c r="G1653" s="14" t="s">
        <v>6854</v>
      </c>
      <c r="H1653" s="61" t="s">
        <v>6855</v>
      </c>
      <c r="I1653" s="38">
        <v>0</v>
      </c>
      <c r="J1653" s="39" t="s">
        <v>8122</v>
      </c>
      <c r="K1653" s="40" t="s">
        <v>8123</v>
      </c>
      <c r="L1653" s="14" t="s">
        <v>8123</v>
      </c>
      <c r="M1653" s="41">
        <v>0</v>
      </c>
      <c r="N1653" s="4" t="s">
        <v>8123</v>
      </c>
      <c r="O1653" s="41">
        <v>0</v>
      </c>
      <c r="P1653" s="41">
        <v>0</v>
      </c>
      <c r="Q1653" s="41">
        <v>0</v>
      </c>
      <c r="R1653" s="41">
        <v>0</v>
      </c>
      <c r="S1653" s="41">
        <v>0</v>
      </c>
      <c r="T1653" s="41">
        <v>0</v>
      </c>
      <c r="U1653" s="41">
        <v>0</v>
      </c>
      <c r="V1653" s="41">
        <v>0</v>
      </c>
      <c r="W1653" s="41">
        <v>0</v>
      </c>
      <c r="X1653" s="41">
        <v>0</v>
      </c>
      <c r="Y1653" s="41">
        <v>0</v>
      </c>
      <c r="Z1653" s="41">
        <v>0</v>
      </c>
      <c r="AA1653" s="41">
        <v>0</v>
      </c>
      <c r="AB1653" s="41">
        <v>0</v>
      </c>
      <c r="AC1653" s="41">
        <v>0</v>
      </c>
      <c r="AD1653" s="58">
        <f>SUM(Table446233[[#This Row],[1st
Apportionment]:[Invoices]])</f>
        <v>0</v>
      </c>
      <c r="AE1653" s="58">
        <f>Table446233[[#This Row],[2018–19
Final Allocation
$98.35 
Per Pupil]]-AD1653</f>
        <v>0</v>
      </c>
    </row>
    <row r="1654" spans="1:31" x14ac:dyDescent="0.35">
      <c r="A1654" s="13" t="s">
        <v>6848</v>
      </c>
      <c r="B1654" s="13" t="s">
        <v>6856</v>
      </c>
      <c r="C1654" s="14" t="s">
        <v>6850</v>
      </c>
      <c r="D1654" s="14" t="s">
        <v>6857</v>
      </c>
      <c r="E1654" s="14" t="s">
        <v>34</v>
      </c>
      <c r="F1654" s="14" t="s">
        <v>35</v>
      </c>
      <c r="G1654" s="14" t="s">
        <v>6857</v>
      </c>
      <c r="H1654" s="61" t="s">
        <v>6858</v>
      </c>
      <c r="I1654" s="38">
        <v>0</v>
      </c>
      <c r="J1654" s="39" t="s">
        <v>8123</v>
      </c>
      <c r="K1654" s="40" t="s">
        <v>8123</v>
      </c>
      <c r="L1654" s="14" t="s">
        <v>8123</v>
      </c>
      <c r="M1654" s="41">
        <v>0</v>
      </c>
      <c r="N1654" s="4" t="s">
        <v>8123</v>
      </c>
      <c r="O1654" s="41">
        <v>0</v>
      </c>
      <c r="P1654" s="41">
        <v>0</v>
      </c>
      <c r="Q1654" s="41">
        <v>0</v>
      </c>
      <c r="R1654" s="41">
        <v>0</v>
      </c>
      <c r="S1654" s="41">
        <v>0</v>
      </c>
      <c r="T1654" s="41">
        <v>0</v>
      </c>
      <c r="U1654" s="41">
        <v>0</v>
      </c>
      <c r="V1654" s="41">
        <v>0</v>
      </c>
      <c r="W1654" s="41">
        <v>0</v>
      </c>
      <c r="X1654" s="41">
        <v>0</v>
      </c>
      <c r="Y1654" s="41">
        <v>0</v>
      </c>
      <c r="Z1654" s="41">
        <v>0</v>
      </c>
      <c r="AA1654" s="41">
        <v>0</v>
      </c>
      <c r="AB1654" s="41">
        <v>0</v>
      </c>
      <c r="AC1654" s="41">
        <v>0</v>
      </c>
      <c r="AD1654" s="58">
        <f>SUM(Table446233[[#This Row],[1st
Apportionment]:[Invoices]])</f>
        <v>0</v>
      </c>
      <c r="AE1654" s="58">
        <f>Table446233[[#This Row],[2018–19
Final Allocation
$98.35 
Per Pupil]]-AD1654</f>
        <v>0</v>
      </c>
    </row>
    <row r="1655" spans="1:31" x14ac:dyDescent="0.35">
      <c r="A1655" s="13" t="s">
        <v>6848</v>
      </c>
      <c r="B1655" s="13" t="s">
        <v>6859</v>
      </c>
      <c r="C1655" s="14" t="s">
        <v>6850</v>
      </c>
      <c r="D1655" s="14" t="s">
        <v>6860</v>
      </c>
      <c r="E1655" s="14" t="s">
        <v>34</v>
      </c>
      <c r="F1655" s="14" t="s">
        <v>35</v>
      </c>
      <c r="G1655" s="14" t="s">
        <v>6860</v>
      </c>
      <c r="H1655" s="61" t="s">
        <v>6861</v>
      </c>
      <c r="I1655" s="38">
        <v>47</v>
      </c>
      <c r="J1655" s="39" t="s">
        <v>8122</v>
      </c>
      <c r="K1655" s="40" t="s">
        <v>8122</v>
      </c>
      <c r="L1655" s="14" t="s">
        <v>8122</v>
      </c>
      <c r="M1655" s="41">
        <v>4622</v>
      </c>
      <c r="N1655" s="4" t="s">
        <v>8122</v>
      </c>
      <c r="O1655" s="41">
        <v>0</v>
      </c>
      <c r="P1655" s="41">
        <v>1085</v>
      </c>
      <c r="Q1655" s="41">
        <v>1085</v>
      </c>
      <c r="R1655" s="41">
        <v>1156</v>
      </c>
      <c r="S1655" s="41">
        <v>1296</v>
      </c>
      <c r="T1655" s="41">
        <v>0</v>
      </c>
      <c r="U1655" s="41">
        <v>0</v>
      </c>
      <c r="V1655" s="41">
        <v>0</v>
      </c>
      <c r="W1655" s="41">
        <v>0</v>
      </c>
      <c r="X1655" s="41">
        <v>0</v>
      </c>
      <c r="Y1655" s="41">
        <v>0</v>
      </c>
      <c r="Z1655" s="41">
        <v>0</v>
      </c>
      <c r="AA1655" s="41">
        <v>0</v>
      </c>
      <c r="AB1655" s="41">
        <v>0</v>
      </c>
      <c r="AC1655" s="41">
        <v>0</v>
      </c>
      <c r="AD1655" s="58">
        <f>SUM(Table446233[[#This Row],[1st
Apportionment]:[Invoices]])</f>
        <v>4622</v>
      </c>
      <c r="AE1655" s="58">
        <f>Table446233[[#This Row],[2018–19
Final Allocation
$98.35 
Per Pupil]]-AD1655</f>
        <v>0</v>
      </c>
    </row>
    <row r="1656" spans="1:31" x14ac:dyDescent="0.35">
      <c r="A1656" s="13" t="s">
        <v>6848</v>
      </c>
      <c r="B1656" s="13" t="s">
        <v>6862</v>
      </c>
      <c r="C1656" s="14" t="s">
        <v>6850</v>
      </c>
      <c r="D1656" s="14" t="s">
        <v>6863</v>
      </c>
      <c r="E1656" s="14" t="s">
        <v>34</v>
      </c>
      <c r="F1656" s="14" t="s">
        <v>35</v>
      </c>
      <c r="G1656" s="14" t="s">
        <v>6863</v>
      </c>
      <c r="H1656" s="61" t="s">
        <v>6864</v>
      </c>
      <c r="I1656" s="38">
        <v>0</v>
      </c>
      <c r="J1656" s="39" t="s">
        <v>8123</v>
      </c>
      <c r="K1656" s="40" t="s">
        <v>8123</v>
      </c>
      <c r="L1656" s="14" t="s">
        <v>8123</v>
      </c>
      <c r="M1656" s="41">
        <v>0</v>
      </c>
      <c r="N1656" s="4" t="s">
        <v>8123</v>
      </c>
      <c r="O1656" s="41">
        <v>0</v>
      </c>
      <c r="P1656" s="41">
        <v>0</v>
      </c>
      <c r="Q1656" s="41">
        <v>0</v>
      </c>
      <c r="R1656" s="41">
        <v>0</v>
      </c>
      <c r="S1656" s="41">
        <v>0</v>
      </c>
      <c r="T1656" s="41">
        <v>0</v>
      </c>
      <c r="U1656" s="41">
        <v>0</v>
      </c>
      <c r="V1656" s="41">
        <v>0</v>
      </c>
      <c r="W1656" s="41">
        <v>0</v>
      </c>
      <c r="X1656" s="41">
        <v>0</v>
      </c>
      <c r="Y1656" s="41">
        <v>0</v>
      </c>
      <c r="Z1656" s="41">
        <v>0</v>
      </c>
      <c r="AA1656" s="41">
        <v>0</v>
      </c>
      <c r="AB1656" s="41">
        <v>0</v>
      </c>
      <c r="AC1656" s="41">
        <v>0</v>
      </c>
      <c r="AD1656" s="58">
        <f>SUM(Table446233[[#This Row],[1st
Apportionment]:[Invoices]])</f>
        <v>0</v>
      </c>
      <c r="AE1656" s="58">
        <f>Table446233[[#This Row],[2018–19
Final Allocation
$98.35 
Per Pupil]]-AD1656</f>
        <v>0</v>
      </c>
    </row>
    <row r="1657" spans="1:31" x14ac:dyDescent="0.35">
      <c r="A1657" s="13" t="s">
        <v>6848</v>
      </c>
      <c r="B1657" s="13" t="s">
        <v>6865</v>
      </c>
      <c r="C1657" s="14" t="s">
        <v>6850</v>
      </c>
      <c r="D1657" s="14" t="s">
        <v>6866</v>
      </c>
      <c r="E1657" s="14" t="s">
        <v>34</v>
      </c>
      <c r="F1657" s="14" t="s">
        <v>35</v>
      </c>
      <c r="G1657" s="14" t="s">
        <v>6866</v>
      </c>
      <c r="H1657" s="61" t="s">
        <v>6867</v>
      </c>
      <c r="I1657" s="38">
        <v>0</v>
      </c>
      <c r="J1657" s="39" t="s">
        <v>8122</v>
      </c>
      <c r="K1657" s="40" t="s">
        <v>8123</v>
      </c>
      <c r="L1657" s="14" t="s">
        <v>8123</v>
      </c>
      <c r="M1657" s="41">
        <v>0</v>
      </c>
      <c r="N1657" s="4" t="s">
        <v>8123</v>
      </c>
      <c r="O1657" s="41">
        <v>0</v>
      </c>
      <c r="P1657" s="41">
        <v>0</v>
      </c>
      <c r="Q1657" s="41">
        <v>0</v>
      </c>
      <c r="R1657" s="41">
        <v>0</v>
      </c>
      <c r="S1657" s="41">
        <v>0</v>
      </c>
      <c r="T1657" s="41">
        <v>0</v>
      </c>
      <c r="U1657" s="41">
        <v>0</v>
      </c>
      <c r="V1657" s="41">
        <v>0</v>
      </c>
      <c r="W1657" s="41">
        <v>0</v>
      </c>
      <c r="X1657" s="41">
        <v>0</v>
      </c>
      <c r="Y1657" s="41">
        <v>0</v>
      </c>
      <c r="Z1657" s="41">
        <v>0</v>
      </c>
      <c r="AA1657" s="41">
        <v>0</v>
      </c>
      <c r="AB1657" s="41">
        <v>0</v>
      </c>
      <c r="AC1657" s="41">
        <v>0</v>
      </c>
      <c r="AD1657" s="58">
        <f>SUM(Table446233[[#This Row],[1st
Apportionment]:[Invoices]])</f>
        <v>0</v>
      </c>
      <c r="AE1657" s="58">
        <f>Table446233[[#This Row],[2018–19
Final Allocation
$98.35 
Per Pupil]]-AD1657</f>
        <v>0</v>
      </c>
    </row>
    <row r="1658" spans="1:31" x14ac:dyDescent="0.35">
      <c r="A1658" s="13" t="s">
        <v>6848</v>
      </c>
      <c r="B1658" s="13" t="s">
        <v>6868</v>
      </c>
      <c r="C1658" s="14" t="s">
        <v>6850</v>
      </c>
      <c r="D1658" s="14" t="s">
        <v>6869</v>
      </c>
      <c r="E1658" s="14" t="s">
        <v>34</v>
      </c>
      <c r="F1658" s="14" t="s">
        <v>35</v>
      </c>
      <c r="G1658" s="14" t="s">
        <v>6869</v>
      </c>
      <c r="H1658" s="61" t="s">
        <v>6870</v>
      </c>
      <c r="I1658" s="38">
        <v>322</v>
      </c>
      <c r="J1658" s="39" t="s">
        <v>8122</v>
      </c>
      <c r="K1658" s="40" t="s">
        <v>8122</v>
      </c>
      <c r="L1658" s="14" t="s">
        <v>8122</v>
      </c>
      <c r="M1658" s="41">
        <v>31669</v>
      </c>
      <c r="N1658" s="4" t="s">
        <v>8122</v>
      </c>
      <c r="O1658" s="41">
        <v>7434</v>
      </c>
      <c r="P1658" s="41">
        <v>7434</v>
      </c>
      <c r="Q1658" s="41">
        <v>0</v>
      </c>
      <c r="R1658" s="41">
        <v>0</v>
      </c>
      <c r="S1658" s="41">
        <v>0</v>
      </c>
      <c r="T1658" s="41">
        <v>6410</v>
      </c>
      <c r="U1658" s="41">
        <v>6410</v>
      </c>
      <c r="V1658" s="41">
        <v>726</v>
      </c>
      <c r="W1658" s="41">
        <v>0</v>
      </c>
      <c r="X1658" s="41">
        <v>0</v>
      </c>
      <c r="Y1658" s="41">
        <v>0</v>
      </c>
      <c r="Z1658" s="41">
        <v>0</v>
      </c>
      <c r="AA1658" s="41">
        <v>0</v>
      </c>
      <c r="AB1658" s="41">
        <v>3255</v>
      </c>
      <c r="AC1658" s="41">
        <v>0</v>
      </c>
      <c r="AD1658" s="58">
        <f>SUM(Table446233[[#This Row],[1st
Apportionment]:[Invoices]])</f>
        <v>31669</v>
      </c>
      <c r="AE1658" s="58">
        <f>Table446233[[#This Row],[2018–19
Final Allocation
$98.35 
Per Pupil]]-AD1658</f>
        <v>0</v>
      </c>
    </row>
    <row r="1659" spans="1:31" x14ac:dyDescent="0.35">
      <c r="A1659" s="13" t="s">
        <v>6848</v>
      </c>
      <c r="B1659" s="13" t="s">
        <v>6871</v>
      </c>
      <c r="C1659" s="14" t="s">
        <v>6850</v>
      </c>
      <c r="D1659" s="14" t="s">
        <v>6872</v>
      </c>
      <c r="E1659" s="14" t="s">
        <v>34</v>
      </c>
      <c r="F1659" s="14" t="s">
        <v>35</v>
      </c>
      <c r="G1659" s="14" t="s">
        <v>6872</v>
      </c>
      <c r="H1659" s="61" t="s">
        <v>6873</v>
      </c>
      <c r="I1659" s="38">
        <v>0</v>
      </c>
      <c r="J1659" s="39" t="s">
        <v>8123</v>
      </c>
      <c r="K1659" s="40" t="s">
        <v>8122</v>
      </c>
      <c r="L1659" s="14" t="s">
        <v>8122</v>
      </c>
      <c r="M1659" s="41">
        <v>0</v>
      </c>
      <c r="N1659" s="4" t="s">
        <v>8123</v>
      </c>
      <c r="O1659" s="41">
        <v>0</v>
      </c>
      <c r="P1659" s="41">
        <v>0</v>
      </c>
      <c r="Q1659" s="41">
        <v>0</v>
      </c>
      <c r="R1659" s="41">
        <v>0</v>
      </c>
      <c r="S1659" s="41">
        <v>0</v>
      </c>
      <c r="T1659" s="41">
        <v>0</v>
      </c>
      <c r="U1659" s="41">
        <v>0</v>
      </c>
      <c r="V1659" s="41">
        <v>0</v>
      </c>
      <c r="W1659" s="41">
        <v>0</v>
      </c>
      <c r="X1659" s="41">
        <v>0</v>
      </c>
      <c r="Y1659" s="41">
        <v>0</v>
      </c>
      <c r="Z1659" s="41">
        <v>0</v>
      </c>
      <c r="AA1659" s="41">
        <v>0</v>
      </c>
      <c r="AB1659" s="41">
        <v>0</v>
      </c>
      <c r="AC1659" s="41">
        <v>0</v>
      </c>
      <c r="AD1659" s="58">
        <f>SUM(Table446233[[#This Row],[1st
Apportionment]:[Invoices]])</f>
        <v>0</v>
      </c>
      <c r="AE1659" s="58">
        <f>Table446233[[#This Row],[2018–19
Final Allocation
$98.35 
Per Pupil]]-AD1659</f>
        <v>0</v>
      </c>
    </row>
    <row r="1660" spans="1:31" x14ac:dyDescent="0.35">
      <c r="A1660" s="13" t="s">
        <v>6848</v>
      </c>
      <c r="B1660" s="13" t="s">
        <v>6874</v>
      </c>
      <c r="C1660" s="14" t="s">
        <v>6850</v>
      </c>
      <c r="D1660" s="14" t="s">
        <v>6875</v>
      </c>
      <c r="E1660" s="14" t="s">
        <v>34</v>
      </c>
      <c r="F1660" s="14" t="s">
        <v>35</v>
      </c>
      <c r="G1660" s="14" t="s">
        <v>6875</v>
      </c>
      <c r="H1660" s="61" t="s">
        <v>6876</v>
      </c>
      <c r="I1660" s="38">
        <v>0</v>
      </c>
      <c r="J1660" s="39" t="s">
        <v>8123</v>
      </c>
      <c r="K1660" s="40" t="s">
        <v>8122</v>
      </c>
      <c r="L1660" s="14" t="s">
        <v>8122</v>
      </c>
      <c r="M1660" s="41">
        <v>0</v>
      </c>
      <c r="N1660" s="4" t="s">
        <v>8122</v>
      </c>
      <c r="O1660" s="41">
        <v>0</v>
      </c>
      <c r="P1660" s="41">
        <v>0</v>
      </c>
      <c r="Q1660" s="41">
        <v>0</v>
      </c>
      <c r="R1660" s="41">
        <v>0</v>
      </c>
      <c r="S1660" s="41">
        <v>0</v>
      </c>
      <c r="T1660" s="41">
        <v>0</v>
      </c>
      <c r="U1660" s="41">
        <v>0</v>
      </c>
      <c r="V1660" s="41">
        <v>0</v>
      </c>
      <c r="W1660" s="41">
        <v>0</v>
      </c>
      <c r="X1660" s="41">
        <v>0</v>
      </c>
      <c r="Y1660" s="41">
        <v>0</v>
      </c>
      <c r="Z1660" s="41">
        <v>0</v>
      </c>
      <c r="AA1660" s="41">
        <v>0</v>
      </c>
      <c r="AB1660" s="41">
        <v>0</v>
      </c>
      <c r="AC1660" s="41">
        <v>0</v>
      </c>
      <c r="AD1660" s="58">
        <f>SUM(Table446233[[#This Row],[1st
Apportionment]:[Invoices]])</f>
        <v>0</v>
      </c>
      <c r="AE1660" s="58">
        <f>Table446233[[#This Row],[2018–19
Final Allocation
$98.35 
Per Pupil]]-AD1660</f>
        <v>0</v>
      </c>
    </row>
    <row r="1661" spans="1:31" x14ac:dyDescent="0.35">
      <c r="A1661" s="13" t="s">
        <v>6848</v>
      </c>
      <c r="B1661" s="13" t="s">
        <v>6877</v>
      </c>
      <c r="C1661" s="14" t="s">
        <v>6850</v>
      </c>
      <c r="D1661" s="14" t="s">
        <v>6878</v>
      </c>
      <c r="E1661" s="14" t="s">
        <v>34</v>
      </c>
      <c r="F1661" s="14" t="s">
        <v>35</v>
      </c>
      <c r="G1661" s="14" t="s">
        <v>6878</v>
      </c>
      <c r="H1661" s="61" t="s">
        <v>6879</v>
      </c>
      <c r="I1661" s="38">
        <v>0</v>
      </c>
      <c r="J1661" s="39" t="s">
        <v>8123</v>
      </c>
      <c r="K1661" s="40" t="s">
        <v>8122</v>
      </c>
      <c r="L1661" s="14" t="s">
        <v>8122</v>
      </c>
      <c r="M1661" s="41">
        <v>0</v>
      </c>
      <c r="N1661" s="4" t="s">
        <v>8123</v>
      </c>
      <c r="O1661" s="41">
        <v>0</v>
      </c>
      <c r="P1661" s="41">
        <v>0</v>
      </c>
      <c r="Q1661" s="41">
        <v>0</v>
      </c>
      <c r="R1661" s="41">
        <v>0</v>
      </c>
      <c r="S1661" s="41">
        <v>0</v>
      </c>
      <c r="T1661" s="41">
        <v>0</v>
      </c>
      <c r="U1661" s="41">
        <v>0</v>
      </c>
      <c r="V1661" s="41">
        <v>0</v>
      </c>
      <c r="W1661" s="41">
        <v>0</v>
      </c>
      <c r="X1661" s="41">
        <v>0</v>
      </c>
      <c r="Y1661" s="41">
        <v>0</v>
      </c>
      <c r="Z1661" s="41">
        <v>0</v>
      </c>
      <c r="AA1661" s="41">
        <v>0</v>
      </c>
      <c r="AB1661" s="41">
        <v>0</v>
      </c>
      <c r="AC1661" s="41">
        <v>0</v>
      </c>
      <c r="AD1661" s="58">
        <f>SUM(Table446233[[#This Row],[1st
Apportionment]:[Invoices]])</f>
        <v>0</v>
      </c>
      <c r="AE1661" s="58">
        <f>Table446233[[#This Row],[2018–19
Final Allocation
$98.35 
Per Pupil]]-AD1661</f>
        <v>0</v>
      </c>
    </row>
    <row r="1662" spans="1:31" x14ac:dyDescent="0.35">
      <c r="A1662" s="13" t="s">
        <v>6848</v>
      </c>
      <c r="B1662" s="13" t="s">
        <v>6880</v>
      </c>
      <c r="C1662" s="14" t="s">
        <v>6850</v>
      </c>
      <c r="D1662" s="14" t="s">
        <v>6881</v>
      </c>
      <c r="E1662" s="14" t="s">
        <v>34</v>
      </c>
      <c r="F1662" s="14" t="s">
        <v>35</v>
      </c>
      <c r="G1662" s="14" t="s">
        <v>6881</v>
      </c>
      <c r="H1662" s="61" t="s">
        <v>6882</v>
      </c>
      <c r="I1662" s="38">
        <v>0</v>
      </c>
      <c r="J1662" s="39" t="s">
        <v>8122</v>
      </c>
      <c r="K1662" s="40" t="s">
        <v>8123</v>
      </c>
      <c r="L1662" s="14" t="s">
        <v>8123</v>
      </c>
      <c r="M1662" s="41">
        <v>0</v>
      </c>
      <c r="N1662" s="4" t="s">
        <v>8123</v>
      </c>
      <c r="O1662" s="41">
        <v>0</v>
      </c>
      <c r="P1662" s="41">
        <v>0</v>
      </c>
      <c r="Q1662" s="41">
        <v>0</v>
      </c>
      <c r="R1662" s="41">
        <v>0</v>
      </c>
      <c r="S1662" s="41">
        <v>0</v>
      </c>
      <c r="T1662" s="41">
        <v>0</v>
      </c>
      <c r="U1662" s="41">
        <v>0</v>
      </c>
      <c r="V1662" s="41">
        <v>0</v>
      </c>
      <c r="W1662" s="41">
        <v>0</v>
      </c>
      <c r="X1662" s="41">
        <v>0</v>
      </c>
      <c r="Y1662" s="41">
        <v>0</v>
      </c>
      <c r="Z1662" s="41">
        <v>0</v>
      </c>
      <c r="AA1662" s="41">
        <v>0</v>
      </c>
      <c r="AB1662" s="41">
        <v>0</v>
      </c>
      <c r="AC1662" s="41">
        <v>0</v>
      </c>
      <c r="AD1662" s="58">
        <f>SUM(Table446233[[#This Row],[1st
Apportionment]:[Invoices]])</f>
        <v>0</v>
      </c>
      <c r="AE1662" s="58">
        <f>Table446233[[#This Row],[2018–19
Final Allocation
$98.35 
Per Pupil]]-AD1662</f>
        <v>0</v>
      </c>
    </row>
    <row r="1663" spans="1:31" x14ac:dyDescent="0.35">
      <c r="A1663" s="13" t="s">
        <v>6848</v>
      </c>
      <c r="B1663" s="13" t="s">
        <v>6883</v>
      </c>
      <c r="C1663" s="14" t="s">
        <v>6850</v>
      </c>
      <c r="D1663" s="14" t="s">
        <v>6884</v>
      </c>
      <c r="E1663" s="14" t="s">
        <v>34</v>
      </c>
      <c r="F1663" s="14" t="s">
        <v>35</v>
      </c>
      <c r="G1663" s="14" t="s">
        <v>6884</v>
      </c>
      <c r="H1663" s="61" t="s">
        <v>6885</v>
      </c>
      <c r="I1663" s="38">
        <v>0</v>
      </c>
      <c r="J1663" s="39" t="s">
        <v>8123</v>
      </c>
      <c r="K1663" s="40" t="s">
        <v>8123</v>
      </c>
      <c r="L1663" s="14" t="s">
        <v>8123</v>
      </c>
      <c r="M1663" s="41">
        <v>0</v>
      </c>
      <c r="N1663" s="4" t="s">
        <v>8123</v>
      </c>
      <c r="O1663" s="41">
        <v>0</v>
      </c>
      <c r="P1663" s="41">
        <v>0</v>
      </c>
      <c r="Q1663" s="41">
        <v>0</v>
      </c>
      <c r="R1663" s="41">
        <v>0</v>
      </c>
      <c r="S1663" s="41">
        <v>0</v>
      </c>
      <c r="T1663" s="41">
        <v>0</v>
      </c>
      <c r="U1663" s="41">
        <v>0</v>
      </c>
      <c r="V1663" s="41">
        <v>0</v>
      </c>
      <c r="W1663" s="41">
        <v>0</v>
      </c>
      <c r="X1663" s="41">
        <v>0</v>
      </c>
      <c r="Y1663" s="41">
        <v>0</v>
      </c>
      <c r="Z1663" s="41">
        <v>0</v>
      </c>
      <c r="AA1663" s="41">
        <v>0</v>
      </c>
      <c r="AB1663" s="41">
        <v>0</v>
      </c>
      <c r="AC1663" s="41">
        <v>0</v>
      </c>
      <c r="AD1663" s="58">
        <f>SUM(Table446233[[#This Row],[1st
Apportionment]:[Invoices]])</f>
        <v>0</v>
      </c>
      <c r="AE1663" s="58">
        <f>Table446233[[#This Row],[2018–19
Final Allocation
$98.35 
Per Pupil]]-AD1663</f>
        <v>0</v>
      </c>
    </row>
    <row r="1664" spans="1:31" x14ac:dyDescent="0.35">
      <c r="A1664" s="13" t="s">
        <v>6848</v>
      </c>
      <c r="B1664" s="13" t="s">
        <v>6886</v>
      </c>
      <c r="C1664" s="14" t="s">
        <v>6850</v>
      </c>
      <c r="D1664" s="14" t="s">
        <v>6872</v>
      </c>
      <c r="E1664" s="14" t="s">
        <v>6887</v>
      </c>
      <c r="F1664" s="14" t="s">
        <v>6888</v>
      </c>
      <c r="G1664" s="14" t="s">
        <v>6889</v>
      </c>
      <c r="H1664" s="61" t="s">
        <v>6890</v>
      </c>
      <c r="I1664" s="38">
        <v>0</v>
      </c>
      <c r="J1664" s="39" t="s">
        <v>8122</v>
      </c>
      <c r="K1664" s="40" t="s">
        <v>8123</v>
      </c>
      <c r="L1664" s="14" t="s">
        <v>8123</v>
      </c>
      <c r="M1664" s="41">
        <v>0</v>
      </c>
      <c r="N1664" s="4" t="s">
        <v>8123</v>
      </c>
      <c r="O1664" s="41">
        <v>0</v>
      </c>
      <c r="P1664" s="41">
        <v>0</v>
      </c>
      <c r="Q1664" s="41">
        <v>0</v>
      </c>
      <c r="R1664" s="41">
        <v>0</v>
      </c>
      <c r="S1664" s="41">
        <v>0</v>
      </c>
      <c r="T1664" s="41">
        <v>0</v>
      </c>
      <c r="U1664" s="41">
        <v>0</v>
      </c>
      <c r="V1664" s="41">
        <v>0</v>
      </c>
      <c r="W1664" s="41">
        <v>0</v>
      </c>
      <c r="X1664" s="41">
        <v>0</v>
      </c>
      <c r="Y1664" s="41">
        <v>0</v>
      </c>
      <c r="Z1664" s="41">
        <v>0</v>
      </c>
      <c r="AA1664" s="41">
        <v>0</v>
      </c>
      <c r="AB1664" s="41">
        <v>0</v>
      </c>
      <c r="AC1664" s="41">
        <v>0</v>
      </c>
      <c r="AD1664" s="58">
        <f>SUM(Table446233[[#This Row],[1st
Apportionment]:[Invoices]])</f>
        <v>0</v>
      </c>
      <c r="AE1664" s="58">
        <f>Table446233[[#This Row],[2018–19
Final Allocation
$98.35 
Per Pupil]]-AD1664</f>
        <v>0</v>
      </c>
    </row>
    <row r="1665" spans="1:31" x14ac:dyDescent="0.35">
      <c r="A1665" s="13" t="s">
        <v>6848</v>
      </c>
      <c r="B1665" s="13" t="s">
        <v>6891</v>
      </c>
      <c r="C1665" s="14" t="s">
        <v>6850</v>
      </c>
      <c r="D1665" s="14" t="s">
        <v>6869</v>
      </c>
      <c r="E1665" s="14" t="s">
        <v>6892</v>
      </c>
      <c r="F1665" s="14" t="s">
        <v>6893</v>
      </c>
      <c r="G1665" s="14" t="s">
        <v>6894</v>
      </c>
      <c r="H1665" s="61" t="s">
        <v>6895</v>
      </c>
      <c r="I1665" s="38">
        <v>0</v>
      </c>
      <c r="J1665" s="39" t="s">
        <v>8123</v>
      </c>
      <c r="K1665" s="40" t="s">
        <v>8123</v>
      </c>
      <c r="L1665" s="14" t="s">
        <v>8123</v>
      </c>
      <c r="M1665" s="41">
        <v>0</v>
      </c>
      <c r="N1665" s="4" t="s">
        <v>8123</v>
      </c>
      <c r="O1665" s="41">
        <v>0</v>
      </c>
      <c r="P1665" s="41">
        <v>0</v>
      </c>
      <c r="Q1665" s="41">
        <v>0</v>
      </c>
      <c r="R1665" s="41">
        <v>0</v>
      </c>
      <c r="S1665" s="41">
        <v>0</v>
      </c>
      <c r="T1665" s="41">
        <v>0</v>
      </c>
      <c r="U1665" s="41">
        <v>0</v>
      </c>
      <c r="V1665" s="41">
        <v>0</v>
      </c>
      <c r="W1665" s="41">
        <v>0</v>
      </c>
      <c r="X1665" s="41">
        <v>0</v>
      </c>
      <c r="Y1665" s="41">
        <v>0</v>
      </c>
      <c r="Z1665" s="41">
        <v>0</v>
      </c>
      <c r="AA1665" s="41">
        <v>0</v>
      </c>
      <c r="AB1665" s="41">
        <v>0</v>
      </c>
      <c r="AC1665" s="41">
        <v>0</v>
      </c>
      <c r="AD1665" s="58">
        <f>SUM(Table446233[[#This Row],[1st
Apportionment]:[Invoices]])</f>
        <v>0</v>
      </c>
      <c r="AE1665" s="58">
        <f>Table446233[[#This Row],[2018–19
Final Allocation
$98.35 
Per Pupil]]-AD1665</f>
        <v>0</v>
      </c>
    </row>
    <row r="1666" spans="1:31" ht="31" x14ac:dyDescent="0.35">
      <c r="A1666" s="13" t="s">
        <v>6848</v>
      </c>
      <c r="B1666" s="13" t="s">
        <v>6896</v>
      </c>
      <c r="C1666" s="14" t="s">
        <v>6850</v>
      </c>
      <c r="D1666" s="14" t="s">
        <v>6851</v>
      </c>
      <c r="E1666" s="14" t="s">
        <v>6897</v>
      </c>
      <c r="F1666" s="14" t="s">
        <v>6898</v>
      </c>
      <c r="G1666" s="14" t="s">
        <v>6899</v>
      </c>
      <c r="H1666" s="61" t="s">
        <v>6900</v>
      </c>
      <c r="I1666" s="38">
        <v>0</v>
      </c>
      <c r="J1666" s="39" t="s">
        <v>8122</v>
      </c>
      <c r="K1666" s="40" t="s">
        <v>8123</v>
      </c>
      <c r="L1666" s="14" t="s">
        <v>8123</v>
      </c>
      <c r="M1666" s="41">
        <v>0</v>
      </c>
      <c r="N1666" s="4" t="s">
        <v>8123</v>
      </c>
      <c r="O1666" s="41">
        <v>0</v>
      </c>
      <c r="P1666" s="41">
        <v>0</v>
      </c>
      <c r="Q1666" s="41">
        <v>0</v>
      </c>
      <c r="R1666" s="41">
        <v>0</v>
      </c>
      <c r="S1666" s="41">
        <v>0</v>
      </c>
      <c r="T1666" s="41">
        <v>0</v>
      </c>
      <c r="U1666" s="41">
        <v>0</v>
      </c>
      <c r="V1666" s="41">
        <v>0</v>
      </c>
      <c r="W1666" s="41">
        <v>0</v>
      </c>
      <c r="X1666" s="41">
        <v>0</v>
      </c>
      <c r="Y1666" s="41">
        <v>0</v>
      </c>
      <c r="Z1666" s="41">
        <v>0</v>
      </c>
      <c r="AA1666" s="41">
        <v>0</v>
      </c>
      <c r="AB1666" s="41">
        <v>0</v>
      </c>
      <c r="AC1666" s="41">
        <v>0</v>
      </c>
      <c r="AD1666" s="58">
        <f>SUM(Table446233[[#This Row],[1st
Apportionment]:[Invoices]])</f>
        <v>0</v>
      </c>
      <c r="AE1666" s="58">
        <f>Table446233[[#This Row],[2018–19
Final Allocation
$98.35 
Per Pupil]]-AD1666</f>
        <v>0</v>
      </c>
    </row>
    <row r="1667" spans="1:31" x14ac:dyDescent="0.35">
      <c r="A1667" s="13" t="s">
        <v>6901</v>
      </c>
      <c r="B1667" s="13" t="s">
        <v>6902</v>
      </c>
      <c r="C1667" s="14" t="s">
        <v>6903</v>
      </c>
      <c r="D1667" s="14" t="s">
        <v>6904</v>
      </c>
      <c r="E1667" s="14" t="s">
        <v>34</v>
      </c>
      <c r="F1667" s="14" t="s">
        <v>35</v>
      </c>
      <c r="G1667" s="14" t="s">
        <v>6904</v>
      </c>
      <c r="H1667" s="61" t="s">
        <v>6905</v>
      </c>
      <c r="I1667" s="38">
        <v>0</v>
      </c>
      <c r="J1667" s="39" t="s">
        <v>8122</v>
      </c>
      <c r="K1667" s="40" t="s">
        <v>8123</v>
      </c>
      <c r="L1667" s="14" t="s">
        <v>8123</v>
      </c>
      <c r="M1667" s="41">
        <v>0</v>
      </c>
      <c r="N1667" s="4" t="s">
        <v>8123</v>
      </c>
      <c r="O1667" s="41">
        <v>0</v>
      </c>
      <c r="P1667" s="41">
        <v>0</v>
      </c>
      <c r="Q1667" s="41">
        <v>0</v>
      </c>
      <c r="R1667" s="41">
        <v>0</v>
      </c>
      <c r="S1667" s="41">
        <v>0</v>
      </c>
      <c r="T1667" s="41">
        <v>0</v>
      </c>
      <c r="U1667" s="41">
        <v>0</v>
      </c>
      <c r="V1667" s="41">
        <v>0</v>
      </c>
      <c r="W1667" s="41">
        <v>0</v>
      </c>
      <c r="X1667" s="41">
        <v>0</v>
      </c>
      <c r="Y1667" s="41">
        <v>0</v>
      </c>
      <c r="Z1667" s="41">
        <v>0</v>
      </c>
      <c r="AA1667" s="41">
        <v>0</v>
      </c>
      <c r="AB1667" s="41">
        <v>0</v>
      </c>
      <c r="AC1667" s="41">
        <v>0</v>
      </c>
      <c r="AD1667" s="58">
        <f>SUM(Table446233[[#This Row],[1st
Apportionment]:[Invoices]])</f>
        <v>0</v>
      </c>
      <c r="AE1667" s="58">
        <f>Table446233[[#This Row],[2018–19
Final Allocation
$98.35 
Per Pupil]]-AD1667</f>
        <v>0</v>
      </c>
    </row>
    <row r="1668" spans="1:31" x14ac:dyDescent="0.35">
      <c r="A1668" s="13" t="s">
        <v>6901</v>
      </c>
      <c r="B1668" s="13" t="s">
        <v>6906</v>
      </c>
      <c r="C1668" s="14" t="s">
        <v>6903</v>
      </c>
      <c r="D1668" s="14" t="s">
        <v>6907</v>
      </c>
      <c r="E1668" s="14" t="s">
        <v>34</v>
      </c>
      <c r="F1668" s="14" t="s">
        <v>35</v>
      </c>
      <c r="G1668" s="14" t="s">
        <v>6907</v>
      </c>
      <c r="H1668" s="61" t="s">
        <v>6908</v>
      </c>
      <c r="I1668" s="38">
        <v>0</v>
      </c>
      <c r="J1668" s="39" t="s">
        <v>8122</v>
      </c>
      <c r="K1668" s="40" t="s">
        <v>8123</v>
      </c>
      <c r="L1668" s="14" t="s">
        <v>8123</v>
      </c>
      <c r="M1668" s="41">
        <v>0</v>
      </c>
      <c r="N1668" s="4" t="s">
        <v>8123</v>
      </c>
      <c r="O1668" s="41">
        <v>0</v>
      </c>
      <c r="P1668" s="41">
        <v>0</v>
      </c>
      <c r="Q1668" s="41">
        <v>0</v>
      </c>
      <c r="R1668" s="41">
        <v>0</v>
      </c>
      <c r="S1668" s="41">
        <v>0</v>
      </c>
      <c r="T1668" s="41">
        <v>0</v>
      </c>
      <c r="U1668" s="41">
        <v>0</v>
      </c>
      <c r="V1668" s="41">
        <v>0</v>
      </c>
      <c r="W1668" s="41">
        <v>0</v>
      </c>
      <c r="X1668" s="41">
        <v>0</v>
      </c>
      <c r="Y1668" s="41">
        <v>0</v>
      </c>
      <c r="Z1668" s="41">
        <v>0</v>
      </c>
      <c r="AA1668" s="41">
        <v>0</v>
      </c>
      <c r="AB1668" s="41">
        <v>0</v>
      </c>
      <c r="AC1668" s="41">
        <v>0</v>
      </c>
      <c r="AD1668" s="58">
        <f>SUM(Table446233[[#This Row],[1st
Apportionment]:[Invoices]])</f>
        <v>0</v>
      </c>
      <c r="AE1668" s="58">
        <f>Table446233[[#This Row],[2018–19
Final Allocation
$98.35 
Per Pupil]]-AD1668</f>
        <v>0</v>
      </c>
    </row>
    <row r="1669" spans="1:31" x14ac:dyDescent="0.35">
      <c r="A1669" s="13" t="s">
        <v>6901</v>
      </c>
      <c r="B1669" s="13" t="s">
        <v>6909</v>
      </c>
      <c r="C1669" s="14" t="s">
        <v>6903</v>
      </c>
      <c r="D1669" s="14" t="s">
        <v>6910</v>
      </c>
      <c r="E1669" s="14" t="s">
        <v>34</v>
      </c>
      <c r="F1669" s="14" t="s">
        <v>35</v>
      </c>
      <c r="G1669" s="14" t="s">
        <v>6910</v>
      </c>
      <c r="H1669" s="61" t="s">
        <v>6911</v>
      </c>
      <c r="I1669" s="38">
        <v>0</v>
      </c>
      <c r="J1669" s="39" t="s">
        <v>8123</v>
      </c>
      <c r="K1669" s="40" t="s">
        <v>8123</v>
      </c>
      <c r="L1669" s="14" t="s">
        <v>8123</v>
      </c>
      <c r="M1669" s="41">
        <v>0</v>
      </c>
      <c r="N1669" s="4" t="s">
        <v>8123</v>
      </c>
      <c r="O1669" s="41">
        <v>0</v>
      </c>
      <c r="P1669" s="41">
        <v>0</v>
      </c>
      <c r="Q1669" s="41">
        <v>0</v>
      </c>
      <c r="R1669" s="41">
        <v>0</v>
      </c>
      <c r="S1669" s="41">
        <v>0</v>
      </c>
      <c r="T1669" s="41">
        <v>0</v>
      </c>
      <c r="U1669" s="41">
        <v>0</v>
      </c>
      <c r="V1669" s="41">
        <v>0</v>
      </c>
      <c r="W1669" s="41">
        <v>0</v>
      </c>
      <c r="X1669" s="41">
        <v>0</v>
      </c>
      <c r="Y1669" s="41">
        <v>0</v>
      </c>
      <c r="Z1669" s="41">
        <v>0</v>
      </c>
      <c r="AA1669" s="41">
        <v>0</v>
      </c>
      <c r="AB1669" s="41">
        <v>0</v>
      </c>
      <c r="AC1669" s="41">
        <v>0</v>
      </c>
      <c r="AD1669" s="58">
        <f>SUM(Table446233[[#This Row],[1st
Apportionment]:[Invoices]])</f>
        <v>0</v>
      </c>
      <c r="AE1669" s="58">
        <f>Table446233[[#This Row],[2018–19
Final Allocation
$98.35 
Per Pupil]]-AD1669</f>
        <v>0</v>
      </c>
    </row>
    <row r="1670" spans="1:31" x14ac:dyDescent="0.35">
      <c r="A1670" s="13" t="s">
        <v>6901</v>
      </c>
      <c r="B1670" s="13" t="s">
        <v>6912</v>
      </c>
      <c r="C1670" s="14" t="s">
        <v>6903</v>
      </c>
      <c r="D1670" s="14" t="s">
        <v>6913</v>
      </c>
      <c r="E1670" s="14" t="s">
        <v>34</v>
      </c>
      <c r="F1670" s="14" t="s">
        <v>35</v>
      </c>
      <c r="G1670" s="14" t="s">
        <v>6913</v>
      </c>
      <c r="H1670" s="61" t="s">
        <v>6914</v>
      </c>
      <c r="I1670" s="38">
        <v>0</v>
      </c>
      <c r="J1670" s="39" t="s">
        <v>8123</v>
      </c>
      <c r="K1670" s="40" t="s">
        <v>8123</v>
      </c>
      <c r="L1670" s="14" t="s">
        <v>8123</v>
      </c>
      <c r="M1670" s="41">
        <v>0</v>
      </c>
      <c r="N1670" s="4" t="s">
        <v>8123</v>
      </c>
      <c r="O1670" s="41">
        <v>0</v>
      </c>
      <c r="P1670" s="41">
        <v>0</v>
      </c>
      <c r="Q1670" s="41">
        <v>0</v>
      </c>
      <c r="R1670" s="41">
        <v>0</v>
      </c>
      <c r="S1670" s="41">
        <v>0</v>
      </c>
      <c r="T1670" s="41">
        <v>0</v>
      </c>
      <c r="U1670" s="41">
        <v>0</v>
      </c>
      <c r="V1670" s="41">
        <v>0</v>
      </c>
      <c r="W1670" s="41">
        <v>0</v>
      </c>
      <c r="X1670" s="41">
        <v>0</v>
      </c>
      <c r="Y1670" s="41">
        <v>0</v>
      </c>
      <c r="Z1670" s="41">
        <v>0</v>
      </c>
      <c r="AA1670" s="41">
        <v>0</v>
      </c>
      <c r="AB1670" s="41">
        <v>0</v>
      </c>
      <c r="AC1670" s="41">
        <v>0</v>
      </c>
      <c r="AD1670" s="58">
        <f>SUM(Table446233[[#This Row],[1st
Apportionment]:[Invoices]])</f>
        <v>0</v>
      </c>
      <c r="AE1670" s="58">
        <f>Table446233[[#This Row],[2018–19
Final Allocation
$98.35 
Per Pupil]]-AD1670</f>
        <v>0</v>
      </c>
    </row>
    <row r="1671" spans="1:31" x14ac:dyDescent="0.35">
      <c r="A1671" s="13" t="s">
        <v>6901</v>
      </c>
      <c r="B1671" s="13" t="s">
        <v>6915</v>
      </c>
      <c r="C1671" s="14" t="s">
        <v>6903</v>
      </c>
      <c r="D1671" s="14" t="s">
        <v>6916</v>
      </c>
      <c r="E1671" s="14" t="s">
        <v>34</v>
      </c>
      <c r="F1671" s="14" t="s">
        <v>35</v>
      </c>
      <c r="G1671" s="14" t="s">
        <v>6916</v>
      </c>
      <c r="H1671" s="61" t="s">
        <v>6917</v>
      </c>
      <c r="I1671" s="38">
        <v>0</v>
      </c>
      <c r="J1671" s="39" t="s">
        <v>8123</v>
      </c>
      <c r="K1671" s="40" t="s">
        <v>8123</v>
      </c>
      <c r="L1671" s="14" t="s">
        <v>8122</v>
      </c>
      <c r="M1671" s="41">
        <v>0</v>
      </c>
      <c r="N1671" s="4" t="s">
        <v>8123</v>
      </c>
      <c r="O1671" s="41">
        <v>0</v>
      </c>
      <c r="P1671" s="41">
        <v>0</v>
      </c>
      <c r="Q1671" s="41">
        <v>0</v>
      </c>
      <c r="R1671" s="41">
        <v>0</v>
      </c>
      <c r="S1671" s="41">
        <v>0</v>
      </c>
      <c r="T1671" s="41">
        <v>0</v>
      </c>
      <c r="U1671" s="41">
        <v>0</v>
      </c>
      <c r="V1671" s="41">
        <v>0</v>
      </c>
      <c r="W1671" s="41">
        <v>0</v>
      </c>
      <c r="X1671" s="41">
        <v>0</v>
      </c>
      <c r="Y1671" s="41">
        <v>0</v>
      </c>
      <c r="Z1671" s="41">
        <v>0</v>
      </c>
      <c r="AA1671" s="41">
        <v>0</v>
      </c>
      <c r="AB1671" s="41">
        <v>0</v>
      </c>
      <c r="AC1671" s="41">
        <v>0</v>
      </c>
      <c r="AD1671" s="58">
        <f>SUM(Table446233[[#This Row],[1st
Apportionment]:[Invoices]])</f>
        <v>0</v>
      </c>
      <c r="AE1671" s="58">
        <f>Table446233[[#This Row],[2018–19
Final Allocation
$98.35 
Per Pupil]]-AD1671</f>
        <v>0</v>
      </c>
    </row>
    <row r="1672" spans="1:31" x14ac:dyDescent="0.35">
      <c r="A1672" s="13" t="s">
        <v>6901</v>
      </c>
      <c r="B1672" s="13" t="s">
        <v>6918</v>
      </c>
      <c r="C1672" s="14" t="s">
        <v>6903</v>
      </c>
      <c r="D1672" s="14" t="s">
        <v>6919</v>
      </c>
      <c r="E1672" s="14" t="s">
        <v>34</v>
      </c>
      <c r="F1672" s="14" t="s">
        <v>35</v>
      </c>
      <c r="G1672" s="14" t="s">
        <v>6919</v>
      </c>
      <c r="H1672" s="61" t="s">
        <v>6920</v>
      </c>
      <c r="I1672" s="38">
        <v>0</v>
      </c>
      <c r="J1672" s="39" t="s">
        <v>8122</v>
      </c>
      <c r="K1672" s="40" t="s">
        <v>8123</v>
      </c>
      <c r="L1672" s="14" t="s">
        <v>8123</v>
      </c>
      <c r="M1672" s="41">
        <v>0</v>
      </c>
      <c r="N1672" s="4" t="s">
        <v>8123</v>
      </c>
      <c r="O1672" s="41">
        <v>0</v>
      </c>
      <c r="P1672" s="41">
        <v>0</v>
      </c>
      <c r="Q1672" s="41">
        <v>0</v>
      </c>
      <c r="R1672" s="41">
        <v>0</v>
      </c>
      <c r="S1672" s="41">
        <v>0</v>
      </c>
      <c r="T1672" s="41">
        <v>0</v>
      </c>
      <c r="U1672" s="41">
        <v>0</v>
      </c>
      <c r="V1672" s="41">
        <v>0</v>
      </c>
      <c r="W1672" s="41">
        <v>0</v>
      </c>
      <c r="X1672" s="41">
        <v>0</v>
      </c>
      <c r="Y1672" s="41">
        <v>0</v>
      </c>
      <c r="Z1672" s="41">
        <v>0</v>
      </c>
      <c r="AA1672" s="41">
        <v>0</v>
      </c>
      <c r="AB1672" s="41">
        <v>0</v>
      </c>
      <c r="AC1672" s="41">
        <v>0</v>
      </c>
      <c r="AD1672" s="58">
        <f>SUM(Table446233[[#This Row],[1st
Apportionment]:[Invoices]])</f>
        <v>0</v>
      </c>
      <c r="AE1672" s="58">
        <f>Table446233[[#This Row],[2018–19
Final Allocation
$98.35 
Per Pupil]]-AD1672</f>
        <v>0</v>
      </c>
    </row>
    <row r="1673" spans="1:31" x14ac:dyDescent="0.35">
      <c r="A1673" s="42" t="s">
        <v>6901</v>
      </c>
      <c r="B1673" s="1" t="s">
        <v>6921</v>
      </c>
      <c r="C1673" s="43" t="s">
        <v>6903</v>
      </c>
      <c r="D1673" s="43" t="s">
        <v>6922</v>
      </c>
      <c r="E1673" s="43" t="s">
        <v>34</v>
      </c>
      <c r="F1673" s="2" t="s">
        <v>35</v>
      </c>
      <c r="G1673" s="43" t="s">
        <v>6922</v>
      </c>
      <c r="H1673" s="59" t="s">
        <v>6923</v>
      </c>
      <c r="I1673" s="38">
        <v>0</v>
      </c>
      <c r="J1673" s="39" t="s">
        <v>8122</v>
      </c>
      <c r="K1673" s="40" t="s">
        <v>8123</v>
      </c>
      <c r="L1673" s="2" t="s">
        <v>8123</v>
      </c>
      <c r="M1673" s="41">
        <v>0</v>
      </c>
      <c r="N1673" s="4" t="s">
        <v>8123</v>
      </c>
      <c r="O1673" s="41">
        <v>0</v>
      </c>
      <c r="P1673" s="41">
        <v>0</v>
      </c>
      <c r="Q1673" s="41">
        <v>0</v>
      </c>
      <c r="R1673" s="41">
        <v>0</v>
      </c>
      <c r="S1673" s="41">
        <v>0</v>
      </c>
      <c r="T1673" s="41">
        <v>0</v>
      </c>
      <c r="U1673" s="41">
        <v>0</v>
      </c>
      <c r="V1673" s="41">
        <v>0</v>
      </c>
      <c r="W1673" s="41">
        <v>0</v>
      </c>
      <c r="X1673" s="41">
        <v>0</v>
      </c>
      <c r="Y1673" s="41">
        <v>0</v>
      </c>
      <c r="Z1673" s="41">
        <v>0</v>
      </c>
      <c r="AA1673" s="41">
        <v>0</v>
      </c>
      <c r="AB1673" s="41">
        <v>0</v>
      </c>
      <c r="AC1673" s="41">
        <v>0</v>
      </c>
      <c r="AD1673" s="58">
        <f>SUM(Table446233[[#This Row],[1st
Apportionment]:[Invoices]])</f>
        <v>0</v>
      </c>
      <c r="AE1673" s="58">
        <f>Table446233[[#This Row],[2018–19
Final Allocation
$98.35 
Per Pupil]]-AD1673</f>
        <v>0</v>
      </c>
    </row>
    <row r="1674" spans="1:31" x14ac:dyDescent="0.35">
      <c r="A1674" s="13" t="s">
        <v>6901</v>
      </c>
      <c r="B1674" s="13" t="s">
        <v>6924</v>
      </c>
      <c r="C1674" s="14" t="s">
        <v>6903</v>
      </c>
      <c r="D1674" s="14" t="s">
        <v>6925</v>
      </c>
      <c r="E1674" s="14" t="s">
        <v>34</v>
      </c>
      <c r="F1674" s="14" t="s">
        <v>35</v>
      </c>
      <c r="G1674" s="14" t="s">
        <v>6925</v>
      </c>
      <c r="H1674" s="61" t="s">
        <v>6926</v>
      </c>
      <c r="I1674" s="38">
        <v>0</v>
      </c>
      <c r="J1674" s="39" t="s">
        <v>8123</v>
      </c>
      <c r="K1674" s="40" t="s">
        <v>8123</v>
      </c>
      <c r="L1674" s="14" t="s">
        <v>8123</v>
      </c>
      <c r="M1674" s="41">
        <v>0</v>
      </c>
      <c r="N1674" s="4" t="s">
        <v>8123</v>
      </c>
      <c r="O1674" s="41">
        <v>0</v>
      </c>
      <c r="P1674" s="41">
        <v>0</v>
      </c>
      <c r="Q1674" s="41">
        <v>0</v>
      </c>
      <c r="R1674" s="41">
        <v>0</v>
      </c>
      <c r="S1674" s="41">
        <v>0</v>
      </c>
      <c r="T1674" s="41">
        <v>0</v>
      </c>
      <c r="U1674" s="41">
        <v>0</v>
      </c>
      <c r="V1674" s="41">
        <v>0</v>
      </c>
      <c r="W1674" s="41">
        <v>0</v>
      </c>
      <c r="X1674" s="41">
        <v>0</v>
      </c>
      <c r="Y1674" s="41">
        <v>0</v>
      </c>
      <c r="Z1674" s="41">
        <v>0</v>
      </c>
      <c r="AA1674" s="41">
        <v>0</v>
      </c>
      <c r="AB1674" s="41">
        <v>0</v>
      </c>
      <c r="AC1674" s="41">
        <v>0</v>
      </c>
      <c r="AD1674" s="58">
        <f>SUM(Table446233[[#This Row],[1st
Apportionment]:[Invoices]])</f>
        <v>0</v>
      </c>
      <c r="AE1674" s="58">
        <f>Table446233[[#This Row],[2018–19
Final Allocation
$98.35 
Per Pupil]]-AD1674</f>
        <v>0</v>
      </c>
    </row>
    <row r="1675" spans="1:31" x14ac:dyDescent="0.35">
      <c r="A1675" s="13" t="s">
        <v>6901</v>
      </c>
      <c r="B1675" s="13" t="s">
        <v>6927</v>
      </c>
      <c r="C1675" s="14" t="s">
        <v>6903</v>
      </c>
      <c r="D1675" s="14" t="s">
        <v>6928</v>
      </c>
      <c r="E1675" s="14" t="s">
        <v>34</v>
      </c>
      <c r="F1675" s="14" t="s">
        <v>35</v>
      </c>
      <c r="G1675" s="14" t="s">
        <v>6928</v>
      </c>
      <c r="H1675" s="61" t="s">
        <v>6929</v>
      </c>
      <c r="I1675" s="38">
        <v>21</v>
      </c>
      <c r="J1675" s="39" t="s">
        <v>8122</v>
      </c>
      <c r="K1675" s="40" t="s">
        <v>8122</v>
      </c>
      <c r="L1675" s="14" t="s">
        <v>8122</v>
      </c>
      <c r="M1675" s="41">
        <v>2065</v>
      </c>
      <c r="N1675" s="4" t="s">
        <v>8122</v>
      </c>
      <c r="O1675" s="41">
        <v>0</v>
      </c>
      <c r="P1675" s="41">
        <v>0</v>
      </c>
      <c r="Q1675" s="41">
        <v>485</v>
      </c>
      <c r="R1675" s="41">
        <v>0</v>
      </c>
      <c r="S1675" s="41">
        <v>1077</v>
      </c>
      <c r="T1675" s="41">
        <v>503</v>
      </c>
      <c r="U1675" s="41">
        <v>0</v>
      </c>
      <c r="V1675" s="41">
        <v>0</v>
      </c>
      <c r="W1675" s="41">
        <v>0</v>
      </c>
      <c r="X1675" s="41">
        <v>0</v>
      </c>
      <c r="Y1675" s="41">
        <v>0</v>
      </c>
      <c r="Z1675" s="41">
        <v>0</v>
      </c>
      <c r="AA1675" s="41">
        <v>0</v>
      </c>
      <c r="AB1675" s="41">
        <v>0</v>
      </c>
      <c r="AC1675" s="41">
        <v>0</v>
      </c>
      <c r="AD1675" s="58">
        <f>SUM(Table446233[[#This Row],[1st
Apportionment]:[Invoices]])</f>
        <v>2065</v>
      </c>
      <c r="AE1675" s="58">
        <f>Table446233[[#This Row],[2018–19
Final Allocation
$98.35 
Per Pupil]]-AD1675</f>
        <v>0</v>
      </c>
    </row>
    <row r="1676" spans="1:31" x14ac:dyDescent="0.35">
      <c r="A1676" s="13" t="s">
        <v>6901</v>
      </c>
      <c r="B1676" s="13" t="s">
        <v>6930</v>
      </c>
      <c r="C1676" s="14" t="s">
        <v>6903</v>
      </c>
      <c r="D1676" s="14" t="s">
        <v>6931</v>
      </c>
      <c r="E1676" s="14" t="s">
        <v>34</v>
      </c>
      <c r="F1676" s="14" t="s">
        <v>35</v>
      </c>
      <c r="G1676" s="14" t="s">
        <v>6931</v>
      </c>
      <c r="H1676" s="61" t="s">
        <v>6932</v>
      </c>
      <c r="I1676" s="38">
        <v>0</v>
      </c>
      <c r="J1676" s="39" t="s">
        <v>8122</v>
      </c>
      <c r="K1676" s="40" t="s">
        <v>8123</v>
      </c>
      <c r="L1676" s="14" t="s">
        <v>8123</v>
      </c>
      <c r="M1676" s="41">
        <v>0</v>
      </c>
      <c r="N1676" s="4" t="s">
        <v>8123</v>
      </c>
      <c r="O1676" s="41">
        <v>0</v>
      </c>
      <c r="P1676" s="41">
        <v>0</v>
      </c>
      <c r="Q1676" s="41">
        <v>0</v>
      </c>
      <c r="R1676" s="41">
        <v>0</v>
      </c>
      <c r="S1676" s="41">
        <v>0</v>
      </c>
      <c r="T1676" s="41">
        <v>0</v>
      </c>
      <c r="U1676" s="41">
        <v>0</v>
      </c>
      <c r="V1676" s="41">
        <v>0</v>
      </c>
      <c r="W1676" s="41">
        <v>0</v>
      </c>
      <c r="X1676" s="41">
        <v>0</v>
      </c>
      <c r="Y1676" s="41">
        <v>0</v>
      </c>
      <c r="Z1676" s="41">
        <v>0</v>
      </c>
      <c r="AA1676" s="41">
        <v>0</v>
      </c>
      <c r="AB1676" s="41">
        <v>0</v>
      </c>
      <c r="AC1676" s="41">
        <v>0</v>
      </c>
      <c r="AD1676" s="58">
        <f>SUM(Table446233[[#This Row],[1st
Apportionment]:[Invoices]])</f>
        <v>0</v>
      </c>
      <c r="AE1676" s="58">
        <f>Table446233[[#This Row],[2018–19
Final Allocation
$98.35 
Per Pupil]]-AD1676</f>
        <v>0</v>
      </c>
    </row>
    <row r="1677" spans="1:31" x14ac:dyDescent="0.35">
      <c r="A1677" s="13" t="s">
        <v>6901</v>
      </c>
      <c r="B1677" s="13" t="s">
        <v>6933</v>
      </c>
      <c r="C1677" s="14" t="s">
        <v>6903</v>
      </c>
      <c r="D1677" s="14" t="s">
        <v>6934</v>
      </c>
      <c r="E1677" s="14" t="s">
        <v>34</v>
      </c>
      <c r="F1677" s="14" t="s">
        <v>35</v>
      </c>
      <c r="G1677" s="14" t="s">
        <v>6934</v>
      </c>
      <c r="H1677" s="61" t="s">
        <v>6935</v>
      </c>
      <c r="I1677" s="38">
        <v>0</v>
      </c>
      <c r="J1677" s="39" t="s">
        <v>8122</v>
      </c>
      <c r="K1677" s="40" t="s">
        <v>8123</v>
      </c>
      <c r="L1677" s="14" t="s">
        <v>8123</v>
      </c>
      <c r="M1677" s="41">
        <v>0</v>
      </c>
      <c r="N1677" s="4" t="s">
        <v>8123</v>
      </c>
      <c r="O1677" s="41">
        <v>0</v>
      </c>
      <c r="P1677" s="41">
        <v>0</v>
      </c>
      <c r="Q1677" s="41">
        <v>0</v>
      </c>
      <c r="R1677" s="41">
        <v>0</v>
      </c>
      <c r="S1677" s="41">
        <v>0</v>
      </c>
      <c r="T1677" s="41">
        <v>0</v>
      </c>
      <c r="U1677" s="41">
        <v>0</v>
      </c>
      <c r="V1677" s="41">
        <v>0</v>
      </c>
      <c r="W1677" s="41">
        <v>0</v>
      </c>
      <c r="X1677" s="41">
        <v>0</v>
      </c>
      <c r="Y1677" s="41">
        <v>0</v>
      </c>
      <c r="Z1677" s="41">
        <v>0</v>
      </c>
      <c r="AA1677" s="41">
        <v>0</v>
      </c>
      <c r="AB1677" s="41">
        <v>0</v>
      </c>
      <c r="AC1677" s="41">
        <v>0</v>
      </c>
      <c r="AD1677" s="58">
        <f>SUM(Table446233[[#This Row],[1st
Apportionment]:[Invoices]])</f>
        <v>0</v>
      </c>
      <c r="AE1677" s="58">
        <f>Table446233[[#This Row],[2018–19
Final Allocation
$98.35 
Per Pupil]]-AD1677</f>
        <v>0</v>
      </c>
    </row>
    <row r="1678" spans="1:31" x14ac:dyDescent="0.35">
      <c r="A1678" s="13" t="s">
        <v>6901</v>
      </c>
      <c r="B1678" s="13" t="s">
        <v>6936</v>
      </c>
      <c r="C1678" s="14" t="s">
        <v>6903</v>
      </c>
      <c r="D1678" s="14" t="s">
        <v>6937</v>
      </c>
      <c r="E1678" s="14" t="s">
        <v>34</v>
      </c>
      <c r="F1678" s="14" t="s">
        <v>35</v>
      </c>
      <c r="G1678" s="14" t="s">
        <v>6937</v>
      </c>
      <c r="H1678" s="61" t="s">
        <v>6938</v>
      </c>
      <c r="I1678" s="38">
        <v>0</v>
      </c>
      <c r="J1678" s="39" t="s">
        <v>8123</v>
      </c>
      <c r="K1678" s="40" t="s">
        <v>8123</v>
      </c>
      <c r="L1678" s="14" t="s">
        <v>8123</v>
      </c>
      <c r="M1678" s="41">
        <v>0</v>
      </c>
      <c r="N1678" s="4" t="s">
        <v>8123</v>
      </c>
      <c r="O1678" s="41">
        <v>0</v>
      </c>
      <c r="P1678" s="41">
        <v>0</v>
      </c>
      <c r="Q1678" s="41">
        <v>0</v>
      </c>
      <c r="R1678" s="41">
        <v>0</v>
      </c>
      <c r="S1678" s="41">
        <v>0</v>
      </c>
      <c r="T1678" s="41">
        <v>0</v>
      </c>
      <c r="U1678" s="41">
        <v>0</v>
      </c>
      <c r="V1678" s="41">
        <v>0</v>
      </c>
      <c r="W1678" s="41">
        <v>0</v>
      </c>
      <c r="X1678" s="41">
        <v>0</v>
      </c>
      <c r="Y1678" s="41">
        <v>0</v>
      </c>
      <c r="Z1678" s="41">
        <v>0</v>
      </c>
      <c r="AA1678" s="41">
        <v>0</v>
      </c>
      <c r="AB1678" s="41">
        <v>0</v>
      </c>
      <c r="AC1678" s="41">
        <v>0</v>
      </c>
      <c r="AD1678" s="58">
        <f>SUM(Table446233[[#This Row],[1st
Apportionment]:[Invoices]])</f>
        <v>0</v>
      </c>
      <c r="AE1678" s="58">
        <f>Table446233[[#This Row],[2018–19
Final Allocation
$98.35 
Per Pupil]]-AD1678</f>
        <v>0</v>
      </c>
    </row>
    <row r="1679" spans="1:31" x14ac:dyDescent="0.35">
      <c r="A1679" s="13" t="s">
        <v>6901</v>
      </c>
      <c r="B1679" s="13" t="s">
        <v>6939</v>
      </c>
      <c r="C1679" s="14" t="s">
        <v>6903</v>
      </c>
      <c r="D1679" s="14" t="s">
        <v>6940</v>
      </c>
      <c r="E1679" s="14" t="s">
        <v>34</v>
      </c>
      <c r="F1679" s="14" t="s">
        <v>35</v>
      </c>
      <c r="G1679" s="14" t="s">
        <v>6940</v>
      </c>
      <c r="H1679" s="61" t="s">
        <v>6941</v>
      </c>
      <c r="I1679" s="38">
        <v>0</v>
      </c>
      <c r="J1679" s="39" t="s">
        <v>8123</v>
      </c>
      <c r="K1679" s="40" t="s">
        <v>8123</v>
      </c>
      <c r="L1679" s="14" t="s">
        <v>8123</v>
      </c>
      <c r="M1679" s="41">
        <v>0</v>
      </c>
      <c r="N1679" s="4" t="s">
        <v>8123</v>
      </c>
      <c r="O1679" s="41">
        <v>0</v>
      </c>
      <c r="P1679" s="41">
        <v>0</v>
      </c>
      <c r="Q1679" s="41">
        <v>0</v>
      </c>
      <c r="R1679" s="41">
        <v>0</v>
      </c>
      <c r="S1679" s="41">
        <v>0</v>
      </c>
      <c r="T1679" s="41">
        <v>0</v>
      </c>
      <c r="U1679" s="41">
        <v>0</v>
      </c>
      <c r="V1679" s="41">
        <v>0</v>
      </c>
      <c r="W1679" s="41">
        <v>0</v>
      </c>
      <c r="X1679" s="41">
        <v>0</v>
      </c>
      <c r="Y1679" s="41">
        <v>0</v>
      </c>
      <c r="Z1679" s="41">
        <v>0</v>
      </c>
      <c r="AA1679" s="41">
        <v>0</v>
      </c>
      <c r="AB1679" s="41">
        <v>0</v>
      </c>
      <c r="AC1679" s="41">
        <v>0</v>
      </c>
      <c r="AD1679" s="58">
        <f>SUM(Table446233[[#This Row],[1st
Apportionment]:[Invoices]])</f>
        <v>0</v>
      </c>
      <c r="AE1679" s="58">
        <f>Table446233[[#This Row],[2018–19
Final Allocation
$98.35 
Per Pupil]]-AD1679</f>
        <v>0</v>
      </c>
    </row>
    <row r="1680" spans="1:31" x14ac:dyDescent="0.35">
      <c r="A1680" s="13" t="s">
        <v>6901</v>
      </c>
      <c r="B1680" s="13" t="s">
        <v>6942</v>
      </c>
      <c r="C1680" s="14" t="s">
        <v>6903</v>
      </c>
      <c r="D1680" s="14" t="s">
        <v>6943</v>
      </c>
      <c r="E1680" s="14" t="s">
        <v>34</v>
      </c>
      <c r="F1680" s="14" t="s">
        <v>35</v>
      </c>
      <c r="G1680" s="14" t="s">
        <v>6943</v>
      </c>
      <c r="H1680" s="61" t="s">
        <v>6944</v>
      </c>
      <c r="I1680" s="38">
        <v>0</v>
      </c>
      <c r="J1680" s="39" t="s">
        <v>8123</v>
      </c>
      <c r="K1680" s="40" t="s">
        <v>8123</v>
      </c>
      <c r="L1680" s="14" t="s">
        <v>8123</v>
      </c>
      <c r="M1680" s="41">
        <v>0</v>
      </c>
      <c r="N1680" s="4" t="s">
        <v>8123</v>
      </c>
      <c r="O1680" s="41">
        <v>0</v>
      </c>
      <c r="P1680" s="41">
        <v>0</v>
      </c>
      <c r="Q1680" s="41">
        <v>0</v>
      </c>
      <c r="R1680" s="41">
        <v>0</v>
      </c>
      <c r="S1680" s="41">
        <v>0</v>
      </c>
      <c r="T1680" s="41">
        <v>0</v>
      </c>
      <c r="U1680" s="41">
        <v>0</v>
      </c>
      <c r="V1680" s="41">
        <v>0</v>
      </c>
      <c r="W1680" s="41">
        <v>0</v>
      </c>
      <c r="X1680" s="41">
        <v>0</v>
      </c>
      <c r="Y1680" s="41">
        <v>0</v>
      </c>
      <c r="Z1680" s="41">
        <v>0</v>
      </c>
      <c r="AA1680" s="41">
        <v>0</v>
      </c>
      <c r="AB1680" s="41">
        <v>0</v>
      </c>
      <c r="AC1680" s="41">
        <v>0</v>
      </c>
      <c r="AD1680" s="58">
        <f>SUM(Table446233[[#This Row],[1st
Apportionment]:[Invoices]])</f>
        <v>0</v>
      </c>
      <c r="AE1680" s="58">
        <f>Table446233[[#This Row],[2018–19
Final Allocation
$98.35 
Per Pupil]]-AD1680</f>
        <v>0</v>
      </c>
    </row>
    <row r="1681" spans="1:31" x14ac:dyDescent="0.35">
      <c r="A1681" s="13" t="s">
        <v>6901</v>
      </c>
      <c r="B1681" s="13" t="s">
        <v>6945</v>
      </c>
      <c r="C1681" s="14" t="s">
        <v>6903</v>
      </c>
      <c r="D1681" s="14" t="s">
        <v>6946</v>
      </c>
      <c r="E1681" s="14" t="s">
        <v>34</v>
      </c>
      <c r="F1681" s="14" t="s">
        <v>35</v>
      </c>
      <c r="G1681" s="14" t="s">
        <v>6946</v>
      </c>
      <c r="H1681" s="61" t="s">
        <v>6947</v>
      </c>
      <c r="I1681" s="38">
        <v>0</v>
      </c>
      <c r="J1681" s="39" t="s">
        <v>8122</v>
      </c>
      <c r="K1681" s="40" t="s">
        <v>8123</v>
      </c>
      <c r="L1681" s="14" t="s">
        <v>8123</v>
      </c>
      <c r="M1681" s="41">
        <v>0</v>
      </c>
      <c r="N1681" s="4" t="s">
        <v>8123</v>
      </c>
      <c r="O1681" s="41">
        <v>0</v>
      </c>
      <c r="P1681" s="41">
        <v>0</v>
      </c>
      <c r="Q1681" s="41">
        <v>0</v>
      </c>
      <c r="R1681" s="41">
        <v>0</v>
      </c>
      <c r="S1681" s="41">
        <v>0</v>
      </c>
      <c r="T1681" s="41">
        <v>0</v>
      </c>
      <c r="U1681" s="41">
        <v>0</v>
      </c>
      <c r="V1681" s="41">
        <v>0</v>
      </c>
      <c r="W1681" s="41">
        <v>0</v>
      </c>
      <c r="X1681" s="41">
        <v>0</v>
      </c>
      <c r="Y1681" s="41">
        <v>0</v>
      </c>
      <c r="Z1681" s="41">
        <v>0</v>
      </c>
      <c r="AA1681" s="41">
        <v>0</v>
      </c>
      <c r="AB1681" s="41">
        <v>0</v>
      </c>
      <c r="AC1681" s="41">
        <v>0</v>
      </c>
      <c r="AD1681" s="58">
        <f>SUM(Table446233[[#This Row],[1st
Apportionment]:[Invoices]])</f>
        <v>0</v>
      </c>
      <c r="AE1681" s="58">
        <f>Table446233[[#This Row],[2018–19
Final Allocation
$98.35 
Per Pupil]]-AD1681</f>
        <v>0</v>
      </c>
    </row>
    <row r="1682" spans="1:31" x14ac:dyDescent="0.35">
      <c r="A1682" s="13" t="s">
        <v>6901</v>
      </c>
      <c r="B1682" s="13" t="s">
        <v>6948</v>
      </c>
      <c r="C1682" s="14" t="s">
        <v>6903</v>
      </c>
      <c r="D1682" s="14" t="s">
        <v>6949</v>
      </c>
      <c r="E1682" s="14" t="s">
        <v>34</v>
      </c>
      <c r="F1682" s="14" t="s">
        <v>35</v>
      </c>
      <c r="G1682" s="14" t="s">
        <v>6949</v>
      </c>
      <c r="H1682" s="61" t="s">
        <v>6950</v>
      </c>
      <c r="I1682" s="38">
        <v>0</v>
      </c>
      <c r="J1682" s="39" t="s">
        <v>8123</v>
      </c>
      <c r="K1682" s="40" t="s">
        <v>8123</v>
      </c>
      <c r="L1682" s="14" t="s">
        <v>8123</v>
      </c>
      <c r="M1682" s="41">
        <v>0</v>
      </c>
      <c r="N1682" s="4" t="s">
        <v>8123</v>
      </c>
      <c r="O1682" s="41">
        <v>0</v>
      </c>
      <c r="P1682" s="41">
        <v>0</v>
      </c>
      <c r="Q1682" s="41">
        <v>0</v>
      </c>
      <c r="R1682" s="41">
        <v>0</v>
      </c>
      <c r="S1682" s="41">
        <v>0</v>
      </c>
      <c r="T1682" s="41">
        <v>0</v>
      </c>
      <c r="U1682" s="41">
        <v>0</v>
      </c>
      <c r="V1682" s="41">
        <v>0</v>
      </c>
      <c r="W1682" s="41">
        <v>0</v>
      </c>
      <c r="X1682" s="41">
        <v>0</v>
      </c>
      <c r="Y1682" s="41">
        <v>0</v>
      </c>
      <c r="Z1682" s="41">
        <v>0</v>
      </c>
      <c r="AA1682" s="41">
        <v>0</v>
      </c>
      <c r="AB1682" s="41">
        <v>0</v>
      </c>
      <c r="AC1682" s="41">
        <v>0</v>
      </c>
      <c r="AD1682" s="58">
        <f>SUM(Table446233[[#This Row],[1st
Apportionment]:[Invoices]])</f>
        <v>0</v>
      </c>
      <c r="AE1682" s="58">
        <f>Table446233[[#This Row],[2018–19
Final Allocation
$98.35 
Per Pupil]]-AD1682</f>
        <v>0</v>
      </c>
    </row>
    <row r="1683" spans="1:31" x14ac:dyDescent="0.35">
      <c r="A1683" s="13" t="s">
        <v>6901</v>
      </c>
      <c r="B1683" s="13" t="s">
        <v>6951</v>
      </c>
      <c r="C1683" s="14" t="s">
        <v>6903</v>
      </c>
      <c r="D1683" s="14" t="s">
        <v>6952</v>
      </c>
      <c r="E1683" s="14" t="s">
        <v>34</v>
      </c>
      <c r="F1683" s="14" t="s">
        <v>35</v>
      </c>
      <c r="G1683" s="14" t="s">
        <v>6952</v>
      </c>
      <c r="H1683" s="61" t="s">
        <v>6953</v>
      </c>
      <c r="I1683" s="38">
        <v>0</v>
      </c>
      <c r="J1683" s="39" t="s">
        <v>8122</v>
      </c>
      <c r="K1683" s="40" t="s">
        <v>8123</v>
      </c>
      <c r="L1683" s="14" t="s">
        <v>8123</v>
      </c>
      <c r="M1683" s="41">
        <v>0</v>
      </c>
      <c r="N1683" s="4" t="s">
        <v>8123</v>
      </c>
      <c r="O1683" s="41">
        <v>0</v>
      </c>
      <c r="P1683" s="41">
        <v>0</v>
      </c>
      <c r="Q1683" s="41">
        <v>0</v>
      </c>
      <c r="R1683" s="41">
        <v>0</v>
      </c>
      <c r="S1683" s="41">
        <v>0</v>
      </c>
      <c r="T1683" s="41">
        <v>0</v>
      </c>
      <c r="U1683" s="41">
        <v>0</v>
      </c>
      <c r="V1683" s="41">
        <v>0</v>
      </c>
      <c r="W1683" s="41">
        <v>0</v>
      </c>
      <c r="X1683" s="41">
        <v>0</v>
      </c>
      <c r="Y1683" s="41">
        <v>0</v>
      </c>
      <c r="Z1683" s="41">
        <v>0</v>
      </c>
      <c r="AA1683" s="41">
        <v>0</v>
      </c>
      <c r="AB1683" s="41">
        <v>0</v>
      </c>
      <c r="AC1683" s="41">
        <v>0</v>
      </c>
      <c r="AD1683" s="58">
        <f>SUM(Table446233[[#This Row],[1st
Apportionment]:[Invoices]])</f>
        <v>0</v>
      </c>
      <c r="AE1683" s="58">
        <f>Table446233[[#This Row],[2018–19
Final Allocation
$98.35 
Per Pupil]]-AD1683</f>
        <v>0</v>
      </c>
    </row>
    <row r="1684" spans="1:31" x14ac:dyDescent="0.35">
      <c r="A1684" s="13" t="s">
        <v>6901</v>
      </c>
      <c r="B1684" s="13" t="s">
        <v>6954</v>
      </c>
      <c r="C1684" s="14" t="s">
        <v>6903</v>
      </c>
      <c r="D1684" s="14" t="s">
        <v>6955</v>
      </c>
      <c r="E1684" s="14" t="s">
        <v>34</v>
      </c>
      <c r="F1684" s="14" t="s">
        <v>35</v>
      </c>
      <c r="G1684" s="14" t="s">
        <v>6955</v>
      </c>
      <c r="H1684" s="61" t="s">
        <v>6956</v>
      </c>
      <c r="I1684" s="38">
        <v>0</v>
      </c>
      <c r="J1684" s="39" t="s">
        <v>8122</v>
      </c>
      <c r="K1684" s="40" t="s">
        <v>8123</v>
      </c>
      <c r="L1684" s="14" t="s">
        <v>8123</v>
      </c>
      <c r="M1684" s="41">
        <v>0</v>
      </c>
      <c r="N1684" s="4" t="s">
        <v>8123</v>
      </c>
      <c r="O1684" s="41">
        <v>0</v>
      </c>
      <c r="P1684" s="41">
        <v>0</v>
      </c>
      <c r="Q1684" s="41">
        <v>0</v>
      </c>
      <c r="R1684" s="41">
        <v>0</v>
      </c>
      <c r="S1684" s="41">
        <v>0</v>
      </c>
      <c r="T1684" s="41">
        <v>0</v>
      </c>
      <c r="U1684" s="41">
        <v>0</v>
      </c>
      <c r="V1684" s="41">
        <v>0</v>
      </c>
      <c r="W1684" s="41">
        <v>0</v>
      </c>
      <c r="X1684" s="41">
        <v>0</v>
      </c>
      <c r="Y1684" s="41">
        <v>0</v>
      </c>
      <c r="Z1684" s="41">
        <v>0</v>
      </c>
      <c r="AA1684" s="41">
        <v>0</v>
      </c>
      <c r="AB1684" s="41">
        <v>0</v>
      </c>
      <c r="AC1684" s="41">
        <v>0</v>
      </c>
      <c r="AD1684" s="58">
        <f>SUM(Table446233[[#This Row],[1st
Apportionment]:[Invoices]])</f>
        <v>0</v>
      </c>
      <c r="AE1684" s="58">
        <f>Table446233[[#This Row],[2018–19
Final Allocation
$98.35 
Per Pupil]]-AD1684</f>
        <v>0</v>
      </c>
    </row>
    <row r="1685" spans="1:31" x14ac:dyDescent="0.35">
      <c r="A1685" s="13" t="s">
        <v>6901</v>
      </c>
      <c r="B1685" s="13" t="s">
        <v>6957</v>
      </c>
      <c r="C1685" s="14" t="s">
        <v>6903</v>
      </c>
      <c r="D1685" s="14" t="s">
        <v>6958</v>
      </c>
      <c r="E1685" s="14" t="s">
        <v>34</v>
      </c>
      <c r="F1685" s="14" t="s">
        <v>35</v>
      </c>
      <c r="G1685" s="14" t="s">
        <v>6958</v>
      </c>
      <c r="H1685" s="61" t="s">
        <v>6959</v>
      </c>
      <c r="I1685" s="38">
        <v>0</v>
      </c>
      <c r="J1685" s="39" t="s">
        <v>8123</v>
      </c>
      <c r="K1685" s="40" t="s">
        <v>8123</v>
      </c>
      <c r="L1685" s="14" t="s">
        <v>8123</v>
      </c>
      <c r="M1685" s="41">
        <v>0</v>
      </c>
      <c r="N1685" s="4" t="s">
        <v>8123</v>
      </c>
      <c r="O1685" s="41">
        <v>0</v>
      </c>
      <c r="P1685" s="41">
        <v>0</v>
      </c>
      <c r="Q1685" s="41">
        <v>0</v>
      </c>
      <c r="R1685" s="41">
        <v>0</v>
      </c>
      <c r="S1685" s="41">
        <v>0</v>
      </c>
      <c r="T1685" s="41">
        <v>0</v>
      </c>
      <c r="U1685" s="41">
        <v>0</v>
      </c>
      <c r="V1685" s="41">
        <v>0</v>
      </c>
      <c r="W1685" s="41">
        <v>0</v>
      </c>
      <c r="X1685" s="41">
        <v>0</v>
      </c>
      <c r="Y1685" s="41">
        <v>0</v>
      </c>
      <c r="Z1685" s="41">
        <v>0</v>
      </c>
      <c r="AA1685" s="41">
        <v>0</v>
      </c>
      <c r="AB1685" s="41">
        <v>0</v>
      </c>
      <c r="AC1685" s="41">
        <v>0</v>
      </c>
      <c r="AD1685" s="58">
        <f>SUM(Table446233[[#This Row],[1st
Apportionment]:[Invoices]])</f>
        <v>0</v>
      </c>
      <c r="AE1685" s="58">
        <f>Table446233[[#This Row],[2018–19
Final Allocation
$98.35 
Per Pupil]]-AD1685</f>
        <v>0</v>
      </c>
    </row>
    <row r="1686" spans="1:31" x14ac:dyDescent="0.35">
      <c r="A1686" s="13" t="s">
        <v>6901</v>
      </c>
      <c r="B1686" s="13" t="s">
        <v>6960</v>
      </c>
      <c r="C1686" s="14" t="s">
        <v>6903</v>
      </c>
      <c r="D1686" s="14" t="s">
        <v>6961</v>
      </c>
      <c r="E1686" s="14" t="s">
        <v>34</v>
      </c>
      <c r="F1686" s="14" t="s">
        <v>35</v>
      </c>
      <c r="G1686" s="14" t="s">
        <v>6961</v>
      </c>
      <c r="H1686" s="61" t="s">
        <v>6962</v>
      </c>
      <c r="I1686" s="38">
        <v>0</v>
      </c>
      <c r="J1686" s="39" t="s">
        <v>8122</v>
      </c>
      <c r="K1686" s="40" t="s">
        <v>8123</v>
      </c>
      <c r="L1686" s="14" t="s">
        <v>8123</v>
      </c>
      <c r="M1686" s="41">
        <v>0</v>
      </c>
      <c r="N1686" s="4" t="s">
        <v>8123</v>
      </c>
      <c r="O1686" s="41">
        <v>0</v>
      </c>
      <c r="P1686" s="41">
        <v>0</v>
      </c>
      <c r="Q1686" s="41">
        <v>0</v>
      </c>
      <c r="R1686" s="41">
        <v>0</v>
      </c>
      <c r="S1686" s="41">
        <v>0</v>
      </c>
      <c r="T1686" s="41">
        <v>0</v>
      </c>
      <c r="U1686" s="41">
        <v>0</v>
      </c>
      <c r="V1686" s="41">
        <v>0</v>
      </c>
      <c r="W1686" s="41">
        <v>0</v>
      </c>
      <c r="X1686" s="41">
        <v>0</v>
      </c>
      <c r="Y1686" s="41">
        <v>0</v>
      </c>
      <c r="Z1686" s="41">
        <v>0</v>
      </c>
      <c r="AA1686" s="41">
        <v>0</v>
      </c>
      <c r="AB1686" s="41">
        <v>0</v>
      </c>
      <c r="AC1686" s="41">
        <v>0</v>
      </c>
      <c r="AD1686" s="58">
        <f>SUM(Table446233[[#This Row],[1st
Apportionment]:[Invoices]])</f>
        <v>0</v>
      </c>
      <c r="AE1686" s="58">
        <f>Table446233[[#This Row],[2018–19
Final Allocation
$98.35 
Per Pupil]]-AD1686</f>
        <v>0</v>
      </c>
    </row>
    <row r="1687" spans="1:31" x14ac:dyDescent="0.35">
      <c r="A1687" s="13" t="s">
        <v>6901</v>
      </c>
      <c r="B1687" s="13" t="s">
        <v>6963</v>
      </c>
      <c r="C1687" s="14" t="s">
        <v>6903</v>
      </c>
      <c r="D1687" s="14" t="s">
        <v>6964</v>
      </c>
      <c r="E1687" s="14" t="s">
        <v>34</v>
      </c>
      <c r="F1687" s="14" t="s">
        <v>35</v>
      </c>
      <c r="G1687" s="14" t="s">
        <v>6964</v>
      </c>
      <c r="H1687" s="61" t="s">
        <v>6965</v>
      </c>
      <c r="I1687" s="38">
        <v>0</v>
      </c>
      <c r="J1687" s="39" t="s">
        <v>8122</v>
      </c>
      <c r="K1687" s="40" t="s">
        <v>8123</v>
      </c>
      <c r="L1687" s="14" t="s">
        <v>8123</v>
      </c>
      <c r="M1687" s="41">
        <v>0</v>
      </c>
      <c r="N1687" s="4" t="s">
        <v>8123</v>
      </c>
      <c r="O1687" s="41">
        <v>0</v>
      </c>
      <c r="P1687" s="41">
        <v>0</v>
      </c>
      <c r="Q1687" s="41">
        <v>0</v>
      </c>
      <c r="R1687" s="41">
        <v>0</v>
      </c>
      <c r="S1687" s="41">
        <v>0</v>
      </c>
      <c r="T1687" s="41">
        <v>0</v>
      </c>
      <c r="U1687" s="41">
        <v>0</v>
      </c>
      <c r="V1687" s="41">
        <v>0</v>
      </c>
      <c r="W1687" s="41">
        <v>0</v>
      </c>
      <c r="X1687" s="41">
        <v>0</v>
      </c>
      <c r="Y1687" s="41">
        <v>0</v>
      </c>
      <c r="Z1687" s="41">
        <v>0</v>
      </c>
      <c r="AA1687" s="41">
        <v>0</v>
      </c>
      <c r="AB1687" s="41">
        <v>0</v>
      </c>
      <c r="AC1687" s="41">
        <v>0</v>
      </c>
      <c r="AD1687" s="58">
        <f>SUM(Table446233[[#This Row],[1st
Apportionment]:[Invoices]])</f>
        <v>0</v>
      </c>
      <c r="AE1687" s="58">
        <f>Table446233[[#This Row],[2018–19
Final Allocation
$98.35 
Per Pupil]]-AD1687</f>
        <v>0</v>
      </c>
    </row>
    <row r="1688" spans="1:31" x14ac:dyDescent="0.35">
      <c r="A1688" s="13" t="s">
        <v>6901</v>
      </c>
      <c r="B1688" s="13" t="s">
        <v>6966</v>
      </c>
      <c r="C1688" s="14" t="s">
        <v>6903</v>
      </c>
      <c r="D1688" s="14" t="s">
        <v>6967</v>
      </c>
      <c r="E1688" s="14" t="s">
        <v>34</v>
      </c>
      <c r="F1688" s="14" t="s">
        <v>35</v>
      </c>
      <c r="G1688" s="14" t="s">
        <v>6967</v>
      </c>
      <c r="H1688" s="61" t="s">
        <v>6968</v>
      </c>
      <c r="I1688" s="38">
        <v>0</v>
      </c>
      <c r="J1688" s="39" t="s">
        <v>8122</v>
      </c>
      <c r="K1688" s="40" t="s">
        <v>8123</v>
      </c>
      <c r="L1688" s="14" t="s">
        <v>8123</v>
      </c>
      <c r="M1688" s="41">
        <v>0</v>
      </c>
      <c r="N1688" s="4" t="s">
        <v>8123</v>
      </c>
      <c r="O1688" s="41">
        <v>0</v>
      </c>
      <c r="P1688" s="41">
        <v>0</v>
      </c>
      <c r="Q1688" s="41">
        <v>0</v>
      </c>
      <c r="R1688" s="41">
        <v>0</v>
      </c>
      <c r="S1688" s="41">
        <v>0</v>
      </c>
      <c r="T1688" s="41">
        <v>0</v>
      </c>
      <c r="U1688" s="41">
        <v>0</v>
      </c>
      <c r="V1688" s="41">
        <v>0</v>
      </c>
      <c r="W1688" s="41">
        <v>0</v>
      </c>
      <c r="X1688" s="41">
        <v>0</v>
      </c>
      <c r="Y1688" s="41">
        <v>0</v>
      </c>
      <c r="Z1688" s="41">
        <v>0</v>
      </c>
      <c r="AA1688" s="41">
        <v>0</v>
      </c>
      <c r="AB1688" s="41">
        <v>0</v>
      </c>
      <c r="AC1688" s="41">
        <v>0</v>
      </c>
      <c r="AD1688" s="58">
        <f>SUM(Table446233[[#This Row],[1st
Apportionment]:[Invoices]])</f>
        <v>0</v>
      </c>
      <c r="AE1688" s="58">
        <f>Table446233[[#This Row],[2018–19
Final Allocation
$98.35 
Per Pupil]]-AD1688</f>
        <v>0</v>
      </c>
    </row>
    <row r="1689" spans="1:31" x14ac:dyDescent="0.35">
      <c r="A1689" s="13" t="s">
        <v>6901</v>
      </c>
      <c r="B1689" s="13" t="s">
        <v>6969</v>
      </c>
      <c r="C1689" s="14" t="s">
        <v>6903</v>
      </c>
      <c r="D1689" s="14" t="s">
        <v>6970</v>
      </c>
      <c r="E1689" s="14" t="s">
        <v>34</v>
      </c>
      <c r="F1689" s="14" t="s">
        <v>35</v>
      </c>
      <c r="G1689" s="14" t="s">
        <v>6970</v>
      </c>
      <c r="H1689" s="61" t="s">
        <v>6971</v>
      </c>
      <c r="I1689" s="38">
        <v>0</v>
      </c>
      <c r="J1689" s="39" t="s">
        <v>8123</v>
      </c>
      <c r="K1689" s="40" t="s">
        <v>8123</v>
      </c>
      <c r="L1689" s="14" t="s">
        <v>8123</v>
      </c>
      <c r="M1689" s="41">
        <v>0</v>
      </c>
      <c r="N1689" s="4" t="s">
        <v>8123</v>
      </c>
      <c r="O1689" s="41">
        <v>0</v>
      </c>
      <c r="P1689" s="41">
        <v>0</v>
      </c>
      <c r="Q1689" s="41">
        <v>0</v>
      </c>
      <c r="R1689" s="41">
        <v>0</v>
      </c>
      <c r="S1689" s="41">
        <v>0</v>
      </c>
      <c r="T1689" s="41">
        <v>0</v>
      </c>
      <c r="U1689" s="41">
        <v>0</v>
      </c>
      <c r="V1689" s="41">
        <v>0</v>
      </c>
      <c r="W1689" s="41">
        <v>0</v>
      </c>
      <c r="X1689" s="41">
        <v>0</v>
      </c>
      <c r="Y1689" s="41">
        <v>0</v>
      </c>
      <c r="Z1689" s="41">
        <v>0</v>
      </c>
      <c r="AA1689" s="41">
        <v>0</v>
      </c>
      <c r="AB1689" s="41">
        <v>0</v>
      </c>
      <c r="AC1689" s="41">
        <v>0</v>
      </c>
      <c r="AD1689" s="58">
        <f>SUM(Table446233[[#This Row],[1st
Apportionment]:[Invoices]])</f>
        <v>0</v>
      </c>
      <c r="AE1689" s="58">
        <f>Table446233[[#This Row],[2018–19
Final Allocation
$98.35 
Per Pupil]]-AD1689</f>
        <v>0</v>
      </c>
    </row>
    <row r="1690" spans="1:31" x14ac:dyDescent="0.35">
      <c r="A1690" s="13" t="s">
        <v>6901</v>
      </c>
      <c r="B1690" s="13" t="s">
        <v>6972</v>
      </c>
      <c r="C1690" s="14" t="s">
        <v>6903</v>
      </c>
      <c r="D1690" s="14" t="s">
        <v>6973</v>
      </c>
      <c r="E1690" s="14" t="s">
        <v>34</v>
      </c>
      <c r="F1690" s="14" t="s">
        <v>35</v>
      </c>
      <c r="G1690" s="14" t="s">
        <v>6973</v>
      </c>
      <c r="H1690" s="61" t="s">
        <v>6974</v>
      </c>
      <c r="I1690" s="38">
        <v>0</v>
      </c>
      <c r="J1690" s="39" t="s">
        <v>8122</v>
      </c>
      <c r="K1690" s="40" t="s">
        <v>8123</v>
      </c>
      <c r="L1690" s="14" t="s">
        <v>8123</v>
      </c>
      <c r="M1690" s="41">
        <v>0</v>
      </c>
      <c r="N1690" s="4" t="s">
        <v>8123</v>
      </c>
      <c r="O1690" s="41">
        <v>0</v>
      </c>
      <c r="P1690" s="41">
        <v>0</v>
      </c>
      <c r="Q1690" s="41">
        <v>0</v>
      </c>
      <c r="R1690" s="41">
        <v>0</v>
      </c>
      <c r="S1690" s="41">
        <v>0</v>
      </c>
      <c r="T1690" s="41">
        <v>0</v>
      </c>
      <c r="U1690" s="41">
        <v>0</v>
      </c>
      <c r="V1690" s="41">
        <v>0</v>
      </c>
      <c r="W1690" s="41">
        <v>0</v>
      </c>
      <c r="X1690" s="41">
        <v>0</v>
      </c>
      <c r="Y1690" s="41">
        <v>0</v>
      </c>
      <c r="Z1690" s="41">
        <v>0</v>
      </c>
      <c r="AA1690" s="41">
        <v>0</v>
      </c>
      <c r="AB1690" s="41">
        <v>0</v>
      </c>
      <c r="AC1690" s="41">
        <v>0</v>
      </c>
      <c r="AD1690" s="58">
        <f>SUM(Table446233[[#This Row],[1st
Apportionment]:[Invoices]])</f>
        <v>0</v>
      </c>
      <c r="AE1690" s="58">
        <f>Table446233[[#This Row],[2018–19
Final Allocation
$98.35 
Per Pupil]]-AD1690</f>
        <v>0</v>
      </c>
    </row>
    <row r="1691" spans="1:31" x14ac:dyDescent="0.35">
      <c r="A1691" s="13" t="s">
        <v>6901</v>
      </c>
      <c r="B1691" s="13" t="s">
        <v>6975</v>
      </c>
      <c r="C1691" s="14" t="s">
        <v>6903</v>
      </c>
      <c r="D1691" s="14" t="s">
        <v>6976</v>
      </c>
      <c r="E1691" s="14" t="s">
        <v>34</v>
      </c>
      <c r="F1691" s="14" t="s">
        <v>35</v>
      </c>
      <c r="G1691" s="14" t="s">
        <v>6976</v>
      </c>
      <c r="H1691" s="61" t="s">
        <v>6977</v>
      </c>
      <c r="I1691" s="38">
        <v>0</v>
      </c>
      <c r="J1691" s="39" t="s">
        <v>8122</v>
      </c>
      <c r="K1691" s="40" t="s">
        <v>8123</v>
      </c>
      <c r="L1691" s="14" t="s">
        <v>8123</v>
      </c>
      <c r="M1691" s="41">
        <v>0</v>
      </c>
      <c r="N1691" s="4" t="s">
        <v>8123</v>
      </c>
      <c r="O1691" s="41">
        <v>0</v>
      </c>
      <c r="P1691" s="41">
        <v>0</v>
      </c>
      <c r="Q1691" s="41">
        <v>0</v>
      </c>
      <c r="R1691" s="41">
        <v>0</v>
      </c>
      <c r="S1691" s="41">
        <v>0</v>
      </c>
      <c r="T1691" s="41">
        <v>0</v>
      </c>
      <c r="U1691" s="41">
        <v>0</v>
      </c>
      <c r="V1691" s="41">
        <v>0</v>
      </c>
      <c r="W1691" s="41">
        <v>0</v>
      </c>
      <c r="X1691" s="41">
        <v>0</v>
      </c>
      <c r="Y1691" s="41">
        <v>0</v>
      </c>
      <c r="Z1691" s="41">
        <v>0</v>
      </c>
      <c r="AA1691" s="41">
        <v>0</v>
      </c>
      <c r="AB1691" s="41">
        <v>0</v>
      </c>
      <c r="AC1691" s="41">
        <v>0</v>
      </c>
      <c r="AD1691" s="58">
        <f>SUM(Table446233[[#This Row],[1st
Apportionment]:[Invoices]])</f>
        <v>0</v>
      </c>
      <c r="AE1691" s="58">
        <f>Table446233[[#This Row],[2018–19
Final Allocation
$98.35 
Per Pupil]]-AD1691</f>
        <v>0</v>
      </c>
    </row>
    <row r="1692" spans="1:31" x14ac:dyDescent="0.35">
      <c r="A1692" s="13" t="s">
        <v>6901</v>
      </c>
      <c r="B1692" s="13" t="s">
        <v>6978</v>
      </c>
      <c r="C1692" s="14" t="s">
        <v>6903</v>
      </c>
      <c r="D1692" s="14" t="s">
        <v>6979</v>
      </c>
      <c r="E1692" s="14" t="s">
        <v>34</v>
      </c>
      <c r="F1692" s="14" t="s">
        <v>35</v>
      </c>
      <c r="G1692" s="14" t="s">
        <v>6979</v>
      </c>
      <c r="H1692" s="61" t="s">
        <v>6980</v>
      </c>
      <c r="I1692" s="38">
        <v>0</v>
      </c>
      <c r="J1692" s="39" t="s">
        <v>8122</v>
      </c>
      <c r="K1692" s="40" t="s">
        <v>8123</v>
      </c>
      <c r="L1692" s="14" t="s">
        <v>8123</v>
      </c>
      <c r="M1692" s="41">
        <v>0</v>
      </c>
      <c r="N1692" s="4" t="s">
        <v>8123</v>
      </c>
      <c r="O1692" s="41">
        <v>0</v>
      </c>
      <c r="P1692" s="41">
        <v>0</v>
      </c>
      <c r="Q1692" s="41">
        <v>0</v>
      </c>
      <c r="R1692" s="41">
        <v>0</v>
      </c>
      <c r="S1692" s="41">
        <v>0</v>
      </c>
      <c r="T1692" s="41">
        <v>0</v>
      </c>
      <c r="U1692" s="41">
        <v>0</v>
      </c>
      <c r="V1692" s="41">
        <v>0</v>
      </c>
      <c r="W1692" s="41">
        <v>0</v>
      </c>
      <c r="X1692" s="41">
        <v>0</v>
      </c>
      <c r="Y1692" s="41">
        <v>0</v>
      </c>
      <c r="Z1692" s="41">
        <v>0</v>
      </c>
      <c r="AA1692" s="41">
        <v>0</v>
      </c>
      <c r="AB1692" s="41">
        <v>0</v>
      </c>
      <c r="AC1692" s="41">
        <v>0</v>
      </c>
      <c r="AD1692" s="58">
        <f>SUM(Table446233[[#This Row],[1st
Apportionment]:[Invoices]])</f>
        <v>0</v>
      </c>
      <c r="AE1692" s="58">
        <f>Table446233[[#This Row],[2018–19
Final Allocation
$98.35 
Per Pupil]]-AD1692</f>
        <v>0</v>
      </c>
    </row>
    <row r="1693" spans="1:31" x14ac:dyDescent="0.35">
      <c r="A1693" s="13" t="s">
        <v>6901</v>
      </c>
      <c r="B1693" s="13" t="s">
        <v>6981</v>
      </c>
      <c r="C1693" s="14" t="s">
        <v>6903</v>
      </c>
      <c r="D1693" s="14" t="s">
        <v>6970</v>
      </c>
      <c r="E1693" s="14" t="s">
        <v>6982</v>
      </c>
      <c r="F1693" s="14" t="s">
        <v>6983</v>
      </c>
      <c r="G1693" s="14" t="s">
        <v>6984</v>
      </c>
      <c r="H1693" s="61" t="s">
        <v>6985</v>
      </c>
      <c r="I1693" s="38">
        <v>0</v>
      </c>
      <c r="J1693" s="39" t="s">
        <v>8122</v>
      </c>
      <c r="K1693" s="40" t="s">
        <v>8123</v>
      </c>
      <c r="L1693" s="14" t="s">
        <v>8123</v>
      </c>
      <c r="M1693" s="41">
        <v>0</v>
      </c>
      <c r="N1693" s="4" t="s">
        <v>8123</v>
      </c>
      <c r="O1693" s="41">
        <v>0</v>
      </c>
      <c r="P1693" s="41">
        <v>0</v>
      </c>
      <c r="Q1693" s="41">
        <v>0</v>
      </c>
      <c r="R1693" s="41">
        <v>0</v>
      </c>
      <c r="S1693" s="41">
        <v>0</v>
      </c>
      <c r="T1693" s="41">
        <v>0</v>
      </c>
      <c r="U1693" s="41">
        <v>0</v>
      </c>
      <c r="V1693" s="41">
        <v>0</v>
      </c>
      <c r="W1693" s="41">
        <v>0</v>
      </c>
      <c r="X1693" s="41">
        <v>0</v>
      </c>
      <c r="Y1693" s="41">
        <v>0</v>
      </c>
      <c r="Z1693" s="41">
        <v>0</v>
      </c>
      <c r="AA1693" s="41">
        <v>0</v>
      </c>
      <c r="AB1693" s="41">
        <v>0</v>
      </c>
      <c r="AC1693" s="41">
        <v>0</v>
      </c>
      <c r="AD1693" s="58">
        <f>SUM(Table446233[[#This Row],[1st
Apportionment]:[Invoices]])</f>
        <v>0</v>
      </c>
      <c r="AE1693" s="58">
        <f>Table446233[[#This Row],[2018–19
Final Allocation
$98.35 
Per Pupil]]-AD1693</f>
        <v>0</v>
      </c>
    </row>
    <row r="1694" spans="1:31" x14ac:dyDescent="0.35">
      <c r="A1694" s="13" t="s">
        <v>6901</v>
      </c>
      <c r="B1694" s="13" t="s">
        <v>6986</v>
      </c>
      <c r="C1694" s="14" t="s">
        <v>6903</v>
      </c>
      <c r="D1694" s="14" t="s">
        <v>6964</v>
      </c>
      <c r="E1694" s="14" t="s">
        <v>6987</v>
      </c>
      <c r="F1694" s="14" t="s">
        <v>6988</v>
      </c>
      <c r="G1694" s="14" t="s">
        <v>6989</v>
      </c>
      <c r="H1694" s="61" t="s">
        <v>6990</v>
      </c>
      <c r="I1694" s="38">
        <v>0</v>
      </c>
      <c r="J1694" s="39" t="s">
        <v>8122</v>
      </c>
      <c r="K1694" s="40" t="s">
        <v>8123</v>
      </c>
      <c r="L1694" s="14" t="s">
        <v>8123</v>
      </c>
      <c r="M1694" s="41">
        <v>0</v>
      </c>
      <c r="N1694" s="4" t="s">
        <v>8123</v>
      </c>
      <c r="O1694" s="41">
        <v>0</v>
      </c>
      <c r="P1694" s="41">
        <v>0</v>
      </c>
      <c r="Q1694" s="41">
        <v>0</v>
      </c>
      <c r="R1694" s="41">
        <v>0</v>
      </c>
      <c r="S1694" s="41">
        <v>0</v>
      </c>
      <c r="T1694" s="41">
        <v>0</v>
      </c>
      <c r="U1694" s="41">
        <v>0</v>
      </c>
      <c r="V1694" s="41">
        <v>0</v>
      </c>
      <c r="W1694" s="41">
        <v>0</v>
      </c>
      <c r="X1694" s="41">
        <v>0</v>
      </c>
      <c r="Y1694" s="41">
        <v>0</v>
      </c>
      <c r="Z1694" s="41">
        <v>0</v>
      </c>
      <c r="AA1694" s="41">
        <v>0</v>
      </c>
      <c r="AB1694" s="41">
        <v>0</v>
      </c>
      <c r="AC1694" s="41">
        <v>0</v>
      </c>
      <c r="AD1694" s="58">
        <f>SUM(Table446233[[#This Row],[1st
Apportionment]:[Invoices]])</f>
        <v>0</v>
      </c>
      <c r="AE1694" s="58">
        <f>Table446233[[#This Row],[2018–19
Final Allocation
$98.35 
Per Pupil]]-AD1694</f>
        <v>0</v>
      </c>
    </row>
    <row r="1695" spans="1:31" x14ac:dyDescent="0.35">
      <c r="A1695" s="13" t="s">
        <v>6901</v>
      </c>
      <c r="B1695" s="13" t="s">
        <v>6991</v>
      </c>
      <c r="C1695" s="14" t="s">
        <v>6903</v>
      </c>
      <c r="D1695" s="14" t="s">
        <v>6970</v>
      </c>
      <c r="E1695" s="14" t="s">
        <v>6992</v>
      </c>
      <c r="F1695" s="14" t="s">
        <v>6993</v>
      </c>
      <c r="G1695" s="14" t="s">
        <v>6994</v>
      </c>
      <c r="H1695" s="61" t="s">
        <v>6995</v>
      </c>
      <c r="I1695" s="38">
        <v>0</v>
      </c>
      <c r="J1695" s="39" t="s">
        <v>8122</v>
      </c>
      <c r="K1695" s="40" t="s">
        <v>8123</v>
      </c>
      <c r="L1695" s="14" t="s">
        <v>8123</v>
      </c>
      <c r="M1695" s="41">
        <v>0</v>
      </c>
      <c r="N1695" s="4" t="s">
        <v>8123</v>
      </c>
      <c r="O1695" s="41">
        <v>0</v>
      </c>
      <c r="P1695" s="41">
        <v>0</v>
      </c>
      <c r="Q1695" s="41">
        <v>0</v>
      </c>
      <c r="R1695" s="41">
        <v>0</v>
      </c>
      <c r="S1695" s="41">
        <v>0</v>
      </c>
      <c r="T1695" s="41">
        <v>0</v>
      </c>
      <c r="U1695" s="41">
        <v>0</v>
      </c>
      <c r="V1695" s="41">
        <v>0</v>
      </c>
      <c r="W1695" s="41">
        <v>0</v>
      </c>
      <c r="X1695" s="41">
        <v>0</v>
      </c>
      <c r="Y1695" s="41">
        <v>0</v>
      </c>
      <c r="Z1695" s="41">
        <v>0</v>
      </c>
      <c r="AA1695" s="41">
        <v>0</v>
      </c>
      <c r="AB1695" s="41">
        <v>0</v>
      </c>
      <c r="AC1695" s="41">
        <v>0</v>
      </c>
      <c r="AD1695" s="58">
        <f>SUM(Table446233[[#This Row],[1st
Apportionment]:[Invoices]])</f>
        <v>0</v>
      </c>
      <c r="AE1695" s="58">
        <f>Table446233[[#This Row],[2018–19
Final Allocation
$98.35 
Per Pupil]]-AD1695</f>
        <v>0</v>
      </c>
    </row>
    <row r="1696" spans="1:31" x14ac:dyDescent="0.35">
      <c r="A1696" s="13" t="s">
        <v>6901</v>
      </c>
      <c r="B1696" s="13" t="s">
        <v>6996</v>
      </c>
      <c r="C1696" s="14" t="s">
        <v>6903</v>
      </c>
      <c r="D1696" s="14" t="s">
        <v>6904</v>
      </c>
      <c r="E1696" s="14" t="s">
        <v>6997</v>
      </c>
      <c r="F1696" s="14" t="s">
        <v>6998</v>
      </c>
      <c r="G1696" s="14" t="s">
        <v>6999</v>
      </c>
      <c r="H1696" s="61" t="s">
        <v>7000</v>
      </c>
      <c r="I1696" s="38">
        <v>0</v>
      </c>
      <c r="J1696" s="39" t="s">
        <v>8123</v>
      </c>
      <c r="K1696" s="40" t="s">
        <v>8123</v>
      </c>
      <c r="L1696" s="14" t="s">
        <v>8123</v>
      </c>
      <c r="M1696" s="41">
        <v>0</v>
      </c>
      <c r="N1696" s="4" t="s">
        <v>8123</v>
      </c>
      <c r="O1696" s="41">
        <v>0</v>
      </c>
      <c r="P1696" s="41">
        <v>0</v>
      </c>
      <c r="Q1696" s="41">
        <v>0</v>
      </c>
      <c r="R1696" s="41">
        <v>0</v>
      </c>
      <c r="S1696" s="41">
        <v>0</v>
      </c>
      <c r="T1696" s="41">
        <v>0</v>
      </c>
      <c r="U1696" s="41">
        <v>0</v>
      </c>
      <c r="V1696" s="41">
        <v>0</v>
      </c>
      <c r="W1696" s="41">
        <v>0</v>
      </c>
      <c r="X1696" s="41">
        <v>0</v>
      </c>
      <c r="Y1696" s="41">
        <v>0</v>
      </c>
      <c r="Z1696" s="41">
        <v>0</v>
      </c>
      <c r="AA1696" s="41">
        <v>0</v>
      </c>
      <c r="AB1696" s="41">
        <v>0</v>
      </c>
      <c r="AC1696" s="41">
        <v>0</v>
      </c>
      <c r="AD1696" s="58">
        <f>SUM(Table446233[[#This Row],[1st
Apportionment]:[Invoices]])</f>
        <v>0</v>
      </c>
      <c r="AE1696" s="58">
        <f>Table446233[[#This Row],[2018–19
Final Allocation
$98.35 
Per Pupil]]-AD1696</f>
        <v>0</v>
      </c>
    </row>
    <row r="1697" spans="1:31" x14ac:dyDescent="0.35">
      <c r="A1697" s="13" t="s">
        <v>6901</v>
      </c>
      <c r="B1697" s="13" t="s">
        <v>7001</v>
      </c>
      <c r="C1697" s="14" t="s">
        <v>6903</v>
      </c>
      <c r="D1697" s="14" t="s">
        <v>6979</v>
      </c>
      <c r="E1697" s="14" t="s">
        <v>7002</v>
      </c>
      <c r="F1697" s="14" t="s">
        <v>7003</v>
      </c>
      <c r="G1697" s="14" t="s">
        <v>7004</v>
      </c>
      <c r="H1697" s="61" t="s">
        <v>7005</v>
      </c>
      <c r="I1697" s="38">
        <v>0</v>
      </c>
      <c r="J1697" s="39" t="s">
        <v>8123</v>
      </c>
      <c r="K1697" s="40" t="s">
        <v>8123</v>
      </c>
      <c r="L1697" s="14" t="s">
        <v>8123</v>
      </c>
      <c r="M1697" s="41">
        <v>0</v>
      </c>
      <c r="N1697" s="4" t="s">
        <v>8123</v>
      </c>
      <c r="O1697" s="41">
        <v>0</v>
      </c>
      <c r="P1697" s="41">
        <v>0</v>
      </c>
      <c r="Q1697" s="41">
        <v>0</v>
      </c>
      <c r="R1697" s="41">
        <v>0</v>
      </c>
      <c r="S1697" s="41">
        <v>0</v>
      </c>
      <c r="T1697" s="41">
        <v>0</v>
      </c>
      <c r="U1697" s="41">
        <v>0</v>
      </c>
      <c r="V1697" s="41">
        <v>0</v>
      </c>
      <c r="W1697" s="41">
        <v>0</v>
      </c>
      <c r="X1697" s="41">
        <v>0</v>
      </c>
      <c r="Y1697" s="41">
        <v>0</v>
      </c>
      <c r="Z1697" s="41">
        <v>0</v>
      </c>
      <c r="AA1697" s="41">
        <v>0</v>
      </c>
      <c r="AB1697" s="41">
        <v>0</v>
      </c>
      <c r="AC1697" s="41">
        <v>0</v>
      </c>
      <c r="AD1697" s="58">
        <f>SUM(Table446233[[#This Row],[1st
Apportionment]:[Invoices]])</f>
        <v>0</v>
      </c>
      <c r="AE1697" s="58">
        <f>Table446233[[#This Row],[2018–19
Final Allocation
$98.35 
Per Pupil]]-AD1697</f>
        <v>0</v>
      </c>
    </row>
    <row r="1698" spans="1:31" x14ac:dyDescent="0.35">
      <c r="A1698" s="13" t="s">
        <v>6901</v>
      </c>
      <c r="B1698" s="13" t="s">
        <v>7006</v>
      </c>
      <c r="C1698" s="14" t="s">
        <v>6903</v>
      </c>
      <c r="D1698" s="14" t="s">
        <v>6925</v>
      </c>
      <c r="E1698" s="14" t="s">
        <v>7007</v>
      </c>
      <c r="F1698" s="14" t="s">
        <v>7008</v>
      </c>
      <c r="G1698" s="14" t="s">
        <v>7009</v>
      </c>
      <c r="H1698" s="61" t="s">
        <v>7010</v>
      </c>
      <c r="I1698" s="38">
        <v>0</v>
      </c>
      <c r="J1698" s="39" t="s">
        <v>8122</v>
      </c>
      <c r="K1698" s="40" t="s">
        <v>8123</v>
      </c>
      <c r="L1698" s="14" t="s">
        <v>8123</v>
      </c>
      <c r="M1698" s="41">
        <v>0</v>
      </c>
      <c r="N1698" s="4" t="s">
        <v>8123</v>
      </c>
      <c r="O1698" s="41">
        <v>0</v>
      </c>
      <c r="P1698" s="41">
        <v>0</v>
      </c>
      <c r="Q1698" s="41">
        <v>0</v>
      </c>
      <c r="R1698" s="41">
        <v>0</v>
      </c>
      <c r="S1698" s="41">
        <v>0</v>
      </c>
      <c r="T1698" s="41">
        <v>0</v>
      </c>
      <c r="U1698" s="41">
        <v>0</v>
      </c>
      <c r="V1698" s="41">
        <v>0</v>
      </c>
      <c r="W1698" s="41">
        <v>0</v>
      </c>
      <c r="X1698" s="41">
        <v>0</v>
      </c>
      <c r="Y1698" s="41">
        <v>0</v>
      </c>
      <c r="Z1698" s="41">
        <v>0</v>
      </c>
      <c r="AA1698" s="41">
        <v>0</v>
      </c>
      <c r="AB1698" s="41">
        <v>0</v>
      </c>
      <c r="AC1698" s="41">
        <v>0</v>
      </c>
      <c r="AD1698" s="58">
        <f>SUM(Table446233[[#This Row],[1st
Apportionment]:[Invoices]])</f>
        <v>0</v>
      </c>
      <c r="AE1698" s="58">
        <f>Table446233[[#This Row],[2018–19
Final Allocation
$98.35 
Per Pupil]]-AD1698</f>
        <v>0</v>
      </c>
    </row>
    <row r="1699" spans="1:31" x14ac:dyDescent="0.35">
      <c r="A1699" s="13" t="s">
        <v>6901</v>
      </c>
      <c r="B1699" s="13" t="s">
        <v>7011</v>
      </c>
      <c r="C1699" s="14" t="s">
        <v>6903</v>
      </c>
      <c r="D1699" s="14" t="s">
        <v>6973</v>
      </c>
      <c r="E1699" s="14" t="s">
        <v>7012</v>
      </c>
      <c r="F1699" s="14" t="s">
        <v>7013</v>
      </c>
      <c r="G1699" s="14" t="s">
        <v>7014</v>
      </c>
      <c r="H1699" s="61" t="s">
        <v>7015</v>
      </c>
      <c r="I1699" s="38">
        <v>0</v>
      </c>
      <c r="J1699" s="39" t="s">
        <v>8122</v>
      </c>
      <c r="K1699" s="40" t="s">
        <v>8123</v>
      </c>
      <c r="L1699" s="14" t="s">
        <v>8123</v>
      </c>
      <c r="M1699" s="41">
        <v>0</v>
      </c>
      <c r="N1699" s="4" t="s">
        <v>8123</v>
      </c>
      <c r="O1699" s="41">
        <v>0</v>
      </c>
      <c r="P1699" s="41">
        <v>0</v>
      </c>
      <c r="Q1699" s="41">
        <v>0</v>
      </c>
      <c r="R1699" s="41">
        <v>0</v>
      </c>
      <c r="S1699" s="41">
        <v>0</v>
      </c>
      <c r="T1699" s="41">
        <v>0</v>
      </c>
      <c r="U1699" s="41">
        <v>0</v>
      </c>
      <c r="V1699" s="41">
        <v>0</v>
      </c>
      <c r="W1699" s="41">
        <v>0</v>
      </c>
      <c r="X1699" s="41">
        <v>0</v>
      </c>
      <c r="Y1699" s="41">
        <v>0</v>
      </c>
      <c r="Z1699" s="41">
        <v>0</v>
      </c>
      <c r="AA1699" s="41">
        <v>0</v>
      </c>
      <c r="AB1699" s="41">
        <v>0</v>
      </c>
      <c r="AC1699" s="41">
        <v>0</v>
      </c>
      <c r="AD1699" s="58">
        <f>SUM(Table446233[[#This Row],[1st
Apportionment]:[Invoices]])</f>
        <v>0</v>
      </c>
      <c r="AE1699" s="58">
        <f>Table446233[[#This Row],[2018–19
Final Allocation
$98.35 
Per Pupil]]-AD1699</f>
        <v>0</v>
      </c>
    </row>
    <row r="1700" spans="1:31" x14ac:dyDescent="0.35">
      <c r="A1700" s="13" t="s">
        <v>6901</v>
      </c>
      <c r="B1700" s="13" t="s">
        <v>7016</v>
      </c>
      <c r="C1700" s="14" t="s">
        <v>6903</v>
      </c>
      <c r="D1700" s="14" t="s">
        <v>6904</v>
      </c>
      <c r="E1700" s="14" t="s">
        <v>7017</v>
      </c>
      <c r="F1700" s="14" t="s">
        <v>7018</v>
      </c>
      <c r="G1700" s="14" t="s">
        <v>7019</v>
      </c>
      <c r="H1700" s="61" t="s">
        <v>7020</v>
      </c>
      <c r="I1700" s="38">
        <v>0</v>
      </c>
      <c r="J1700" s="39" t="s">
        <v>8122</v>
      </c>
      <c r="K1700" s="40" t="s">
        <v>8123</v>
      </c>
      <c r="L1700" s="14" t="s">
        <v>8123</v>
      </c>
      <c r="M1700" s="41">
        <v>0</v>
      </c>
      <c r="N1700" s="4" t="s">
        <v>8123</v>
      </c>
      <c r="O1700" s="41">
        <v>0</v>
      </c>
      <c r="P1700" s="41">
        <v>0</v>
      </c>
      <c r="Q1700" s="41">
        <v>0</v>
      </c>
      <c r="R1700" s="41">
        <v>0</v>
      </c>
      <c r="S1700" s="41">
        <v>0</v>
      </c>
      <c r="T1700" s="41">
        <v>0</v>
      </c>
      <c r="U1700" s="41">
        <v>0</v>
      </c>
      <c r="V1700" s="41">
        <v>0</v>
      </c>
      <c r="W1700" s="41">
        <v>0</v>
      </c>
      <c r="X1700" s="41">
        <v>0</v>
      </c>
      <c r="Y1700" s="41">
        <v>0</v>
      </c>
      <c r="Z1700" s="41">
        <v>0</v>
      </c>
      <c r="AA1700" s="41">
        <v>0</v>
      </c>
      <c r="AB1700" s="41">
        <v>0</v>
      </c>
      <c r="AC1700" s="41">
        <v>0</v>
      </c>
      <c r="AD1700" s="58">
        <f>SUM(Table446233[[#This Row],[1st
Apportionment]:[Invoices]])</f>
        <v>0</v>
      </c>
      <c r="AE1700" s="58">
        <f>Table446233[[#This Row],[2018–19
Final Allocation
$98.35 
Per Pupil]]-AD1700</f>
        <v>0</v>
      </c>
    </row>
    <row r="1701" spans="1:31" x14ac:dyDescent="0.35">
      <c r="A1701" s="13" t="s">
        <v>6901</v>
      </c>
      <c r="B1701" s="13" t="s">
        <v>7021</v>
      </c>
      <c r="C1701" s="14" t="s">
        <v>6903</v>
      </c>
      <c r="D1701" s="14" t="s">
        <v>6922</v>
      </c>
      <c r="E1701" s="14" t="s">
        <v>7022</v>
      </c>
      <c r="F1701" s="14" t="s">
        <v>7023</v>
      </c>
      <c r="G1701" s="14" t="s">
        <v>7024</v>
      </c>
      <c r="H1701" s="61" t="s">
        <v>7025</v>
      </c>
      <c r="I1701" s="38">
        <v>0</v>
      </c>
      <c r="J1701" s="39" t="s">
        <v>8122</v>
      </c>
      <c r="K1701" s="40" t="s">
        <v>8123</v>
      </c>
      <c r="L1701" s="14" t="s">
        <v>8123</v>
      </c>
      <c r="M1701" s="41">
        <v>0</v>
      </c>
      <c r="N1701" s="4" t="s">
        <v>8123</v>
      </c>
      <c r="O1701" s="41">
        <v>0</v>
      </c>
      <c r="P1701" s="41">
        <v>0</v>
      </c>
      <c r="Q1701" s="41">
        <v>0</v>
      </c>
      <c r="R1701" s="41">
        <v>0</v>
      </c>
      <c r="S1701" s="41">
        <v>0</v>
      </c>
      <c r="T1701" s="41">
        <v>0</v>
      </c>
      <c r="U1701" s="41">
        <v>0</v>
      </c>
      <c r="V1701" s="41">
        <v>0</v>
      </c>
      <c r="W1701" s="41">
        <v>0</v>
      </c>
      <c r="X1701" s="41">
        <v>0</v>
      </c>
      <c r="Y1701" s="41">
        <v>0</v>
      </c>
      <c r="Z1701" s="41">
        <v>0</v>
      </c>
      <c r="AA1701" s="41">
        <v>0</v>
      </c>
      <c r="AB1701" s="41">
        <v>0</v>
      </c>
      <c r="AC1701" s="41">
        <v>0</v>
      </c>
      <c r="AD1701" s="58">
        <f>SUM(Table446233[[#This Row],[1st
Apportionment]:[Invoices]])</f>
        <v>0</v>
      </c>
      <c r="AE1701" s="58">
        <f>Table446233[[#This Row],[2018–19
Final Allocation
$98.35 
Per Pupil]]-AD1701</f>
        <v>0</v>
      </c>
    </row>
    <row r="1702" spans="1:31" x14ac:dyDescent="0.35">
      <c r="A1702" s="13" t="s">
        <v>6901</v>
      </c>
      <c r="B1702" s="13" t="s">
        <v>7026</v>
      </c>
      <c r="C1702" s="14" t="s">
        <v>6903</v>
      </c>
      <c r="D1702" s="14" t="s">
        <v>6916</v>
      </c>
      <c r="E1702" s="14" t="s">
        <v>7027</v>
      </c>
      <c r="F1702" s="14" t="s">
        <v>7028</v>
      </c>
      <c r="G1702" s="14" t="s">
        <v>7029</v>
      </c>
      <c r="H1702" s="61" t="s">
        <v>7030</v>
      </c>
      <c r="I1702" s="38">
        <v>0</v>
      </c>
      <c r="J1702" s="39" t="s">
        <v>8122</v>
      </c>
      <c r="K1702" s="40" t="s">
        <v>8123</v>
      </c>
      <c r="L1702" s="14" t="s">
        <v>8123</v>
      </c>
      <c r="M1702" s="41">
        <v>0</v>
      </c>
      <c r="N1702" s="4" t="s">
        <v>8123</v>
      </c>
      <c r="O1702" s="41">
        <v>0</v>
      </c>
      <c r="P1702" s="41">
        <v>0</v>
      </c>
      <c r="Q1702" s="41">
        <v>0</v>
      </c>
      <c r="R1702" s="41">
        <v>0</v>
      </c>
      <c r="S1702" s="41">
        <v>0</v>
      </c>
      <c r="T1702" s="41">
        <v>0</v>
      </c>
      <c r="U1702" s="41">
        <v>0</v>
      </c>
      <c r="V1702" s="41">
        <v>0</v>
      </c>
      <c r="W1702" s="41">
        <v>0</v>
      </c>
      <c r="X1702" s="41">
        <v>0</v>
      </c>
      <c r="Y1702" s="41">
        <v>0</v>
      </c>
      <c r="Z1702" s="41">
        <v>0</v>
      </c>
      <c r="AA1702" s="41">
        <v>0</v>
      </c>
      <c r="AB1702" s="41">
        <v>0</v>
      </c>
      <c r="AC1702" s="41">
        <v>0</v>
      </c>
      <c r="AD1702" s="58">
        <f>SUM(Table446233[[#This Row],[1st
Apportionment]:[Invoices]])</f>
        <v>0</v>
      </c>
      <c r="AE1702" s="58">
        <f>Table446233[[#This Row],[2018–19
Final Allocation
$98.35 
Per Pupil]]-AD1702</f>
        <v>0</v>
      </c>
    </row>
    <row r="1703" spans="1:31" x14ac:dyDescent="0.35">
      <c r="A1703" s="13" t="s">
        <v>6901</v>
      </c>
      <c r="B1703" s="13" t="s">
        <v>7031</v>
      </c>
      <c r="C1703" s="14" t="s">
        <v>6903</v>
      </c>
      <c r="D1703" s="14" t="s">
        <v>6973</v>
      </c>
      <c r="E1703" s="14" t="s">
        <v>7032</v>
      </c>
      <c r="F1703" s="14" t="s">
        <v>7033</v>
      </c>
      <c r="G1703" s="14" t="s">
        <v>7034</v>
      </c>
      <c r="H1703" s="61" t="s">
        <v>7035</v>
      </c>
      <c r="I1703" s="38">
        <v>0</v>
      </c>
      <c r="J1703" s="39" t="s">
        <v>8122</v>
      </c>
      <c r="K1703" s="40" t="s">
        <v>8123</v>
      </c>
      <c r="L1703" s="14" t="s">
        <v>8123</v>
      </c>
      <c r="M1703" s="41">
        <v>0</v>
      </c>
      <c r="N1703" s="4" t="s">
        <v>8123</v>
      </c>
      <c r="O1703" s="41">
        <v>0</v>
      </c>
      <c r="P1703" s="41">
        <v>0</v>
      </c>
      <c r="Q1703" s="41">
        <v>0</v>
      </c>
      <c r="R1703" s="41">
        <v>0</v>
      </c>
      <c r="S1703" s="41">
        <v>0</v>
      </c>
      <c r="T1703" s="41">
        <v>0</v>
      </c>
      <c r="U1703" s="41">
        <v>0</v>
      </c>
      <c r="V1703" s="41">
        <v>0</v>
      </c>
      <c r="W1703" s="41">
        <v>0</v>
      </c>
      <c r="X1703" s="41">
        <v>0</v>
      </c>
      <c r="Y1703" s="41">
        <v>0</v>
      </c>
      <c r="Z1703" s="41">
        <v>0</v>
      </c>
      <c r="AA1703" s="41">
        <v>0</v>
      </c>
      <c r="AB1703" s="41">
        <v>0</v>
      </c>
      <c r="AC1703" s="41">
        <v>0</v>
      </c>
      <c r="AD1703" s="58">
        <f>SUM(Table446233[[#This Row],[1st
Apportionment]:[Invoices]])</f>
        <v>0</v>
      </c>
      <c r="AE1703" s="58">
        <f>Table446233[[#This Row],[2018–19
Final Allocation
$98.35 
Per Pupil]]-AD1703</f>
        <v>0</v>
      </c>
    </row>
    <row r="1704" spans="1:31" x14ac:dyDescent="0.35">
      <c r="A1704" s="13" t="s">
        <v>6901</v>
      </c>
      <c r="B1704" s="13" t="s">
        <v>7036</v>
      </c>
      <c r="C1704" s="14" t="s">
        <v>6903</v>
      </c>
      <c r="D1704" s="14" t="s">
        <v>6973</v>
      </c>
      <c r="E1704" s="14" t="s">
        <v>7037</v>
      </c>
      <c r="F1704" s="14" t="s">
        <v>7038</v>
      </c>
      <c r="G1704" s="14" t="s">
        <v>7039</v>
      </c>
      <c r="H1704" s="61" t="s">
        <v>7040</v>
      </c>
      <c r="I1704" s="38">
        <v>0</v>
      </c>
      <c r="J1704" s="39" t="s">
        <v>8122</v>
      </c>
      <c r="K1704" s="40" t="s">
        <v>8123</v>
      </c>
      <c r="L1704" s="14" t="s">
        <v>8123</v>
      </c>
      <c r="M1704" s="41">
        <v>0</v>
      </c>
      <c r="N1704" s="4" t="s">
        <v>8123</v>
      </c>
      <c r="O1704" s="41">
        <v>0</v>
      </c>
      <c r="P1704" s="41">
        <v>0</v>
      </c>
      <c r="Q1704" s="41">
        <v>0</v>
      </c>
      <c r="R1704" s="41">
        <v>0</v>
      </c>
      <c r="S1704" s="41">
        <v>0</v>
      </c>
      <c r="T1704" s="41">
        <v>0</v>
      </c>
      <c r="U1704" s="41">
        <v>0</v>
      </c>
      <c r="V1704" s="41">
        <v>0</v>
      </c>
      <c r="W1704" s="41">
        <v>0</v>
      </c>
      <c r="X1704" s="41">
        <v>0</v>
      </c>
      <c r="Y1704" s="41">
        <v>0</v>
      </c>
      <c r="Z1704" s="41">
        <v>0</v>
      </c>
      <c r="AA1704" s="41">
        <v>0</v>
      </c>
      <c r="AB1704" s="41">
        <v>0</v>
      </c>
      <c r="AC1704" s="41">
        <v>0</v>
      </c>
      <c r="AD1704" s="58">
        <f>SUM(Table446233[[#This Row],[1st
Apportionment]:[Invoices]])</f>
        <v>0</v>
      </c>
      <c r="AE1704" s="58">
        <f>Table446233[[#This Row],[2018–19
Final Allocation
$98.35 
Per Pupil]]-AD1704</f>
        <v>0</v>
      </c>
    </row>
    <row r="1705" spans="1:31" x14ac:dyDescent="0.35">
      <c r="A1705" s="13" t="s">
        <v>7041</v>
      </c>
      <c r="B1705" s="13" t="s">
        <v>7042</v>
      </c>
      <c r="C1705" s="14" t="s">
        <v>7043</v>
      </c>
      <c r="D1705" s="14" t="s">
        <v>7044</v>
      </c>
      <c r="E1705" s="14" t="s">
        <v>34</v>
      </c>
      <c r="F1705" s="14" t="s">
        <v>35</v>
      </c>
      <c r="G1705" s="14" t="s">
        <v>7044</v>
      </c>
      <c r="H1705" s="61" t="s">
        <v>7045</v>
      </c>
      <c r="I1705" s="38">
        <v>0</v>
      </c>
      <c r="J1705" s="39" t="s">
        <v>8122</v>
      </c>
      <c r="K1705" s="40" t="s">
        <v>8123</v>
      </c>
      <c r="L1705" s="14" t="s">
        <v>8123</v>
      </c>
      <c r="M1705" s="41">
        <v>0</v>
      </c>
      <c r="N1705" s="4" t="s">
        <v>8123</v>
      </c>
      <c r="O1705" s="41">
        <v>0</v>
      </c>
      <c r="P1705" s="41">
        <v>0</v>
      </c>
      <c r="Q1705" s="41">
        <v>0</v>
      </c>
      <c r="R1705" s="41">
        <v>0</v>
      </c>
      <c r="S1705" s="41">
        <v>0</v>
      </c>
      <c r="T1705" s="41">
        <v>0</v>
      </c>
      <c r="U1705" s="41">
        <v>0</v>
      </c>
      <c r="V1705" s="41">
        <v>0</v>
      </c>
      <c r="W1705" s="41">
        <v>0</v>
      </c>
      <c r="X1705" s="41">
        <v>0</v>
      </c>
      <c r="Y1705" s="41">
        <v>0</v>
      </c>
      <c r="Z1705" s="41">
        <v>0</v>
      </c>
      <c r="AA1705" s="41">
        <v>0</v>
      </c>
      <c r="AB1705" s="41">
        <v>0</v>
      </c>
      <c r="AC1705" s="41">
        <v>0</v>
      </c>
      <c r="AD1705" s="58">
        <f>SUM(Table446233[[#This Row],[1st
Apportionment]:[Invoices]])</f>
        <v>0</v>
      </c>
      <c r="AE1705" s="58">
        <f>Table446233[[#This Row],[2018–19
Final Allocation
$98.35 
Per Pupil]]-AD1705</f>
        <v>0</v>
      </c>
    </row>
    <row r="1706" spans="1:31" x14ac:dyDescent="0.35">
      <c r="A1706" s="13" t="s">
        <v>7041</v>
      </c>
      <c r="B1706" s="13" t="s">
        <v>7046</v>
      </c>
      <c r="C1706" s="14" t="s">
        <v>7043</v>
      </c>
      <c r="D1706" s="14" t="s">
        <v>7047</v>
      </c>
      <c r="E1706" s="14" t="s">
        <v>34</v>
      </c>
      <c r="F1706" s="14" t="s">
        <v>35</v>
      </c>
      <c r="G1706" s="14" t="s">
        <v>7047</v>
      </c>
      <c r="H1706" s="61" t="s">
        <v>7048</v>
      </c>
      <c r="I1706" s="38">
        <v>0</v>
      </c>
      <c r="J1706" s="39" t="s">
        <v>8122</v>
      </c>
      <c r="K1706" s="40" t="s">
        <v>8123</v>
      </c>
      <c r="L1706" s="14" t="s">
        <v>8123</v>
      </c>
      <c r="M1706" s="41">
        <v>0</v>
      </c>
      <c r="N1706" s="4" t="s">
        <v>8123</v>
      </c>
      <c r="O1706" s="41">
        <v>0</v>
      </c>
      <c r="P1706" s="41">
        <v>0</v>
      </c>
      <c r="Q1706" s="41">
        <v>0</v>
      </c>
      <c r="R1706" s="41">
        <v>0</v>
      </c>
      <c r="S1706" s="41">
        <v>0</v>
      </c>
      <c r="T1706" s="41">
        <v>0</v>
      </c>
      <c r="U1706" s="41">
        <v>0</v>
      </c>
      <c r="V1706" s="41">
        <v>0</v>
      </c>
      <c r="W1706" s="41">
        <v>0</v>
      </c>
      <c r="X1706" s="41">
        <v>0</v>
      </c>
      <c r="Y1706" s="41">
        <v>0</v>
      </c>
      <c r="Z1706" s="41">
        <v>0</v>
      </c>
      <c r="AA1706" s="41">
        <v>0</v>
      </c>
      <c r="AB1706" s="41">
        <v>0</v>
      </c>
      <c r="AC1706" s="41">
        <v>0</v>
      </c>
      <c r="AD1706" s="58">
        <f>SUM(Table446233[[#This Row],[1st
Apportionment]:[Invoices]])</f>
        <v>0</v>
      </c>
      <c r="AE1706" s="58">
        <f>Table446233[[#This Row],[2018–19
Final Allocation
$98.35 
Per Pupil]]-AD1706</f>
        <v>0</v>
      </c>
    </row>
    <row r="1707" spans="1:31" x14ac:dyDescent="0.35">
      <c r="A1707" s="13" t="s">
        <v>7049</v>
      </c>
      <c r="B1707" s="13" t="s">
        <v>7050</v>
      </c>
      <c r="C1707" s="14" t="s">
        <v>7051</v>
      </c>
      <c r="D1707" s="14" t="s">
        <v>7052</v>
      </c>
      <c r="E1707" s="14" t="s">
        <v>34</v>
      </c>
      <c r="F1707" s="14" t="s">
        <v>35</v>
      </c>
      <c r="G1707" s="14" t="s">
        <v>7052</v>
      </c>
      <c r="H1707" s="61" t="s">
        <v>7053</v>
      </c>
      <c r="I1707" s="38">
        <v>0</v>
      </c>
      <c r="J1707" s="39" t="s">
        <v>8122</v>
      </c>
      <c r="K1707" s="40" t="s">
        <v>8123</v>
      </c>
      <c r="L1707" s="14" t="s">
        <v>8123</v>
      </c>
      <c r="M1707" s="41">
        <v>0</v>
      </c>
      <c r="N1707" s="4" t="s">
        <v>8123</v>
      </c>
      <c r="O1707" s="41">
        <v>0</v>
      </c>
      <c r="P1707" s="41">
        <v>0</v>
      </c>
      <c r="Q1707" s="41">
        <v>0</v>
      </c>
      <c r="R1707" s="41">
        <v>0</v>
      </c>
      <c r="S1707" s="41">
        <v>0</v>
      </c>
      <c r="T1707" s="41">
        <v>0</v>
      </c>
      <c r="U1707" s="41">
        <v>0</v>
      </c>
      <c r="V1707" s="41">
        <v>0</v>
      </c>
      <c r="W1707" s="41">
        <v>0</v>
      </c>
      <c r="X1707" s="41">
        <v>0</v>
      </c>
      <c r="Y1707" s="41">
        <v>0</v>
      </c>
      <c r="Z1707" s="41">
        <v>0</v>
      </c>
      <c r="AA1707" s="41">
        <v>0</v>
      </c>
      <c r="AB1707" s="41">
        <v>0</v>
      </c>
      <c r="AC1707" s="41">
        <v>0</v>
      </c>
      <c r="AD1707" s="58">
        <f>SUM(Table446233[[#This Row],[1st
Apportionment]:[Invoices]])</f>
        <v>0</v>
      </c>
      <c r="AE1707" s="58">
        <f>Table446233[[#This Row],[2018–19
Final Allocation
$98.35 
Per Pupil]]-AD1707</f>
        <v>0</v>
      </c>
    </row>
    <row r="1708" spans="1:31" x14ac:dyDescent="0.35">
      <c r="A1708" s="13" t="s">
        <v>7049</v>
      </c>
      <c r="B1708" s="13" t="s">
        <v>7054</v>
      </c>
      <c r="C1708" s="14" t="s">
        <v>7051</v>
      </c>
      <c r="D1708" s="14" t="s">
        <v>7055</v>
      </c>
      <c r="E1708" s="14" t="s">
        <v>34</v>
      </c>
      <c r="F1708" s="14" t="s">
        <v>35</v>
      </c>
      <c r="G1708" s="14" t="s">
        <v>7055</v>
      </c>
      <c r="H1708" s="61" t="s">
        <v>7056</v>
      </c>
      <c r="I1708" s="38">
        <v>0</v>
      </c>
      <c r="J1708" s="39" t="s">
        <v>8123</v>
      </c>
      <c r="K1708" s="40" t="s">
        <v>8123</v>
      </c>
      <c r="L1708" s="14" t="s">
        <v>8123</v>
      </c>
      <c r="M1708" s="41">
        <v>0</v>
      </c>
      <c r="N1708" s="4" t="s">
        <v>8123</v>
      </c>
      <c r="O1708" s="41">
        <v>0</v>
      </c>
      <c r="P1708" s="41">
        <v>0</v>
      </c>
      <c r="Q1708" s="41">
        <v>0</v>
      </c>
      <c r="R1708" s="41">
        <v>0</v>
      </c>
      <c r="S1708" s="41">
        <v>0</v>
      </c>
      <c r="T1708" s="41">
        <v>0</v>
      </c>
      <c r="U1708" s="41">
        <v>0</v>
      </c>
      <c r="V1708" s="41">
        <v>0</v>
      </c>
      <c r="W1708" s="41">
        <v>0</v>
      </c>
      <c r="X1708" s="41">
        <v>0</v>
      </c>
      <c r="Y1708" s="41">
        <v>0</v>
      </c>
      <c r="Z1708" s="41">
        <v>0</v>
      </c>
      <c r="AA1708" s="41">
        <v>0</v>
      </c>
      <c r="AB1708" s="41">
        <v>0</v>
      </c>
      <c r="AC1708" s="41">
        <v>0</v>
      </c>
      <c r="AD1708" s="58">
        <f>SUM(Table446233[[#This Row],[1st
Apportionment]:[Invoices]])</f>
        <v>0</v>
      </c>
      <c r="AE1708" s="58">
        <f>Table446233[[#This Row],[2018–19
Final Allocation
$98.35 
Per Pupil]]-AD1708</f>
        <v>0</v>
      </c>
    </row>
    <row r="1709" spans="1:31" x14ac:dyDescent="0.35">
      <c r="A1709" s="13" t="s">
        <v>7049</v>
      </c>
      <c r="B1709" s="13" t="s">
        <v>7057</v>
      </c>
      <c r="C1709" s="14" t="s">
        <v>7051</v>
      </c>
      <c r="D1709" s="14" t="s">
        <v>7058</v>
      </c>
      <c r="E1709" s="14" t="s">
        <v>34</v>
      </c>
      <c r="F1709" s="14" t="s">
        <v>35</v>
      </c>
      <c r="G1709" s="14" t="s">
        <v>7058</v>
      </c>
      <c r="H1709" s="61" t="s">
        <v>7059</v>
      </c>
      <c r="I1709" s="38">
        <v>0</v>
      </c>
      <c r="J1709" s="39" t="s">
        <v>8122</v>
      </c>
      <c r="K1709" s="40" t="s">
        <v>8123</v>
      </c>
      <c r="L1709" s="14" t="s">
        <v>8123</v>
      </c>
      <c r="M1709" s="41">
        <v>0</v>
      </c>
      <c r="N1709" s="4" t="s">
        <v>8123</v>
      </c>
      <c r="O1709" s="41">
        <v>0</v>
      </c>
      <c r="P1709" s="41">
        <v>0</v>
      </c>
      <c r="Q1709" s="41">
        <v>0</v>
      </c>
      <c r="R1709" s="41">
        <v>0</v>
      </c>
      <c r="S1709" s="41">
        <v>0</v>
      </c>
      <c r="T1709" s="41">
        <v>0</v>
      </c>
      <c r="U1709" s="41">
        <v>0</v>
      </c>
      <c r="V1709" s="41">
        <v>0</v>
      </c>
      <c r="W1709" s="41">
        <v>0</v>
      </c>
      <c r="X1709" s="41">
        <v>0</v>
      </c>
      <c r="Y1709" s="41">
        <v>0</v>
      </c>
      <c r="Z1709" s="41">
        <v>0</v>
      </c>
      <c r="AA1709" s="41">
        <v>0</v>
      </c>
      <c r="AB1709" s="41">
        <v>0</v>
      </c>
      <c r="AC1709" s="41">
        <v>0</v>
      </c>
      <c r="AD1709" s="58">
        <f>SUM(Table446233[[#This Row],[1st
Apportionment]:[Invoices]])</f>
        <v>0</v>
      </c>
      <c r="AE1709" s="58">
        <f>Table446233[[#This Row],[2018–19
Final Allocation
$98.35 
Per Pupil]]-AD1709</f>
        <v>0</v>
      </c>
    </row>
    <row r="1710" spans="1:31" x14ac:dyDescent="0.35">
      <c r="A1710" s="13" t="s">
        <v>7049</v>
      </c>
      <c r="B1710" s="13" t="s">
        <v>7060</v>
      </c>
      <c r="C1710" s="14" t="s">
        <v>7051</v>
      </c>
      <c r="D1710" s="14" t="s">
        <v>7061</v>
      </c>
      <c r="E1710" s="14" t="s">
        <v>34</v>
      </c>
      <c r="F1710" s="14" t="s">
        <v>35</v>
      </c>
      <c r="G1710" s="14" t="s">
        <v>7061</v>
      </c>
      <c r="H1710" s="61" t="s">
        <v>7062</v>
      </c>
      <c r="I1710" s="38">
        <v>0</v>
      </c>
      <c r="J1710" s="39" t="s">
        <v>8122</v>
      </c>
      <c r="K1710" s="40" t="s">
        <v>8123</v>
      </c>
      <c r="L1710" s="14" t="s">
        <v>8123</v>
      </c>
      <c r="M1710" s="41">
        <v>0</v>
      </c>
      <c r="N1710" s="4" t="s">
        <v>8123</v>
      </c>
      <c r="O1710" s="41">
        <v>0</v>
      </c>
      <c r="P1710" s="41">
        <v>0</v>
      </c>
      <c r="Q1710" s="41">
        <v>0</v>
      </c>
      <c r="R1710" s="41">
        <v>0</v>
      </c>
      <c r="S1710" s="41">
        <v>0</v>
      </c>
      <c r="T1710" s="41">
        <v>0</v>
      </c>
      <c r="U1710" s="41">
        <v>0</v>
      </c>
      <c r="V1710" s="41">
        <v>0</v>
      </c>
      <c r="W1710" s="41">
        <v>0</v>
      </c>
      <c r="X1710" s="41">
        <v>0</v>
      </c>
      <c r="Y1710" s="41">
        <v>0</v>
      </c>
      <c r="Z1710" s="41">
        <v>0</v>
      </c>
      <c r="AA1710" s="41">
        <v>0</v>
      </c>
      <c r="AB1710" s="41">
        <v>0</v>
      </c>
      <c r="AC1710" s="41">
        <v>0</v>
      </c>
      <c r="AD1710" s="58">
        <f>SUM(Table446233[[#This Row],[1st
Apportionment]:[Invoices]])</f>
        <v>0</v>
      </c>
      <c r="AE1710" s="58">
        <f>Table446233[[#This Row],[2018–19
Final Allocation
$98.35 
Per Pupil]]-AD1710</f>
        <v>0</v>
      </c>
    </row>
    <row r="1711" spans="1:31" x14ac:dyDescent="0.35">
      <c r="A1711" s="13" t="s">
        <v>7049</v>
      </c>
      <c r="B1711" s="13" t="s">
        <v>7063</v>
      </c>
      <c r="C1711" s="14" t="s">
        <v>7051</v>
      </c>
      <c r="D1711" s="14" t="s">
        <v>7064</v>
      </c>
      <c r="E1711" s="14" t="s">
        <v>34</v>
      </c>
      <c r="F1711" s="14" t="s">
        <v>35</v>
      </c>
      <c r="G1711" s="14" t="s">
        <v>7064</v>
      </c>
      <c r="H1711" s="61" t="s">
        <v>7065</v>
      </c>
      <c r="I1711" s="38">
        <v>0</v>
      </c>
      <c r="J1711" s="39" t="s">
        <v>8122</v>
      </c>
      <c r="K1711" s="40" t="s">
        <v>8123</v>
      </c>
      <c r="L1711" s="14" t="s">
        <v>8123</v>
      </c>
      <c r="M1711" s="41">
        <v>0</v>
      </c>
      <c r="N1711" s="4" t="s">
        <v>8123</v>
      </c>
      <c r="O1711" s="41">
        <v>0</v>
      </c>
      <c r="P1711" s="41">
        <v>0</v>
      </c>
      <c r="Q1711" s="41">
        <v>0</v>
      </c>
      <c r="R1711" s="41">
        <v>0</v>
      </c>
      <c r="S1711" s="41">
        <v>0</v>
      </c>
      <c r="T1711" s="41">
        <v>0</v>
      </c>
      <c r="U1711" s="41">
        <v>0</v>
      </c>
      <c r="V1711" s="41">
        <v>0</v>
      </c>
      <c r="W1711" s="41">
        <v>0</v>
      </c>
      <c r="X1711" s="41">
        <v>0</v>
      </c>
      <c r="Y1711" s="41">
        <v>0</v>
      </c>
      <c r="Z1711" s="41">
        <v>0</v>
      </c>
      <c r="AA1711" s="41">
        <v>0</v>
      </c>
      <c r="AB1711" s="41">
        <v>0</v>
      </c>
      <c r="AC1711" s="41">
        <v>0</v>
      </c>
      <c r="AD1711" s="58">
        <f>SUM(Table446233[[#This Row],[1st
Apportionment]:[Invoices]])</f>
        <v>0</v>
      </c>
      <c r="AE1711" s="58">
        <f>Table446233[[#This Row],[2018–19
Final Allocation
$98.35 
Per Pupil]]-AD1711</f>
        <v>0</v>
      </c>
    </row>
    <row r="1712" spans="1:31" x14ac:dyDescent="0.35">
      <c r="A1712" s="13" t="s">
        <v>7049</v>
      </c>
      <c r="B1712" s="13" t="s">
        <v>7066</v>
      </c>
      <c r="C1712" s="14" t="s">
        <v>7051</v>
      </c>
      <c r="D1712" s="14" t="s">
        <v>7067</v>
      </c>
      <c r="E1712" s="14" t="s">
        <v>34</v>
      </c>
      <c r="F1712" s="14" t="s">
        <v>35</v>
      </c>
      <c r="G1712" s="14" t="s">
        <v>7067</v>
      </c>
      <c r="H1712" s="61" t="s">
        <v>7068</v>
      </c>
      <c r="I1712" s="38">
        <v>0</v>
      </c>
      <c r="J1712" s="39" t="s">
        <v>8122</v>
      </c>
      <c r="K1712" s="40" t="s">
        <v>8123</v>
      </c>
      <c r="L1712" s="14" t="s">
        <v>8123</v>
      </c>
      <c r="M1712" s="41">
        <v>0</v>
      </c>
      <c r="N1712" s="4" t="s">
        <v>8123</v>
      </c>
      <c r="O1712" s="41">
        <v>0</v>
      </c>
      <c r="P1712" s="41">
        <v>0</v>
      </c>
      <c r="Q1712" s="41">
        <v>0</v>
      </c>
      <c r="R1712" s="41">
        <v>0</v>
      </c>
      <c r="S1712" s="41">
        <v>0</v>
      </c>
      <c r="T1712" s="41">
        <v>0</v>
      </c>
      <c r="U1712" s="41">
        <v>0</v>
      </c>
      <c r="V1712" s="41">
        <v>0</v>
      </c>
      <c r="W1712" s="41">
        <v>0</v>
      </c>
      <c r="X1712" s="41">
        <v>0</v>
      </c>
      <c r="Y1712" s="41">
        <v>0</v>
      </c>
      <c r="Z1712" s="41">
        <v>0</v>
      </c>
      <c r="AA1712" s="41">
        <v>0</v>
      </c>
      <c r="AB1712" s="41">
        <v>0</v>
      </c>
      <c r="AC1712" s="41">
        <v>0</v>
      </c>
      <c r="AD1712" s="58">
        <f>SUM(Table446233[[#This Row],[1st
Apportionment]:[Invoices]])</f>
        <v>0</v>
      </c>
      <c r="AE1712" s="58">
        <f>Table446233[[#This Row],[2018–19
Final Allocation
$98.35 
Per Pupil]]-AD1712</f>
        <v>0</v>
      </c>
    </row>
    <row r="1713" spans="1:31" x14ac:dyDescent="0.35">
      <c r="A1713" s="13" t="s">
        <v>7049</v>
      </c>
      <c r="B1713" s="13" t="s">
        <v>7069</v>
      </c>
      <c r="C1713" s="14" t="s">
        <v>7051</v>
      </c>
      <c r="D1713" s="14" t="s">
        <v>7070</v>
      </c>
      <c r="E1713" s="14" t="s">
        <v>34</v>
      </c>
      <c r="F1713" s="14" t="s">
        <v>35</v>
      </c>
      <c r="G1713" s="14" t="s">
        <v>7070</v>
      </c>
      <c r="H1713" s="61" t="s">
        <v>7071</v>
      </c>
      <c r="I1713" s="38">
        <v>0</v>
      </c>
      <c r="J1713" s="39" t="s">
        <v>8122</v>
      </c>
      <c r="K1713" s="40" t="s">
        <v>8123</v>
      </c>
      <c r="L1713" s="14" t="s">
        <v>8123</v>
      </c>
      <c r="M1713" s="41">
        <v>0</v>
      </c>
      <c r="N1713" s="4" t="s">
        <v>8123</v>
      </c>
      <c r="O1713" s="41">
        <v>0</v>
      </c>
      <c r="P1713" s="41">
        <v>0</v>
      </c>
      <c r="Q1713" s="41">
        <v>0</v>
      </c>
      <c r="R1713" s="41">
        <v>0</v>
      </c>
      <c r="S1713" s="41">
        <v>0</v>
      </c>
      <c r="T1713" s="41">
        <v>0</v>
      </c>
      <c r="U1713" s="41">
        <v>0</v>
      </c>
      <c r="V1713" s="41">
        <v>0</v>
      </c>
      <c r="W1713" s="41">
        <v>0</v>
      </c>
      <c r="X1713" s="41">
        <v>0</v>
      </c>
      <c r="Y1713" s="41">
        <v>0</v>
      </c>
      <c r="Z1713" s="41">
        <v>0</v>
      </c>
      <c r="AA1713" s="41">
        <v>0</v>
      </c>
      <c r="AB1713" s="41">
        <v>0</v>
      </c>
      <c r="AC1713" s="41">
        <v>0</v>
      </c>
      <c r="AD1713" s="58">
        <f>SUM(Table446233[[#This Row],[1st
Apportionment]:[Invoices]])</f>
        <v>0</v>
      </c>
      <c r="AE1713" s="58">
        <f>Table446233[[#This Row],[2018–19
Final Allocation
$98.35 
Per Pupil]]-AD1713</f>
        <v>0</v>
      </c>
    </row>
    <row r="1714" spans="1:31" x14ac:dyDescent="0.35">
      <c r="A1714" s="13" t="s">
        <v>7049</v>
      </c>
      <c r="B1714" s="13" t="s">
        <v>7072</v>
      </c>
      <c r="C1714" s="14" t="s">
        <v>7051</v>
      </c>
      <c r="D1714" s="14" t="s">
        <v>7073</v>
      </c>
      <c r="E1714" s="14" t="s">
        <v>34</v>
      </c>
      <c r="F1714" s="14" t="s">
        <v>35</v>
      </c>
      <c r="G1714" s="14" t="s">
        <v>7073</v>
      </c>
      <c r="H1714" s="61" t="s">
        <v>7074</v>
      </c>
      <c r="I1714" s="38">
        <v>0</v>
      </c>
      <c r="J1714" s="39" t="s">
        <v>8122</v>
      </c>
      <c r="K1714" s="40" t="s">
        <v>8123</v>
      </c>
      <c r="L1714" s="14" t="s">
        <v>8123</v>
      </c>
      <c r="M1714" s="41">
        <v>0</v>
      </c>
      <c r="N1714" s="4" t="s">
        <v>8123</v>
      </c>
      <c r="O1714" s="41">
        <v>0</v>
      </c>
      <c r="P1714" s="41">
        <v>0</v>
      </c>
      <c r="Q1714" s="41">
        <v>0</v>
      </c>
      <c r="R1714" s="41">
        <v>0</v>
      </c>
      <c r="S1714" s="41">
        <v>0</v>
      </c>
      <c r="T1714" s="41">
        <v>0</v>
      </c>
      <c r="U1714" s="41">
        <v>0</v>
      </c>
      <c r="V1714" s="41">
        <v>0</v>
      </c>
      <c r="W1714" s="41">
        <v>0</v>
      </c>
      <c r="X1714" s="41">
        <v>0</v>
      </c>
      <c r="Y1714" s="41">
        <v>0</v>
      </c>
      <c r="Z1714" s="41">
        <v>0</v>
      </c>
      <c r="AA1714" s="41">
        <v>0</v>
      </c>
      <c r="AB1714" s="41">
        <v>0</v>
      </c>
      <c r="AC1714" s="41">
        <v>0</v>
      </c>
      <c r="AD1714" s="58">
        <f>SUM(Table446233[[#This Row],[1st
Apportionment]:[Invoices]])</f>
        <v>0</v>
      </c>
      <c r="AE1714" s="58">
        <f>Table446233[[#This Row],[2018–19
Final Allocation
$98.35 
Per Pupil]]-AD1714</f>
        <v>0</v>
      </c>
    </row>
    <row r="1715" spans="1:31" x14ac:dyDescent="0.35">
      <c r="A1715" s="13" t="s">
        <v>7049</v>
      </c>
      <c r="B1715" s="13" t="s">
        <v>7075</v>
      </c>
      <c r="C1715" s="14" t="s">
        <v>7051</v>
      </c>
      <c r="D1715" s="14" t="s">
        <v>7076</v>
      </c>
      <c r="E1715" s="14" t="s">
        <v>34</v>
      </c>
      <c r="F1715" s="14" t="s">
        <v>35</v>
      </c>
      <c r="G1715" s="14" t="s">
        <v>7076</v>
      </c>
      <c r="H1715" s="61" t="s">
        <v>7077</v>
      </c>
      <c r="I1715" s="38">
        <v>0</v>
      </c>
      <c r="J1715" s="39" t="s">
        <v>8122</v>
      </c>
      <c r="K1715" s="40" t="s">
        <v>8123</v>
      </c>
      <c r="L1715" s="14" t="s">
        <v>8123</v>
      </c>
      <c r="M1715" s="41">
        <v>0</v>
      </c>
      <c r="N1715" s="4" t="s">
        <v>8123</v>
      </c>
      <c r="O1715" s="41">
        <v>0</v>
      </c>
      <c r="P1715" s="41">
        <v>0</v>
      </c>
      <c r="Q1715" s="41">
        <v>0</v>
      </c>
      <c r="R1715" s="41">
        <v>0</v>
      </c>
      <c r="S1715" s="41">
        <v>0</v>
      </c>
      <c r="T1715" s="41">
        <v>0</v>
      </c>
      <c r="U1715" s="41">
        <v>0</v>
      </c>
      <c r="V1715" s="41">
        <v>0</v>
      </c>
      <c r="W1715" s="41">
        <v>0</v>
      </c>
      <c r="X1715" s="41">
        <v>0</v>
      </c>
      <c r="Y1715" s="41">
        <v>0</v>
      </c>
      <c r="Z1715" s="41">
        <v>0</v>
      </c>
      <c r="AA1715" s="41">
        <v>0</v>
      </c>
      <c r="AB1715" s="41">
        <v>0</v>
      </c>
      <c r="AC1715" s="41">
        <v>0</v>
      </c>
      <c r="AD1715" s="58">
        <f>SUM(Table446233[[#This Row],[1st
Apportionment]:[Invoices]])</f>
        <v>0</v>
      </c>
      <c r="AE1715" s="58">
        <f>Table446233[[#This Row],[2018–19
Final Allocation
$98.35 
Per Pupil]]-AD1715</f>
        <v>0</v>
      </c>
    </row>
    <row r="1716" spans="1:31" x14ac:dyDescent="0.35">
      <c r="A1716" s="13" t="s">
        <v>7049</v>
      </c>
      <c r="B1716" s="13" t="s">
        <v>7078</v>
      </c>
      <c r="C1716" s="14" t="s">
        <v>7051</v>
      </c>
      <c r="D1716" s="14" t="s">
        <v>7079</v>
      </c>
      <c r="E1716" s="14" t="s">
        <v>34</v>
      </c>
      <c r="F1716" s="14" t="s">
        <v>35</v>
      </c>
      <c r="G1716" s="14" t="s">
        <v>7079</v>
      </c>
      <c r="H1716" s="61" t="s">
        <v>7080</v>
      </c>
      <c r="I1716" s="38">
        <v>0</v>
      </c>
      <c r="J1716" s="39" t="s">
        <v>8123</v>
      </c>
      <c r="K1716" s="40" t="s">
        <v>8123</v>
      </c>
      <c r="L1716" s="14" t="s">
        <v>8123</v>
      </c>
      <c r="M1716" s="41">
        <v>0</v>
      </c>
      <c r="N1716" s="4" t="s">
        <v>8123</v>
      </c>
      <c r="O1716" s="41">
        <v>0</v>
      </c>
      <c r="P1716" s="41">
        <v>0</v>
      </c>
      <c r="Q1716" s="41">
        <v>0</v>
      </c>
      <c r="R1716" s="41">
        <v>0</v>
      </c>
      <c r="S1716" s="41">
        <v>0</v>
      </c>
      <c r="T1716" s="41">
        <v>0</v>
      </c>
      <c r="U1716" s="41">
        <v>0</v>
      </c>
      <c r="V1716" s="41">
        <v>0</v>
      </c>
      <c r="W1716" s="41">
        <v>0</v>
      </c>
      <c r="X1716" s="41">
        <v>0</v>
      </c>
      <c r="Y1716" s="41">
        <v>0</v>
      </c>
      <c r="Z1716" s="41">
        <v>0</v>
      </c>
      <c r="AA1716" s="41">
        <v>0</v>
      </c>
      <c r="AB1716" s="41">
        <v>0</v>
      </c>
      <c r="AC1716" s="41">
        <v>0</v>
      </c>
      <c r="AD1716" s="58">
        <f>SUM(Table446233[[#This Row],[1st
Apportionment]:[Invoices]])</f>
        <v>0</v>
      </c>
      <c r="AE1716" s="58">
        <f>Table446233[[#This Row],[2018–19
Final Allocation
$98.35 
Per Pupil]]-AD1716</f>
        <v>0</v>
      </c>
    </row>
    <row r="1717" spans="1:31" x14ac:dyDescent="0.35">
      <c r="A1717" s="13" t="s">
        <v>7049</v>
      </c>
      <c r="B1717" s="13" t="s">
        <v>7081</v>
      </c>
      <c r="C1717" s="14" t="s">
        <v>7051</v>
      </c>
      <c r="D1717" s="14" t="s">
        <v>7082</v>
      </c>
      <c r="E1717" s="14" t="s">
        <v>34</v>
      </c>
      <c r="F1717" s="14" t="s">
        <v>35</v>
      </c>
      <c r="G1717" s="14" t="s">
        <v>7082</v>
      </c>
      <c r="H1717" s="61" t="s">
        <v>7083</v>
      </c>
      <c r="I1717" s="38">
        <v>0</v>
      </c>
      <c r="J1717" s="39" t="s">
        <v>8122</v>
      </c>
      <c r="K1717" s="40" t="s">
        <v>8123</v>
      </c>
      <c r="L1717" s="14" t="s">
        <v>8123</v>
      </c>
      <c r="M1717" s="41">
        <v>0</v>
      </c>
      <c r="N1717" s="4" t="s">
        <v>8123</v>
      </c>
      <c r="O1717" s="41">
        <v>0</v>
      </c>
      <c r="P1717" s="41">
        <v>0</v>
      </c>
      <c r="Q1717" s="41">
        <v>0</v>
      </c>
      <c r="R1717" s="41">
        <v>0</v>
      </c>
      <c r="S1717" s="41">
        <v>0</v>
      </c>
      <c r="T1717" s="41">
        <v>0</v>
      </c>
      <c r="U1717" s="41">
        <v>0</v>
      </c>
      <c r="V1717" s="41">
        <v>0</v>
      </c>
      <c r="W1717" s="41">
        <v>0</v>
      </c>
      <c r="X1717" s="41">
        <v>0</v>
      </c>
      <c r="Y1717" s="41">
        <v>0</v>
      </c>
      <c r="Z1717" s="41">
        <v>0</v>
      </c>
      <c r="AA1717" s="41">
        <v>0</v>
      </c>
      <c r="AB1717" s="41">
        <v>0</v>
      </c>
      <c r="AC1717" s="41">
        <v>0</v>
      </c>
      <c r="AD1717" s="58">
        <f>SUM(Table446233[[#This Row],[1st
Apportionment]:[Invoices]])</f>
        <v>0</v>
      </c>
      <c r="AE1717" s="58">
        <f>Table446233[[#This Row],[2018–19
Final Allocation
$98.35 
Per Pupil]]-AD1717</f>
        <v>0</v>
      </c>
    </row>
    <row r="1718" spans="1:31" x14ac:dyDescent="0.35">
      <c r="A1718" s="13" t="s">
        <v>7049</v>
      </c>
      <c r="B1718" s="13" t="s">
        <v>7084</v>
      </c>
      <c r="C1718" s="14" t="s">
        <v>7051</v>
      </c>
      <c r="D1718" s="14" t="s">
        <v>7085</v>
      </c>
      <c r="E1718" s="14" t="s">
        <v>34</v>
      </c>
      <c r="F1718" s="14" t="s">
        <v>35</v>
      </c>
      <c r="G1718" s="14" t="s">
        <v>7085</v>
      </c>
      <c r="H1718" s="61" t="s">
        <v>7086</v>
      </c>
      <c r="I1718" s="38">
        <v>0</v>
      </c>
      <c r="J1718" s="39" t="s">
        <v>8122</v>
      </c>
      <c r="K1718" s="40" t="s">
        <v>8123</v>
      </c>
      <c r="L1718" s="14" t="s">
        <v>8123</v>
      </c>
      <c r="M1718" s="41">
        <v>0</v>
      </c>
      <c r="N1718" s="4" t="s">
        <v>8123</v>
      </c>
      <c r="O1718" s="41">
        <v>0</v>
      </c>
      <c r="P1718" s="41">
        <v>0</v>
      </c>
      <c r="Q1718" s="41">
        <v>0</v>
      </c>
      <c r="R1718" s="41">
        <v>0</v>
      </c>
      <c r="S1718" s="41">
        <v>0</v>
      </c>
      <c r="T1718" s="41">
        <v>0</v>
      </c>
      <c r="U1718" s="41">
        <v>0</v>
      </c>
      <c r="V1718" s="41">
        <v>0</v>
      </c>
      <c r="W1718" s="41">
        <v>0</v>
      </c>
      <c r="X1718" s="41">
        <v>0</v>
      </c>
      <c r="Y1718" s="41">
        <v>0</v>
      </c>
      <c r="Z1718" s="41">
        <v>0</v>
      </c>
      <c r="AA1718" s="41">
        <v>0</v>
      </c>
      <c r="AB1718" s="41">
        <v>0</v>
      </c>
      <c r="AC1718" s="41">
        <v>0</v>
      </c>
      <c r="AD1718" s="58">
        <f>SUM(Table446233[[#This Row],[1st
Apportionment]:[Invoices]])</f>
        <v>0</v>
      </c>
      <c r="AE1718" s="58">
        <f>Table446233[[#This Row],[2018–19
Final Allocation
$98.35 
Per Pupil]]-AD1718</f>
        <v>0</v>
      </c>
    </row>
    <row r="1719" spans="1:31" x14ac:dyDescent="0.35">
      <c r="A1719" s="13" t="s">
        <v>7049</v>
      </c>
      <c r="B1719" s="13" t="s">
        <v>7087</v>
      </c>
      <c r="C1719" s="14" t="s">
        <v>7051</v>
      </c>
      <c r="D1719" s="14" t="s">
        <v>7088</v>
      </c>
      <c r="E1719" s="14" t="s">
        <v>34</v>
      </c>
      <c r="F1719" s="14" t="s">
        <v>35</v>
      </c>
      <c r="G1719" s="14" t="s">
        <v>7088</v>
      </c>
      <c r="H1719" s="61" t="s">
        <v>6950</v>
      </c>
      <c r="I1719" s="38">
        <v>0</v>
      </c>
      <c r="J1719" s="39" t="s">
        <v>8122</v>
      </c>
      <c r="K1719" s="40" t="s">
        <v>8123</v>
      </c>
      <c r="L1719" s="14" t="s">
        <v>8123</v>
      </c>
      <c r="M1719" s="41">
        <v>0</v>
      </c>
      <c r="N1719" s="4" t="s">
        <v>8123</v>
      </c>
      <c r="O1719" s="41">
        <v>0</v>
      </c>
      <c r="P1719" s="41">
        <v>0</v>
      </c>
      <c r="Q1719" s="41">
        <v>0</v>
      </c>
      <c r="R1719" s="41">
        <v>0</v>
      </c>
      <c r="S1719" s="41">
        <v>0</v>
      </c>
      <c r="T1719" s="41">
        <v>0</v>
      </c>
      <c r="U1719" s="41">
        <v>0</v>
      </c>
      <c r="V1719" s="41">
        <v>0</v>
      </c>
      <c r="W1719" s="41">
        <v>0</v>
      </c>
      <c r="X1719" s="41">
        <v>0</v>
      </c>
      <c r="Y1719" s="41">
        <v>0</v>
      </c>
      <c r="Z1719" s="41">
        <v>0</v>
      </c>
      <c r="AA1719" s="41">
        <v>0</v>
      </c>
      <c r="AB1719" s="41">
        <v>0</v>
      </c>
      <c r="AC1719" s="41">
        <v>0</v>
      </c>
      <c r="AD1719" s="58">
        <f>SUM(Table446233[[#This Row],[1st
Apportionment]:[Invoices]])</f>
        <v>0</v>
      </c>
      <c r="AE1719" s="58">
        <f>Table446233[[#This Row],[2018–19
Final Allocation
$98.35 
Per Pupil]]-AD1719</f>
        <v>0</v>
      </c>
    </row>
    <row r="1720" spans="1:31" x14ac:dyDescent="0.35">
      <c r="A1720" s="13" t="s">
        <v>7049</v>
      </c>
      <c r="B1720" s="13" t="s">
        <v>7089</v>
      </c>
      <c r="C1720" s="14" t="s">
        <v>7051</v>
      </c>
      <c r="D1720" s="14" t="s">
        <v>7090</v>
      </c>
      <c r="E1720" s="14" t="s">
        <v>34</v>
      </c>
      <c r="F1720" s="14" t="s">
        <v>35</v>
      </c>
      <c r="G1720" s="14" t="s">
        <v>7090</v>
      </c>
      <c r="H1720" s="61" t="s">
        <v>7091</v>
      </c>
      <c r="I1720" s="38">
        <v>0</v>
      </c>
      <c r="J1720" s="39" t="s">
        <v>8122</v>
      </c>
      <c r="K1720" s="40" t="s">
        <v>8123</v>
      </c>
      <c r="L1720" s="14" t="s">
        <v>8123</v>
      </c>
      <c r="M1720" s="41">
        <v>0</v>
      </c>
      <c r="N1720" s="4" t="s">
        <v>8123</v>
      </c>
      <c r="O1720" s="41">
        <v>0</v>
      </c>
      <c r="P1720" s="41">
        <v>0</v>
      </c>
      <c r="Q1720" s="41">
        <v>0</v>
      </c>
      <c r="R1720" s="41">
        <v>0</v>
      </c>
      <c r="S1720" s="41">
        <v>0</v>
      </c>
      <c r="T1720" s="41">
        <v>0</v>
      </c>
      <c r="U1720" s="41">
        <v>0</v>
      </c>
      <c r="V1720" s="41">
        <v>0</v>
      </c>
      <c r="W1720" s="41">
        <v>0</v>
      </c>
      <c r="X1720" s="41">
        <v>0</v>
      </c>
      <c r="Y1720" s="41">
        <v>0</v>
      </c>
      <c r="Z1720" s="41">
        <v>0</v>
      </c>
      <c r="AA1720" s="41">
        <v>0</v>
      </c>
      <c r="AB1720" s="41">
        <v>0</v>
      </c>
      <c r="AC1720" s="41">
        <v>0</v>
      </c>
      <c r="AD1720" s="58">
        <f>SUM(Table446233[[#This Row],[1st
Apportionment]:[Invoices]])</f>
        <v>0</v>
      </c>
      <c r="AE1720" s="58">
        <f>Table446233[[#This Row],[2018–19
Final Allocation
$98.35 
Per Pupil]]-AD1720</f>
        <v>0</v>
      </c>
    </row>
    <row r="1721" spans="1:31" x14ac:dyDescent="0.35">
      <c r="A1721" s="13" t="s">
        <v>7049</v>
      </c>
      <c r="B1721" s="13" t="s">
        <v>7092</v>
      </c>
      <c r="C1721" s="14" t="s">
        <v>7051</v>
      </c>
      <c r="D1721" s="14" t="s">
        <v>7093</v>
      </c>
      <c r="E1721" s="14" t="s">
        <v>34</v>
      </c>
      <c r="F1721" s="14" t="s">
        <v>35</v>
      </c>
      <c r="G1721" s="14" t="s">
        <v>7093</v>
      </c>
      <c r="H1721" s="61" t="s">
        <v>7094</v>
      </c>
      <c r="I1721" s="38">
        <v>0</v>
      </c>
      <c r="J1721" s="39" t="s">
        <v>8122</v>
      </c>
      <c r="K1721" s="40" t="s">
        <v>8123</v>
      </c>
      <c r="L1721" s="14" t="s">
        <v>8123</v>
      </c>
      <c r="M1721" s="41">
        <v>0</v>
      </c>
      <c r="N1721" s="4" t="s">
        <v>8123</v>
      </c>
      <c r="O1721" s="41">
        <v>0</v>
      </c>
      <c r="P1721" s="41">
        <v>0</v>
      </c>
      <c r="Q1721" s="41">
        <v>0</v>
      </c>
      <c r="R1721" s="41">
        <v>0</v>
      </c>
      <c r="S1721" s="41">
        <v>0</v>
      </c>
      <c r="T1721" s="41">
        <v>0</v>
      </c>
      <c r="U1721" s="41">
        <v>0</v>
      </c>
      <c r="V1721" s="41">
        <v>0</v>
      </c>
      <c r="W1721" s="41">
        <v>0</v>
      </c>
      <c r="X1721" s="41">
        <v>0</v>
      </c>
      <c r="Y1721" s="41">
        <v>0</v>
      </c>
      <c r="Z1721" s="41">
        <v>0</v>
      </c>
      <c r="AA1721" s="41">
        <v>0</v>
      </c>
      <c r="AB1721" s="41">
        <v>0</v>
      </c>
      <c r="AC1721" s="41">
        <v>0</v>
      </c>
      <c r="AD1721" s="58">
        <f>SUM(Table446233[[#This Row],[1st
Apportionment]:[Invoices]])</f>
        <v>0</v>
      </c>
      <c r="AE1721" s="58">
        <f>Table446233[[#This Row],[2018–19
Final Allocation
$98.35 
Per Pupil]]-AD1721</f>
        <v>0</v>
      </c>
    </row>
    <row r="1722" spans="1:31" x14ac:dyDescent="0.35">
      <c r="A1722" s="13" t="s">
        <v>7049</v>
      </c>
      <c r="B1722" s="13" t="s">
        <v>7095</v>
      </c>
      <c r="C1722" s="14" t="s">
        <v>7051</v>
      </c>
      <c r="D1722" s="14" t="s">
        <v>7096</v>
      </c>
      <c r="E1722" s="14" t="s">
        <v>34</v>
      </c>
      <c r="F1722" s="14" t="s">
        <v>35</v>
      </c>
      <c r="G1722" s="14" t="s">
        <v>7096</v>
      </c>
      <c r="H1722" s="61" t="s">
        <v>7097</v>
      </c>
      <c r="I1722" s="38">
        <v>0</v>
      </c>
      <c r="J1722" s="39" t="s">
        <v>8122</v>
      </c>
      <c r="K1722" s="40" t="s">
        <v>8123</v>
      </c>
      <c r="L1722" s="14" t="s">
        <v>8123</v>
      </c>
      <c r="M1722" s="41">
        <v>0</v>
      </c>
      <c r="N1722" s="4" t="s">
        <v>8123</v>
      </c>
      <c r="O1722" s="41">
        <v>0</v>
      </c>
      <c r="P1722" s="41">
        <v>0</v>
      </c>
      <c r="Q1722" s="41">
        <v>0</v>
      </c>
      <c r="R1722" s="41">
        <v>0</v>
      </c>
      <c r="S1722" s="41">
        <v>0</v>
      </c>
      <c r="T1722" s="41">
        <v>0</v>
      </c>
      <c r="U1722" s="41">
        <v>0</v>
      </c>
      <c r="V1722" s="41">
        <v>0</v>
      </c>
      <c r="W1722" s="41">
        <v>0</v>
      </c>
      <c r="X1722" s="41">
        <v>0</v>
      </c>
      <c r="Y1722" s="41">
        <v>0</v>
      </c>
      <c r="Z1722" s="41">
        <v>0</v>
      </c>
      <c r="AA1722" s="41">
        <v>0</v>
      </c>
      <c r="AB1722" s="41">
        <v>0</v>
      </c>
      <c r="AC1722" s="41">
        <v>0</v>
      </c>
      <c r="AD1722" s="58">
        <f>SUM(Table446233[[#This Row],[1st
Apportionment]:[Invoices]])</f>
        <v>0</v>
      </c>
      <c r="AE1722" s="58">
        <f>Table446233[[#This Row],[2018–19
Final Allocation
$98.35 
Per Pupil]]-AD1722</f>
        <v>0</v>
      </c>
    </row>
    <row r="1723" spans="1:31" x14ac:dyDescent="0.35">
      <c r="A1723" s="13" t="s">
        <v>7049</v>
      </c>
      <c r="B1723" s="13" t="s">
        <v>7098</v>
      </c>
      <c r="C1723" s="14" t="s">
        <v>7051</v>
      </c>
      <c r="D1723" s="14" t="s">
        <v>7099</v>
      </c>
      <c r="E1723" s="14" t="s">
        <v>34</v>
      </c>
      <c r="F1723" s="14" t="s">
        <v>35</v>
      </c>
      <c r="G1723" s="14" t="s">
        <v>7099</v>
      </c>
      <c r="H1723" s="61" t="s">
        <v>7100</v>
      </c>
      <c r="I1723" s="38">
        <v>0</v>
      </c>
      <c r="J1723" s="39" t="s">
        <v>8122</v>
      </c>
      <c r="K1723" s="40" t="s">
        <v>8123</v>
      </c>
      <c r="L1723" s="14" t="s">
        <v>8123</v>
      </c>
      <c r="M1723" s="41">
        <v>0</v>
      </c>
      <c r="N1723" s="4" t="s">
        <v>8123</v>
      </c>
      <c r="O1723" s="41">
        <v>0</v>
      </c>
      <c r="P1723" s="41">
        <v>0</v>
      </c>
      <c r="Q1723" s="41">
        <v>0</v>
      </c>
      <c r="R1723" s="41">
        <v>0</v>
      </c>
      <c r="S1723" s="41">
        <v>0</v>
      </c>
      <c r="T1723" s="41">
        <v>0</v>
      </c>
      <c r="U1723" s="41">
        <v>0</v>
      </c>
      <c r="V1723" s="41">
        <v>0</v>
      </c>
      <c r="W1723" s="41">
        <v>0</v>
      </c>
      <c r="X1723" s="41">
        <v>0</v>
      </c>
      <c r="Y1723" s="41">
        <v>0</v>
      </c>
      <c r="Z1723" s="41">
        <v>0</v>
      </c>
      <c r="AA1723" s="41">
        <v>0</v>
      </c>
      <c r="AB1723" s="41">
        <v>0</v>
      </c>
      <c r="AC1723" s="41">
        <v>0</v>
      </c>
      <c r="AD1723" s="58">
        <f>SUM(Table446233[[#This Row],[1st
Apportionment]:[Invoices]])</f>
        <v>0</v>
      </c>
      <c r="AE1723" s="58">
        <f>Table446233[[#This Row],[2018–19
Final Allocation
$98.35 
Per Pupil]]-AD1723</f>
        <v>0</v>
      </c>
    </row>
    <row r="1724" spans="1:31" x14ac:dyDescent="0.35">
      <c r="A1724" s="13" t="s">
        <v>7049</v>
      </c>
      <c r="B1724" s="13" t="s">
        <v>7101</v>
      </c>
      <c r="C1724" s="14" t="s">
        <v>7051</v>
      </c>
      <c r="D1724" s="14" t="s">
        <v>7102</v>
      </c>
      <c r="E1724" s="14" t="s">
        <v>34</v>
      </c>
      <c r="F1724" s="14" t="s">
        <v>35</v>
      </c>
      <c r="G1724" s="14" t="s">
        <v>7102</v>
      </c>
      <c r="H1724" s="61" t="s">
        <v>7103</v>
      </c>
      <c r="I1724" s="38">
        <v>0</v>
      </c>
      <c r="J1724" s="39" t="s">
        <v>8122</v>
      </c>
      <c r="K1724" s="40" t="s">
        <v>8123</v>
      </c>
      <c r="L1724" s="14" t="s">
        <v>8123</v>
      </c>
      <c r="M1724" s="41">
        <v>0</v>
      </c>
      <c r="N1724" s="4" t="s">
        <v>8123</v>
      </c>
      <c r="O1724" s="41">
        <v>0</v>
      </c>
      <c r="P1724" s="41">
        <v>0</v>
      </c>
      <c r="Q1724" s="41">
        <v>0</v>
      </c>
      <c r="R1724" s="41">
        <v>0</v>
      </c>
      <c r="S1724" s="41">
        <v>0</v>
      </c>
      <c r="T1724" s="41">
        <v>0</v>
      </c>
      <c r="U1724" s="41">
        <v>0</v>
      </c>
      <c r="V1724" s="41">
        <v>0</v>
      </c>
      <c r="W1724" s="41">
        <v>0</v>
      </c>
      <c r="X1724" s="41">
        <v>0</v>
      </c>
      <c r="Y1724" s="41">
        <v>0</v>
      </c>
      <c r="Z1724" s="41">
        <v>0</v>
      </c>
      <c r="AA1724" s="41">
        <v>0</v>
      </c>
      <c r="AB1724" s="41">
        <v>0</v>
      </c>
      <c r="AC1724" s="41">
        <v>0</v>
      </c>
      <c r="AD1724" s="58">
        <f>SUM(Table446233[[#This Row],[1st
Apportionment]:[Invoices]])</f>
        <v>0</v>
      </c>
      <c r="AE1724" s="58">
        <f>Table446233[[#This Row],[2018–19
Final Allocation
$98.35 
Per Pupil]]-AD1724</f>
        <v>0</v>
      </c>
    </row>
    <row r="1725" spans="1:31" x14ac:dyDescent="0.35">
      <c r="A1725" s="13" t="s">
        <v>7049</v>
      </c>
      <c r="B1725" s="13" t="s">
        <v>7104</v>
      </c>
      <c r="C1725" s="14" t="s">
        <v>7051</v>
      </c>
      <c r="D1725" s="14" t="s">
        <v>7105</v>
      </c>
      <c r="E1725" s="14" t="s">
        <v>34</v>
      </c>
      <c r="F1725" s="14" t="s">
        <v>35</v>
      </c>
      <c r="G1725" s="14" t="s">
        <v>7105</v>
      </c>
      <c r="H1725" s="61" t="s">
        <v>7106</v>
      </c>
      <c r="I1725" s="38">
        <v>0</v>
      </c>
      <c r="J1725" s="39" t="s">
        <v>8123</v>
      </c>
      <c r="K1725" s="40" t="s">
        <v>8123</v>
      </c>
      <c r="L1725" s="14" t="s">
        <v>8123</v>
      </c>
      <c r="M1725" s="41">
        <v>0</v>
      </c>
      <c r="N1725" s="4" t="s">
        <v>8123</v>
      </c>
      <c r="O1725" s="41">
        <v>0</v>
      </c>
      <c r="P1725" s="41">
        <v>0</v>
      </c>
      <c r="Q1725" s="41">
        <v>0</v>
      </c>
      <c r="R1725" s="41">
        <v>0</v>
      </c>
      <c r="S1725" s="41">
        <v>0</v>
      </c>
      <c r="T1725" s="41">
        <v>0</v>
      </c>
      <c r="U1725" s="41">
        <v>0</v>
      </c>
      <c r="V1725" s="41">
        <v>0</v>
      </c>
      <c r="W1725" s="41">
        <v>0</v>
      </c>
      <c r="X1725" s="41">
        <v>0</v>
      </c>
      <c r="Y1725" s="41">
        <v>0</v>
      </c>
      <c r="Z1725" s="41">
        <v>0</v>
      </c>
      <c r="AA1725" s="41">
        <v>0</v>
      </c>
      <c r="AB1725" s="41">
        <v>0</v>
      </c>
      <c r="AC1725" s="41">
        <v>0</v>
      </c>
      <c r="AD1725" s="58">
        <f>SUM(Table446233[[#This Row],[1st
Apportionment]:[Invoices]])</f>
        <v>0</v>
      </c>
      <c r="AE1725" s="58">
        <f>Table446233[[#This Row],[2018–19
Final Allocation
$98.35 
Per Pupil]]-AD1725</f>
        <v>0</v>
      </c>
    </row>
    <row r="1726" spans="1:31" x14ac:dyDescent="0.35">
      <c r="A1726" s="13" t="s">
        <v>7049</v>
      </c>
      <c r="B1726" s="13" t="s">
        <v>7107</v>
      </c>
      <c r="C1726" s="14" t="s">
        <v>7051</v>
      </c>
      <c r="D1726" s="14" t="s">
        <v>7108</v>
      </c>
      <c r="E1726" s="14" t="s">
        <v>34</v>
      </c>
      <c r="F1726" s="14" t="s">
        <v>35</v>
      </c>
      <c r="G1726" s="14" t="s">
        <v>7108</v>
      </c>
      <c r="H1726" s="61" t="s">
        <v>7109</v>
      </c>
      <c r="I1726" s="38">
        <v>0</v>
      </c>
      <c r="J1726" s="39" t="s">
        <v>8123</v>
      </c>
      <c r="K1726" s="40" t="s">
        <v>8123</v>
      </c>
      <c r="L1726" s="14" t="s">
        <v>8123</v>
      </c>
      <c r="M1726" s="41">
        <v>0</v>
      </c>
      <c r="N1726" s="4" t="s">
        <v>8123</v>
      </c>
      <c r="O1726" s="41">
        <v>0</v>
      </c>
      <c r="P1726" s="41">
        <v>0</v>
      </c>
      <c r="Q1726" s="41">
        <v>0</v>
      </c>
      <c r="R1726" s="41">
        <v>0</v>
      </c>
      <c r="S1726" s="41">
        <v>0</v>
      </c>
      <c r="T1726" s="41">
        <v>0</v>
      </c>
      <c r="U1726" s="41">
        <v>0</v>
      </c>
      <c r="V1726" s="41">
        <v>0</v>
      </c>
      <c r="W1726" s="41">
        <v>0</v>
      </c>
      <c r="X1726" s="41">
        <v>0</v>
      </c>
      <c r="Y1726" s="41">
        <v>0</v>
      </c>
      <c r="Z1726" s="41">
        <v>0</v>
      </c>
      <c r="AA1726" s="41">
        <v>0</v>
      </c>
      <c r="AB1726" s="41">
        <v>0</v>
      </c>
      <c r="AC1726" s="41">
        <v>0</v>
      </c>
      <c r="AD1726" s="58">
        <f>SUM(Table446233[[#This Row],[1st
Apportionment]:[Invoices]])</f>
        <v>0</v>
      </c>
      <c r="AE1726" s="58">
        <f>Table446233[[#This Row],[2018–19
Final Allocation
$98.35 
Per Pupil]]-AD1726</f>
        <v>0</v>
      </c>
    </row>
    <row r="1727" spans="1:31" x14ac:dyDescent="0.35">
      <c r="A1727" s="13" t="s">
        <v>7049</v>
      </c>
      <c r="B1727" s="13" t="s">
        <v>7110</v>
      </c>
      <c r="C1727" s="14" t="s">
        <v>7051</v>
      </c>
      <c r="D1727" s="14" t="s">
        <v>7111</v>
      </c>
      <c r="E1727" s="14" t="s">
        <v>34</v>
      </c>
      <c r="F1727" s="14" t="s">
        <v>35</v>
      </c>
      <c r="G1727" s="14" t="s">
        <v>7111</v>
      </c>
      <c r="H1727" s="61" t="s">
        <v>7112</v>
      </c>
      <c r="I1727" s="38">
        <v>0</v>
      </c>
      <c r="J1727" s="39" t="s">
        <v>8122</v>
      </c>
      <c r="K1727" s="40" t="s">
        <v>8123</v>
      </c>
      <c r="L1727" s="14" t="s">
        <v>8123</v>
      </c>
      <c r="M1727" s="41">
        <v>0</v>
      </c>
      <c r="N1727" s="4" t="s">
        <v>8123</v>
      </c>
      <c r="O1727" s="41">
        <v>0</v>
      </c>
      <c r="P1727" s="41">
        <v>0</v>
      </c>
      <c r="Q1727" s="41">
        <v>0</v>
      </c>
      <c r="R1727" s="41">
        <v>0</v>
      </c>
      <c r="S1727" s="41">
        <v>0</v>
      </c>
      <c r="T1727" s="41">
        <v>0</v>
      </c>
      <c r="U1727" s="41">
        <v>0</v>
      </c>
      <c r="V1727" s="41">
        <v>0</v>
      </c>
      <c r="W1727" s="41">
        <v>0</v>
      </c>
      <c r="X1727" s="41">
        <v>0</v>
      </c>
      <c r="Y1727" s="41">
        <v>0</v>
      </c>
      <c r="Z1727" s="41">
        <v>0</v>
      </c>
      <c r="AA1727" s="41">
        <v>0</v>
      </c>
      <c r="AB1727" s="41">
        <v>0</v>
      </c>
      <c r="AC1727" s="41">
        <v>0</v>
      </c>
      <c r="AD1727" s="58">
        <f>SUM(Table446233[[#This Row],[1st
Apportionment]:[Invoices]])</f>
        <v>0</v>
      </c>
      <c r="AE1727" s="58">
        <f>Table446233[[#This Row],[2018–19
Final Allocation
$98.35 
Per Pupil]]-AD1727</f>
        <v>0</v>
      </c>
    </row>
    <row r="1728" spans="1:31" x14ac:dyDescent="0.35">
      <c r="A1728" s="13" t="s">
        <v>7049</v>
      </c>
      <c r="B1728" s="13" t="s">
        <v>7113</v>
      </c>
      <c r="C1728" s="14" t="s">
        <v>7051</v>
      </c>
      <c r="D1728" s="14" t="s">
        <v>7114</v>
      </c>
      <c r="E1728" s="14" t="s">
        <v>34</v>
      </c>
      <c r="F1728" s="14" t="s">
        <v>35</v>
      </c>
      <c r="G1728" s="14" t="s">
        <v>7114</v>
      </c>
      <c r="H1728" s="61" t="s">
        <v>7115</v>
      </c>
      <c r="I1728" s="38">
        <v>0</v>
      </c>
      <c r="J1728" s="39" t="s">
        <v>8122</v>
      </c>
      <c r="K1728" s="40" t="s">
        <v>8123</v>
      </c>
      <c r="L1728" s="14" t="s">
        <v>8123</v>
      </c>
      <c r="M1728" s="41">
        <v>0</v>
      </c>
      <c r="N1728" s="4" t="s">
        <v>8123</v>
      </c>
      <c r="O1728" s="41">
        <v>0</v>
      </c>
      <c r="P1728" s="41">
        <v>0</v>
      </c>
      <c r="Q1728" s="41">
        <v>0</v>
      </c>
      <c r="R1728" s="41">
        <v>0</v>
      </c>
      <c r="S1728" s="41">
        <v>0</v>
      </c>
      <c r="T1728" s="41">
        <v>0</v>
      </c>
      <c r="U1728" s="41">
        <v>0</v>
      </c>
      <c r="V1728" s="41">
        <v>0</v>
      </c>
      <c r="W1728" s="41">
        <v>0</v>
      </c>
      <c r="X1728" s="41">
        <v>0</v>
      </c>
      <c r="Y1728" s="41">
        <v>0</v>
      </c>
      <c r="Z1728" s="41">
        <v>0</v>
      </c>
      <c r="AA1728" s="41">
        <v>0</v>
      </c>
      <c r="AB1728" s="41">
        <v>0</v>
      </c>
      <c r="AC1728" s="41">
        <v>0</v>
      </c>
      <c r="AD1728" s="58">
        <f>SUM(Table446233[[#This Row],[1st
Apportionment]:[Invoices]])</f>
        <v>0</v>
      </c>
      <c r="AE1728" s="58">
        <f>Table446233[[#This Row],[2018–19
Final Allocation
$98.35 
Per Pupil]]-AD1728</f>
        <v>0</v>
      </c>
    </row>
    <row r="1729" spans="1:31" x14ac:dyDescent="0.35">
      <c r="A1729" s="13" t="s">
        <v>7049</v>
      </c>
      <c r="B1729" s="13" t="s">
        <v>7116</v>
      </c>
      <c r="C1729" s="14" t="s">
        <v>7051</v>
      </c>
      <c r="D1729" s="14" t="s">
        <v>7117</v>
      </c>
      <c r="E1729" s="14" t="s">
        <v>34</v>
      </c>
      <c r="F1729" s="14" t="s">
        <v>35</v>
      </c>
      <c r="G1729" s="14" t="s">
        <v>7117</v>
      </c>
      <c r="H1729" s="61" t="s">
        <v>7118</v>
      </c>
      <c r="I1729" s="38">
        <v>0</v>
      </c>
      <c r="J1729" s="39" t="s">
        <v>8122</v>
      </c>
      <c r="K1729" s="40" t="s">
        <v>8123</v>
      </c>
      <c r="L1729" s="14" t="s">
        <v>8123</v>
      </c>
      <c r="M1729" s="41">
        <v>0</v>
      </c>
      <c r="N1729" s="4" t="s">
        <v>8123</v>
      </c>
      <c r="O1729" s="41">
        <v>0</v>
      </c>
      <c r="P1729" s="41">
        <v>0</v>
      </c>
      <c r="Q1729" s="41">
        <v>0</v>
      </c>
      <c r="R1729" s="41">
        <v>0</v>
      </c>
      <c r="S1729" s="41">
        <v>0</v>
      </c>
      <c r="T1729" s="41">
        <v>0</v>
      </c>
      <c r="U1729" s="41">
        <v>0</v>
      </c>
      <c r="V1729" s="41">
        <v>0</v>
      </c>
      <c r="W1729" s="41">
        <v>0</v>
      </c>
      <c r="X1729" s="41">
        <v>0</v>
      </c>
      <c r="Y1729" s="41">
        <v>0</v>
      </c>
      <c r="Z1729" s="41">
        <v>0</v>
      </c>
      <c r="AA1729" s="41">
        <v>0</v>
      </c>
      <c r="AB1729" s="41">
        <v>0</v>
      </c>
      <c r="AC1729" s="41">
        <v>0</v>
      </c>
      <c r="AD1729" s="58">
        <f>SUM(Table446233[[#This Row],[1st
Apportionment]:[Invoices]])</f>
        <v>0</v>
      </c>
      <c r="AE1729" s="58">
        <f>Table446233[[#This Row],[2018–19
Final Allocation
$98.35 
Per Pupil]]-AD1729</f>
        <v>0</v>
      </c>
    </row>
    <row r="1730" spans="1:31" x14ac:dyDescent="0.35">
      <c r="A1730" s="13" t="s">
        <v>7049</v>
      </c>
      <c r="B1730" s="13" t="s">
        <v>7119</v>
      </c>
      <c r="C1730" s="14" t="s">
        <v>7051</v>
      </c>
      <c r="D1730" s="14" t="s">
        <v>7120</v>
      </c>
      <c r="E1730" s="14" t="s">
        <v>34</v>
      </c>
      <c r="F1730" s="14" t="s">
        <v>35</v>
      </c>
      <c r="G1730" s="14" t="s">
        <v>7120</v>
      </c>
      <c r="H1730" s="61" t="s">
        <v>7121</v>
      </c>
      <c r="I1730" s="38">
        <v>0</v>
      </c>
      <c r="J1730" s="39" t="s">
        <v>8123</v>
      </c>
      <c r="K1730" s="40" t="s">
        <v>8123</v>
      </c>
      <c r="L1730" s="14" t="s">
        <v>8123</v>
      </c>
      <c r="M1730" s="41">
        <v>0</v>
      </c>
      <c r="N1730" s="4" t="s">
        <v>8123</v>
      </c>
      <c r="O1730" s="41">
        <v>0</v>
      </c>
      <c r="P1730" s="41">
        <v>0</v>
      </c>
      <c r="Q1730" s="41">
        <v>0</v>
      </c>
      <c r="R1730" s="41">
        <v>0</v>
      </c>
      <c r="S1730" s="41">
        <v>0</v>
      </c>
      <c r="T1730" s="41">
        <v>0</v>
      </c>
      <c r="U1730" s="41">
        <v>0</v>
      </c>
      <c r="V1730" s="41">
        <v>0</v>
      </c>
      <c r="W1730" s="41">
        <v>0</v>
      </c>
      <c r="X1730" s="41">
        <v>0</v>
      </c>
      <c r="Y1730" s="41">
        <v>0</v>
      </c>
      <c r="Z1730" s="41">
        <v>0</v>
      </c>
      <c r="AA1730" s="41">
        <v>0</v>
      </c>
      <c r="AB1730" s="41">
        <v>0</v>
      </c>
      <c r="AC1730" s="41">
        <v>0</v>
      </c>
      <c r="AD1730" s="58">
        <f>SUM(Table446233[[#This Row],[1st
Apportionment]:[Invoices]])</f>
        <v>0</v>
      </c>
      <c r="AE1730" s="58">
        <f>Table446233[[#This Row],[2018–19
Final Allocation
$98.35 
Per Pupil]]-AD1730</f>
        <v>0</v>
      </c>
    </row>
    <row r="1731" spans="1:31" x14ac:dyDescent="0.35">
      <c r="A1731" s="13" t="s">
        <v>7049</v>
      </c>
      <c r="B1731" s="13" t="s">
        <v>7122</v>
      </c>
      <c r="C1731" s="14" t="s">
        <v>7051</v>
      </c>
      <c r="D1731" s="14" t="s">
        <v>7123</v>
      </c>
      <c r="E1731" s="14" t="s">
        <v>34</v>
      </c>
      <c r="F1731" s="14" t="s">
        <v>35</v>
      </c>
      <c r="G1731" s="14" t="s">
        <v>7123</v>
      </c>
      <c r="H1731" s="61" t="s">
        <v>7124</v>
      </c>
      <c r="I1731" s="38">
        <v>0</v>
      </c>
      <c r="J1731" s="39" t="s">
        <v>8123</v>
      </c>
      <c r="K1731" s="40" t="s">
        <v>8123</v>
      </c>
      <c r="L1731" s="14" t="s">
        <v>8123</v>
      </c>
      <c r="M1731" s="41">
        <v>0</v>
      </c>
      <c r="N1731" s="4" t="s">
        <v>8123</v>
      </c>
      <c r="O1731" s="41">
        <v>0</v>
      </c>
      <c r="P1731" s="41">
        <v>0</v>
      </c>
      <c r="Q1731" s="41">
        <v>0</v>
      </c>
      <c r="R1731" s="41">
        <v>0</v>
      </c>
      <c r="S1731" s="41">
        <v>0</v>
      </c>
      <c r="T1731" s="41">
        <v>0</v>
      </c>
      <c r="U1731" s="41">
        <v>0</v>
      </c>
      <c r="V1731" s="41">
        <v>0</v>
      </c>
      <c r="W1731" s="41">
        <v>0</v>
      </c>
      <c r="X1731" s="41">
        <v>0</v>
      </c>
      <c r="Y1731" s="41">
        <v>0</v>
      </c>
      <c r="Z1731" s="41">
        <v>0</v>
      </c>
      <c r="AA1731" s="41">
        <v>0</v>
      </c>
      <c r="AB1731" s="41">
        <v>0</v>
      </c>
      <c r="AC1731" s="41">
        <v>0</v>
      </c>
      <c r="AD1731" s="58">
        <f>SUM(Table446233[[#This Row],[1st
Apportionment]:[Invoices]])</f>
        <v>0</v>
      </c>
      <c r="AE1731" s="58">
        <f>Table446233[[#This Row],[2018–19
Final Allocation
$98.35 
Per Pupil]]-AD1731</f>
        <v>0</v>
      </c>
    </row>
    <row r="1732" spans="1:31" x14ac:dyDescent="0.35">
      <c r="A1732" s="13" t="s">
        <v>7049</v>
      </c>
      <c r="B1732" s="13" t="s">
        <v>7125</v>
      </c>
      <c r="C1732" s="14" t="s">
        <v>7051</v>
      </c>
      <c r="D1732" s="14" t="s">
        <v>7126</v>
      </c>
      <c r="E1732" s="14" t="s">
        <v>34</v>
      </c>
      <c r="F1732" s="14" t="s">
        <v>35</v>
      </c>
      <c r="G1732" s="14" t="s">
        <v>7126</v>
      </c>
      <c r="H1732" s="61" t="s">
        <v>7127</v>
      </c>
      <c r="I1732" s="38">
        <v>0</v>
      </c>
      <c r="J1732" s="39" t="s">
        <v>8122</v>
      </c>
      <c r="K1732" s="40" t="s">
        <v>8123</v>
      </c>
      <c r="L1732" s="14" t="s">
        <v>8123</v>
      </c>
      <c r="M1732" s="41">
        <v>0</v>
      </c>
      <c r="N1732" s="4" t="s">
        <v>8123</v>
      </c>
      <c r="O1732" s="41">
        <v>0</v>
      </c>
      <c r="P1732" s="41">
        <v>0</v>
      </c>
      <c r="Q1732" s="41">
        <v>0</v>
      </c>
      <c r="R1732" s="41">
        <v>0</v>
      </c>
      <c r="S1732" s="41">
        <v>0</v>
      </c>
      <c r="T1732" s="41">
        <v>0</v>
      </c>
      <c r="U1732" s="41">
        <v>0</v>
      </c>
      <c r="V1732" s="41">
        <v>0</v>
      </c>
      <c r="W1732" s="41">
        <v>0</v>
      </c>
      <c r="X1732" s="41">
        <v>0</v>
      </c>
      <c r="Y1732" s="41">
        <v>0</v>
      </c>
      <c r="Z1732" s="41">
        <v>0</v>
      </c>
      <c r="AA1732" s="41">
        <v>0</v>
      </c>
      <c r="AB1732" s="41">
        <v>0</v>
      </c>
      <c r="AC1732" s="41">
        <v>0</v>
      </c>
      <c r="AD1732" s="58">
        <f>SUM(Table446233[[#This Row],[1st
Apportionment]:[Invoices]])</f>
        <v>0</v>
      </c>
      <c r="AE1732" s="58">
        <f>Table446233[[#This Row],[2018–19
Final Allocation
$98.35 
Per Pupil]]-AD1732</f>
        <v>0</v>
      </c>
    </row>
    <row r="1733" spans="1:31" x14ac:dyDescent="0.35">
      <c r="A1733" s="13" t="s">
        <v>7049</v>
      </c>
      <c r="B1733" s="13" t="s">
        <v>7128</v>
      </c>
      <c r="C1733" s="14" t="s">
        <v>7051</v>
      </c>
      <c r="D1733" s="14" t="s">
        <v>7052</v>
      </c>
      <c r="E1733" s="14" t="s">
        <v>7129</v>
      </c>
      <c r="F1733" s="14" t="s">
        <v>7130</v>
      </c>
      <c r="G1733" s="14" t="s">
        <v>7131</v>
      </c>
      <c r="H1733" s="61" t="s">
        <v>7132</v>
      </c>
      <c r="I1733" s="38">
        <v>0</v>
      </c>
      <c r="J1733" s="39" t="s">
        <v>8123</v>
      </c>
      <c r="K1733" s="40" t="s">
        <v>8123</v>
      </c>
      <c r="L1733" s="14" t="s">
        <v>8123</v>
      </c>
      <c r="M1733" s="41">
        <v>0</v>
      </c>
      <c r="N1733" s="4" t="s">
        <v>8123</v>
      </c>
      <c r="O1733" s="41">
        <v>0</v>
      </c>
      <c r="P1733" s="41">
        <v>0</v>
      </c>
      <c r="Q1733" s="41">
        <v>0</v>
      </c>
      <c r="R1733" s="41">
        <v>0</v>
      </c>
      <c r="S1733" s="41">
        <v>0</v>
      </c>
      <c r="T1733" s="41">
        <v>0</v>
      </c>
      <c r="U1733" s="41">
        <v>0</v>
      </c>
      <c r="V1733" s="41">
        <v>0</v>
      </c>
      <c r="W1733" s="41">
        <v>0</v>
      </c>
      <c r="X1733" s="41">
        <v>0</v>
      </c>
      <c r="Y1733" s="41">
        <v>0</v>
      </c>
      <c r="Z1733" s="41">
        <v>0</v>
      </c>
      <c r="AA1733" s="41">
        <v>0</v>
      </c>
      <c r="AB1733" s="41">
        <v>0</v>
      </c>
      <c r="AC1733" s="41">
        <v>0</v>
      </c>
      <c r="AD1733" s="58">
        <f>SUM(Table446233[[#This Row],[1st
Apportionment]:[Invoices]])</f>
        <v>0</v>
      </c>
      <c r="AE1733" s="58">
        <f>Table446233[[#This Row],[2018–19
Final Allocation
$98.35 
Per Pupil]]-AD1733</f>
        <v>0</v>
      </c>
    </row>
    <row r="1734" spans="1:31" x14ac:dyDescent="0.35">
      <c r="A1734" s="13" t="s">
        <v>7049</v>
      </c>
      <c r="B1734" s="13" t="s">
        <v>7133</v>
      </c>
      <c r="C1734" s="14" t="s">
        <v>7051</v>
      </c>
      <c r="D1734" s="14" t="s">
        <v>7052</v>
      </c>
      <c r="E1734" s="14" t="s">
        <v>7134</v>
      </c>
      <c r="F1734" s="14" t="s">
        <v>7135</v>
      </c>
      <c r="G1734" s="14" t="s">
        <v>7136</v>
      </c>
      <c r="H1734" s="61" t="s">
        <v>7137</v>
      </c>
      <c r="I1734" s="38">
        <v>0</v>
      </c>
      <c r="J1734" s="39" t="s">
        <v>8122</v>
      </c>
      <c r="K1734" s="40" t="s">
        <v>8123</v>
      </c>
      <c r="L1734" s="14" t="s">
        <v>8123</v>
      </c>
      <c r="M1734" s="41">
        <v>0</v>
      </c>
      <c r="N1734" s="4" t="s">
        <v>8123</v>
      </c>
      <c r="O1734" s="41">
        <v>0</v>
      </c>
      <c r="P1734" s="41">
        <v>0</v>
      </c>
      <c r="Q1734" s="41">
        <v>0</v>
      </c>
      <c r="R1734" s="41">
        <v>0</v>
      </c>
      <c r="S1734" s="41">
        <v>0</v>
      </c>
      <c r="T1734" s="41">
        <v>0</v>
      </c>
      <c r="U1734" s="41">
        <v>0</v>
      </c>
      <c r="V1734" s="41">
        <v>0</v>
      </c>
      <c r="W1734" s="41">
        <v>0</v>
      </c>
      <c r="X1734" s="41">
        <v>0</v>
      </c>
      <c r="Y1734" s="41">
        <v>0</v>
      </c>
      <c r="Z1734" s="41">
        <v>0</v>
      </c>
      <c r="AA1734" s="41">
        <v>0</v>
      </c>
      <c r="AB1734" s="41">
        <v>0</v>
      </c>
      <c r="AC1734" s="41">
        <v>0</v>
      </c>
      <c r="AD1734" s="58">
        <f>SUM(Table446233[[#This Row],[1st
Apportionment]:[Invoices]])</f>
        <v>0</v>
      </c>
      <c r="AE1734" s="58">
        <f>Table446233[[#This Row],[2018–19
Final Allocation
$98.35 
Per Pupil]]-AD1734</f>
        <v>0</v>
      </c>
    </row>
    <row r="1735" spans="1:31" x14ac:dyDescent="0.35">
      <c r="A1735" s="13" t="s">
        <v>7138</v>
      </c>
      <c r="B1735" s="13" t="s">
        <v>7139</v>
      </c>
      <c r="C1735" s="14" t="s">
        <v>7140</v>
      </c>
      <c r="D1735" s="14" t="s">
        <v>7141</v>
      </c>
      <c r="E1735" s="14" t="s">
        <v>34</v>
      </c>
      <c r="F1735" s="14" t="s">
        <v>35</v>
      </c>
      <c r="G1735" s="14" t="s">
        <v>7141</v>
      </c>
      <c r="H1735" s="61" t="s">
        <v>7142</v>
      </c>
      <c r="I1735" s="38">
        <v>0</v>
      </c>
      <c r="J1735" s="39" t="s">
        <v>8123</v>
      </c>
      <c r="K1735" s="40" t="s">
        <v>8123</v>
      </c>
      <c r="L1735" s="14" t="s">
        <v>8123</v>
      </c>
      <c r="M1735" s="41">
        <v>0</v>
      </c>
      <c r="N1735" s="4" t="s">
        <v>8123</v>
      </c>
      <c r="O1735" s="41">
        <v>0</v>
      </c>
      <c r="P1735" s="41">
        <v>0</v>
      </c>
      <c r="Q1735" s="41">
        <v>0</v>
      </c>
      <c r="R1735" s="41">
        <v>0</v>
      </c>
      <c r="S1735" s="41">
        <v>0</v>
      </c>
      <c r="T1735" s="41">
        <v>0</v>
      </c>
      <c r="U1735" s="41">
        <v>0</v>
      </c>
      <c r="V1735" s="41">
        <v>0</v>
      </c>
      <c r="W1735" s="41">
        <v>0</v>
      </c>
      <c r="X1735" s="41">
        <v>0</v>
      </c>
      <c r="Y1735" s="41">
        <v>0</v>
      </c>
      <c r="Z1735" s="41">
        <v>0</v>
      </c>
      <c r="AA1735" s="41">
        <v>0</v>
      </c>
      <c r="AB1735" s="41">
        <v>0</v>
      </c>
      <c r="AC1735" s="41">
        <v>0</v>
      </c>
      <c r="AD1735" s="58">
        <f>SUM(Table446233[[#This Row],[1st
Apportionment]:[Invoices]])</f>
        <v>0</v>
      </c>
      <c r="AE1735" s="58">
        <f>Table446233[[#This Row],[2018–19
Final Allocation
$98.35 
Per Pupil]]-AD1735</f>
        <v>0</v>
      </c>
    </row>
    <row r="1736" spans="1:31" x14ac:dyDescent="0.35">
      <c r="A1736" s="13" t="s">
        <v>7138</v>
      </c>
      <c r="B1736" s="13" t="s">
        <v>7143</v>
      </c>
      <c r="C1736" s="14" t="s">
        <v>7140</v>
      </c>
      <c r="D1736" s="14" t="s">
        <v>7144</v>
      </c>
      <c r="E1736" s="14" t="s">
        <v>34</v>
      </c>
      <c r="F1736" s="14" t="s">
        <v>35</v>
      </c>
      <c r="G1736" s="14" t="s">
        <v>7144</v>
      </c>
      <c r="H1736" s="61" t="s">
        <v>7145</v>
      </c>
      <c r="I1736" s="38">
        <v>0</v>
      </c>
      <c r="J1736" s="39" t="s">
        <v>8122</v>
      </c>
      <c r="K1736" s="40" t="s">
        <v>8123</v>
      </c>
      <c r="L1736" s="14" t="s">
        <v>8123</v>
      </c>
      <c r="M1736" s="41">
        <v>0</v>
      </c>
      <c r="N1736" s="4" t="s">
        <v>8123</v>
      </c>
      <c r="O1736" s="41">
        <v>0</v>
      </c>
      <c r="P1736" s="41">
        <v>0</v>
      </c>
      <c r="Q1736" s="41">
        <v>0</v>
      </c>
      <c r="R1736" s="41">
        <v>0</v>
      </c>
      <c r="S1736" s="41">
        <v>0</v>
      </c>
      <c r="T1736" s="41">
        <v>0</v>
      </c>
      <c r="U1736" s="41">
        <v>0</v>
      </c>
      <c r="V1736" s="41">
        <v>0</v>
      </c>
      <c r="W1736" s="41">
        <v>0</v>
      </c>
      <c r="X1736" s="41">
        <v>0</v>
      </c>
      <c r="Y1736" s="41">
        <v>0</v>
      </c>
      <c r="Z1736" s="41">
        <v>0</v>
      </c>
      <c r="AA1736" s="41">
        <v>0</v>
      </c>
      <c r="AB1736" s="41">
        <v>0</v>
      </c>
      <c r="AC1736" s="41">
        <v>0</v>
      </c>
      <c r="AD1736" s="58">
        <f>SUM(Table446233[[#This Row],[1st
Apportionment]:[Invoices]])</f>
        <v>0</v>
      </c>
      <c r="AE1736" s="58">
        <f>Table446233[[#This Row],[2018–19
Final Allocation
$98.35 
Per Pupil]]-AD1736</f>
        <v>0</v>
      </c>
    </row>
    <row r="1737" spans="1:31" x14ac:dyDescent="0.35">
      <c r="A1737" s="13" t="s">
        <v>7138</v>
      </c>
      <c r="B1737" s="13" t="s">
        <v>7146</v>
      </c>
      <c r="C1737" s="14" t="s">
        <v>7140</v>
      </c>
      <c r="D1737" s="14" t="s">
        <v>7147</v>
      </c>
      <c r="E1737" s="14" t="s">
        <v>34</v>
      </c>
      <c r="F1737" s="14" t="s">
        <v>35</v>
      </c>
      <c r="G1737" s="14" t="s">
        <v>7147</v>
      </c>
      <c r="H1737" s="61" t="s">
        <v>7148</v>
      </c>
      <c r="I1737" s="38">
        <v>0</v>
      </c>
      <c r="J1737" s="39" t="s">
        <v>8123</v>
      </c>
      <c r="K1737" s="40" t="s">
        <v>8123</v>
      </c>
      <c r="L1737" s="14" t="s">
        <v>8122</v>
      </c>
      <c r="M1737" s="41">
        <v>0</v>
      </c>
      <c r="N1737" s="4" t="s">
        <v>8123</v>
      </c>
      <c r="O1737" s="41">
        <v>0</v>
      </c>
      <c r="P1737" s="41">
        <v>0</v>
      </c>
      <c r="Q1737" s="41">
        <v>0</v>
      </c>
      <c r="R1737" s="41">
        <v>0</v>
      </c>
      <c r="S1737" s="41">
        <v>0</v>
      </c>
      <c r="T1737" s="41">
        <v>0</v>
      </c>
      <c r="U1737" s="41">
        <v>0</v>
      </c>
      <c r="V1737" s="41">
        <v>0</v>
      </c>
      <c r="W1737" s="41">
        <v>0</v>
      </c>
      <c r="X1737" s="41">
        <v>0</v>
      </c>
      <c r="Y1737" s="41">
        <v>0</v>
      </c>
      <c r="Z1737" s="41">
        <v>0</v>
      </c>
      <c r="AA1737" s="41">
        <v>0</v>
      </c>
      <c r="AB1737" s="41">
        <v>0</v>
      </c>
      <c r="AC1737" s="41">
        <v>0</v>
      </c>
      <c r="AD1737" s="58">
        <f>SUM(Table446233[[#This Row],[1st
Apportionment]:[Invoices]])</f>
        <v>0</v>
      </c>
      <c r="AE1737" s="58">
        <f>Table446233[[#This Row],[2018–19
Final Allocation
$98.35 
Per Pupil]]-AD1737</f>
        <v>0</v>
      </c>
    </row>
    <row r="1738" spans="1:31" x14ac:dyDescent="0.35">
      <c r="A1738" s="13" t="s">
        <v>7138</v>
      </c>
      <c r="B1738" s="13" t="s">
        <v>7149</v>
      </c>
      <c r="C1738" s="14" t="s">
        <v>7140</v>
      </c>
      <c r="D1738" s="14" t="s">
        <v>7150</v>
      </c>
      <c r="E1738" s="14" t="s">
        <v>34</v>
      </c>
      <c r="F1738" s="14" t="s">
        <v>35</v>
      </c>
      <c r="G1738" s="14" t="s">
        <v>7150</v>
      </c>
      <c r="H1738" s="61" t="s">
        <v>7151</v>
      </c>
      <c r="I1738" s="38">
        <v>0</v>
      </c>
      <c r="J1738" s="39" t="s">
        <v>8123</v>
      </c>
      <c r="K1738" s="40" t="s">
        <v>8122</v>
      </c>
      <c r="L1738" s="14" t="s">
        <v>8122</v>
      </c>
      <c r="M1738" s="41">
        <v>0</v>
      </c>
      <c r="N1738" s="4" t="s">
        <v>8123</v>
      </c>
      <c r="O1738" s="41">
        <v>0</v>
      </c>
      <c r="P1738" s="41">
        <v>0</v>
      </c>
      <c r="Q1738" s="41">
        <v>0</v>
      </c>
      <c r="R1738" s="41">
        <v>0</v>
      </c>
      <c r="S1738" s="41">
        <v>0</v>
      </c>
      <c r="T1738" s="41">
        <v>0</v>
      </c>
      <c r="U1738" s="41">
        <v>0</v>
      </c>
      <c r="V1738" s="41">
        <v>0</v>
      </c>
      <c r="W1738" s="41">
        <v>0</v>
      </c>
      <c r="X1738" s="41">
        <v>0</v>
      </c>
      <c r="Y1738" s="41">
        <v>0</v>
      </c>
      <c r="Z1738" s="41">
        <v>0</v>
      </c>
      <c r="AA1738" s="41">
        <v>0</v>
      </c>
      <c r="AB1738" s="41">
        <v>0</v>
      </c>
      <c r="AC1738" s="41">
        <v>0</v>
      </c>
      <c r="AD1738" s="58">
        <f>SUM(Table446233[[#This Row],[1st
Apportionment]:[Invoices]])</f>
        <v>0</v>
      </c>
      <c r="AE1738" s="58">
        <f>Table446233[[#This Row],[2018–19
Final Allocation
$98.35 
Per Pupil]]-AD1738</f>
        <v>0</v>
      </c>
    </row>
    <row r="1739" spans="1:31" x14ac:dyDescent="0.35">
      <c r="A1739" s="13" t="s">
        <v>7138</v>
      </c>
      <c r="B1739" s="13" t="s">
        <v>7152</v>
      </c>
      <c r="C1739" s="14" t="s">
        <v>7140</v>
      </c>
      <c r="D1739" s="14" t="s">
        <v>7153</v>
      </c>
      <c r="E1739" s="14" t="s">
        <v>34</v>
      </c>
      <c r="F1739" s="14" t="s">
        <v>35</v>
      </c>
      <c r="G1739" s="14" t="s">
        <v>7153</v>
      </c>
      <c r="H1739" s="61" t="s">
        <v>7154</v>
      </c>
      <c r="I1739" s="38">
        <v>112</v>
      </c>
      <c r="J1739" s="39" t="s">
        <v>8122</v>
      </c>
      <c r="K1739" s="40" t="s">
        <v>8122</v>
      </c>
      <c r="L1739" s="14" t="s">
        <v>8122</v>
      </c>
      <c r="M1739" s="41">
        <v>11015</v>
      </c>
      <c r="N1739" s="4" t="s">
        <v>8123</v>
      </c>
      <c r="O1739" s="41">
        <v>0</v>
      </c>
      <c r="P1739" s="41">
        <v>2586</v>
      </c>
      <c r="Q1739" s="41">
        <v>2586</v>
      </c>
      <c r="R1739" s="41">
        <v>2754</v>
      </c>
      <c r="S1739" s="41">
        <v>3089</v>
      </c>
      <c r="T1739" s="41">
        <v>0</v>
      </c>
      <c r="U1739" s="41">
        <v>0</v>
      </c>
      <c r="V1739" s="41">
        <v>0</v>
      </c>
      <c r="W1739" s="41">
        <v>0</v>
      </c>
      <c r="X1739" s="41">
        <v>0</v>
      </c>
      <c r="Y1739" s="41">
        <v>0</v>
      </c>
      <c r="Z1739" s="41">
        <v>0</v>
      </c>
      <c r="AA1739" s="41">
        <v>0</v>
      </c>
      <c r="AB1739" s="41">
        <v>0</v>
      </c>
      <c r="AC1739" s="41">
        <v>0</v>
      </c>
      <c r="AD1739" s="58">
        <f>SUM(Table446233[[#This Row],[1st
Apportionment]:[Invoices]])</f>
        <v>11015</v>
      </c>
      <c r="AE1739" s="58">
        <f>Table446233[[#This Row],[2018–19
Final Allocation
$98.35 
Per Pupil]]-AD1739</f>
        <v>0</v>
      </c>
    </row>
    <row r="1740" spans="1:31" x14ac:dyDescent="0.35">
      <c r="A1740" s="13" t="s">
        <v>7138</v>
      </c>
      <c r="B1740" s="13" t="s">
        <v>7155</v>
      </c>
      <c r="C1740" s="14" t="s">
        <v>7140</v>
      </c>
      <c r="D1740" s="14" t="s">
        <v>7156</v>
      </c>
      <c r="E1740" s="14" t="s">
        <v>34</v>
      </c>
      <c r="F1740" s="14" t="s">
        <v>35</v>
      </c>
      <c r="G1740" s="14" t="s">
        <v>7156</v>
      </c>
      <c r="H1740" s="61" t="s">
        <v>7157</v>
      </c>
      <c r="I1740" s="38">
        <v>171</v>
      </c>
      <c r="J1740" s="39" t="s">
        <v>8122</v>
      </c>
      <c r="K1740" s="40" t="s">
        <v>8122</v>
      </c>
      <c r="L1740" s="14" t="s">
        <v>8122</v>
      </c>
      <c r="M1740" s="41">
        <v>16818</v>
      </c>
      <c r="N1740" s="4" t="s">
        <v>8122</v>
      </c>
      <c r="O1740" s="41">
        <v>0</v>
      </c>
      <c r="P1740" s="41">
        <v>0</v>
      </c>
      <c r="Q1740" s="41">
        <v>2132</v>
      </c>
      <c r="R1740" s="41">
        <v>1463</v>
      </c>
      <c r="S1740" s="41">
        <v>7538</v>
      </c>
      <c r="T1740" s="41">
        <v>5685</v>
      </c>
      <c r="U1740" s="41">
        <v>0</v>
      </c>
      <c r="V1740" s="41">
        <v>0</v>
      </c>
      <c r="W1740" s="41">
        <v>0</v>
      </c>
      <c r="X1740" s="41">
        <v>0</v>
      </c>
      <c r="Y1740" s="41">
        <v>0</v>
      </c>
      <c r="Z1740" s="41">
        <v>0</v>
      </c>
      <c r="AA1740" s="41">
        <v>0</v>
      </c>
      <c r="AB1740" s="41">
        <v>0</v>
      </c>
      <c r="AC1740" s="41">
        <v>0</v>
      </c>
      <c r="AD1740" s="58">
        <f>SUM(Table446233[[#This Row],[1st
Apportionment]:[Invoices]])</f>
        <v>16818</v>
      </c>
      <c r="AE1740" s="58">
        <f>Table446233[[#This Row],[2018–19
Final Allocation
$98.35 
Per Pupil]]-AD1740</f>
        <v>0</v>
      </c>
    </row>
    <row r="1741" spans="1:31" x14ac:dyDescent="0.35">
      <c r="A1741" s="13" t="s">
        <v>7138</v>
      </c>
      <c r="B1741" s="13" t="s">
        <v>7158</v>
      </c>
      <c r="C1741" s="14" t="s">
        <v>7140</v>
      </c>
      <c r="D1741" s="14" t="s">
        <v>7159</v>
      </c>
      <c r="E1741" s="14" t="s">
        <v>34</v>
      </c>
      <c r="F1741" s="14" t="s">
        <v>35</v>
      </c>
      <c r="G1741" s="14" t="s">
        <v>7159</v>
      </c>
      <c r="H1741" s="61" t="s">
        <v>7160</v>
      </c>
      <c r="I1741" s="38">
        <v>0</v>
      </c>
      <c r="J1741" s="39" t="s">
        <v>8123</v>
      </c>
      <c r="K1741" s="40" t="s">
        <v>8122</v>
      </c>
      <c r="L1741" s="14" t="s">
        <v>8122</v>
      </c>
      <c r="M1741" s="41">
        <v>0</v>
      </c>
      <c r="N1741" s="4" t="s">
        <v>8123</v>
      </c>
      <c r="O1741" s="41">
        <v>0</v>
      </c>
      <c r="P1741" s="41">
        <v>0</v>
      </c>
      <c r="Q1741" s="41">
        <v>0</v>
      </c>
      <c r="R1741" s="41">
        <v>0</v>
      </c>
      <c r="S1741" s="41">
        <v>0</v>
      </c>
      <c r="T1741" s="41">
        <v>0</v>
      </c>
      <c r="U1741" s="41">
        <v>0</v>
      </c>
      <c r="V1741" s="41">
        <v>0</v>
      </c>
      <c r="W1741" s="41">
        <v>0</v>
      </c>
      <c r="X1741" s="41">
        <v>0</v>
      </c>
      <c r="Y1741" s="41">
        <v>0</v>
      </c>
      <c r="Z1741" s="41">
        <v>0</v>
      </c>
      <c r="AA1741" s="41">
        <v>0</v>
      </c>
      <c r="AB1741" s="41">
        <v>0</v>
      </c>
      <c r="AC1741" s="41">
        <v>0</v>
      </c>
      <c r="AD1741" s="58">
        <f>SUM(Table446233[[#This Row],[1st
Apportionment]:[Invoices]])</f>
        <v>0</v>
      </c>
      <c r="AE1741" s="58">
        <f>Table446233[[#This Row],[2018–19
Final Allocation
$98.35 
Per Pupil]]-AD1741</f>
        <v>0</v>
      </c>
    </row>
    <row r="1742" spans="1:31" x14ac:dyDescent="0.35">
      <c r="A1742" s="13" t="s">
        <v>7138</v>
      </c>
      <c r="B1742" s="13" t="s">
        <v>7161</v>
      </c>
      <c r="C1742" s="14" t="s">
        <v>7140</v>
      </c>
      <c r="D1742" s="14" t="s">
        <v>7159</v>
      </c>
      <c r="E1742" s="14" t="s">
        <v>7162</v>
      </c>
      <c r="F1742" s="14" t="s">
        <v>7163</v>
      </c>
      <c r="G1742" s="14" t="s">
        <v>7164</v>
      </c>
      <c r="H1742" s="61" t="s">
        <v>7165</v>
      </c>
      <c r="I1742" s="38">
        <v>0</v>
      </c>
      <c r="J1742" s="39" t="s">
        <v>8122</v>
      </c>
      <c r="K1742" s="40" t="s">
        <v>8123</v>
      </c>
      <c r="L1742" s="14" t="s">
        <v>8123</v>
      </c>
      <c r="M1742" s="41">
        <v>0</v>
      </c>
      <c r="N1742" s="4" t="s">
        <v>8123</v>
      </c>
      <c r="O1742" s="41">
        <v>0</v>
      </c>
      <c r="P1742" s="41">
        <v>0</v>
      </c>
      <c r="Q1742" s="41">
        <v>0</v>
      </c>
      <c r="R1742" s="41">
        <v>0</v>
      </c>
      <c r="S1742" s="41">
        <v>0</v>
      </c>
      <c r="T1742" s="41">
        <v>0</v>
      </c>
      <c r="U1742" s="41">
        <v>0</v>
      </c>
      <c r="V1742" s="41">
        <v>0</v>
      </c>
      <c r="W1742" s="41">
        <v>0</v>
      </c>
      <c r="X1742" s="41">
        <v>0</v>
      </c>
      <c r="Y1742" s="41">
        <v>0</v>
      </c>
      <c r="Z1742" s="41">
        <v>0</v>
      </c>
      <c r="AA1742" s="41">
        <v>0</v>
      </c>
      <c r="AB1742" s="41">
        <v>0</v>
      </c>
      <c r="AC1742" s="41">
        <v>0</v>
      </c>
      <c r="AD1742" s="58">
        <f>SUM(Table446233[[#This Row],[1st
Apportionment]:[Invoices]])</f>
        <v>0</v>
      </c>
      <c r="AE1742" s="58">
        <f>Table446233[[#This Row],[2018–19
Final Allocation
$98.35 
Per Pupil]]-AD1742</f>
        <v>0</v>
      </c>
    </row>
    <row r="1743" spans="1:31" x14ac:dyDescent="0.35">
      <c r="A1743" s="13" t="s">
        <v>7138</v>
      </c>
      <c r="B1743" s="13" t="s">
        <v>7166</v>
      </c>
      <c r="C1743" s="14" t="s">
        <v>7140</v>
      </c>
      <c r="D1743" s="14" t="s">
        <v>7159</v>
      </c>
      <c r="E1743" s="14" t="s">
        <v>7167</v>
      </c>
      <c r="F1743" s="14" t="s">
        <v>7168</v>
      </c>
      <c r="G1743" s="14" t="s">
        <v>7169</v>
      </c>
      <c r="H1743" s="61" t="s">
        <v>7170</v>
      </c>
      <c r="I1743" s="38">
        <v>0</v>
      </c>
      <c r="J1743" s="39" t="s">
        <v>8122</v>
      </c>
      <c r="K1743" s="40" t="s">
        <v>8123</v>
      </c>
      <c r="L1743" s="14" t="s">
        <v>8123</v>
      </c>
      <c r="M1743" s="41">
        <v>0</v>
      </c>
      <c r="N1743" s="4" t="s">
        <v>8123</v>
      </c>
      <c r="O1743" s="41">
        <v>0</v>
      </c>
      <c r="P1743" s="41">
        <v>0</v>
      </c>
      <c r="Q1743" s="41">
        <v>0</v>
      </c>
      <c r="R1743" s="41">
        <v>0</v>
      </c>
      <c r="S1743" s="41">
        <v>0</v>
      </c>
      <c r="T1743" s="41">
        <v>0</v>
      </c>
      <c r="U1743" s="41">
        <v>0</v>
      </c>
      <c r="V1743" s="41">
        <v>0</v>
      </c>
      <c r="W1743" s="41">
        <v>0</v>
      </c>
      <c r="X1743" s="41">
        <v>0</v>
      </c>
      <c r="Y1743" s="41">
        <v>0</v>
      </c>
      <c r="Z1743" s="41">
        <v>0</v>
      </c>
      <c r="AA1743" s="41">
        <v>0</v>
      </c>
      <c r="AB1743" s="41">
        <v>0</v>
      </c>
      <c r="AC1743" s="41">
        <v>0</v>
      </c>
      <c r="AD1743" s="58">
        <f>SUM(Table446233[[#This Row],[1st
Apportionment]:[Invoices]])</f>
        <v>0</v>
      </c>
      <c r="AE1743" s="58">
        <f>Table446233[[#This Row],[2018–19
Final Allocation
$98.35 
Per Pupil]]-AD1743</f>
        <v>0</v>
      </c>
    </row>
    <row r="1744" spans="1:31" x14ac:dyDescent="0.35">
      <c r="A1744" s="13" t="s">
        <v>7138</v>
      </c>
      <c r="B1744" s="13" t="s">
        <v>7171</v>
      </c>
      <c r="C1744" s="14" t="s">
        <v>7140</v>
      </c>
      <c r="D1744" s="14" t="s">
        <v>7147</v>
      </c>
      <c r="E1744" s="14" t="s">
        <v>7172</v>
      </c>
      <c r="F1744" s="14" t="s">
        <v>7173</v>
      </c>
      <c r="G1744" s="14" t="s">
        <v>7174</v>
      </c>
      <c r="H1744" s="61" t="s">
        <v>7175</v>
      </c>
      <c r="I1744" s="38">
        <v>0</v>
      </c>
      <c r="J1744" s="39" t="s">
        <v>8123</v>
      </c>
      <c r="K1744" s="40" t="s">
        <v>8123</v>
      </c>
      <c r="L1744" s="14" t="s">
        <v>8123</v>
      </c>
      <c r="M1744" s="41">
        <v>0</v>
      </c>
      <c r="N1744" s="4" t="s">
        <v>8123</v>
      </c>
      <c r="O1744" s="41">
        <v>0</v>
      </c>
      <c r="P1744" s="41">
        <v>0</v>
      </c>
      <c r="Q1744" s="41">
        <v>0</v>
      </c>
      <c r="R1744" s="41">
        <v>0</v>
      </c>
      <c r="S1744" s="41">
        <v>0</v>
      </c>
      <c r="T1744" s="41">
        <v>0</v>
      </c>
      <c r="U1744" s="41">
        <v>0</v>
      </c>
      <c r="V1744" s="41">
        <v>0</v>
      </c>
      <c r="W1744" s="41">
        <v>0</v>
      </c>
      <c r="X1744" s="41">
        <v>0</v>
      </c>
      <c r="Y1744" s="41">
        <v>0</v>
      </c>
      <c r="Z1744" s="41">
        <v>0</v>
      </c>
      <c r="AA1744" s="41">
        <v>0</v>
      </c>
      <c r="AB1744" s="41">
        <v>0</v>
      </c>
      <c r="AC1744" s="41">
        <v>0</v>
      </c>
      <c r="AD1744" s="58">
        <f>SUM(Table446233[[#This Row],[1st
Apportionment]:[Invoices]])</f>
        <v>0</v>
      </c>
      <c r="AE1744" s="58">
        <f>Table446233[[#This Row],[2018–19
Final Allocation
$98.35 
Per Pupil]]-AD1744</f>
        <v>0</v>
      </c>
    </row>
    <row r="1745" spans="1:31" x14ac:dyDescent="0.35">
      <c r="A1745" s="13" t="s">
        <v>7138</v>
      </c>
      <c r="B1745" s="13" t="s">
        <v>7176</v>
      </c>
      <c r="C1745" s="14" t="s">
        <v>7140</v>
      </c>
      <c r="D1745" s="14" t="s">
        <v>7156</v>
      </c>
      <c r="E1745" s="14" t="s">
        <v>7177</v>
      </c>
      <c r="F1745" s="14" t="s">
        <v>7178</v>
      </c>
      <c r="G1745" s="14" t="s">
        <v>7179</v>
      </c>
      <c r="H1745" s="61" t="s">
        <v>7180</v>
      </c>
      <c r="I1745" s="38">
        <v>0</v>
      </c>
      <c r="J1745" s="39" t="s">
        <v>8123</v>
      </c>
      <c r="K1745" s="40" t="s">
        <v>8123</v>
      </c>
      <c r="L1745" s="14" t="s">
        <v>8123</v>
      </c>
      <c r="M1745" s="41">
        <v>0</v>
      </c>
      <c r="N1745" s="4" t="s">
        <v>8123</v>
      </c>
      <c r="O1745" s="41">
        <v>0</v>
      </c>
      <c r="P1745" s="41">
        <v>0</v>
      </c>
      <c r="Q1745" s="41">
        <v>0</v>
      </c>
      <c r="R1745" s="41">
        <v>0</v>
      </c>
      <c r="S1745" s="41">
        <v>0</v>
      </c>
      <c r="T1745" s="41">
        <v>0</v>
      </c>
      <c r="U1745" s="41">
        <v>0</v>
      </c>
      <c r="V1745" s="41">
        <v>0</v>
      </c>
      <c r="W1745" s="41">
        <v>0</v>
      </c>
      <c r="X1745" s="41">
        <v>0</v>
      </c>
      <c r="Y1745" s="41">
        <v>0</v>
      </c>
      <c r="Z1745" s="41">
        <v>0</v>
      </c>
      <c r="AA1745" s="41">
        <v>0</v>
      </c>
      <c r="AB1745" s="41">
        <v>0</v>
      </c>
      <c r="AC1745" s="41">
        <v>0</v>
      </c>
      <c r="AD1745" s="58">
        <f>SUM(Table446233[[#This Row],[1st
Apportionment]:[Invoices]])</f>
        <v>0</v>
      </c>
      <c r="AE1745" s="58">
        <f>Table446233[[#This Row],[2018–19
Final Allocation
$98.35 
Per Pupil]]-AD1745</f>
        <v>0</v>
      </c>
    </row>
    <row r="1746" spans="1:31" x14ac:dyDescent="0.35">
      <c r="A1746" s="13" t="s">
        <v>7138</v>
      </c>
      <c r="B1746" s="13" t="s">
        <v>7181</v>
      </c>
      <c r="C1746" s="14" t="s">
        <v>7140</v>
      </c>
      <c r="D1746" s="14" t="s">
        <v>7159</v>
      </c>
      <c r="E1746" s="14" t="s">
        <v>7182</v>
      </c>
      <c r="F1746" s="14" t="s">
        <v>7183</v>
      </c>
      <c r="G1746" s="14" t="s">
        <v>7184</v>
      </c>
      <c r="H1746" s="61" t="s">
        <v>7185</v>
      </c>
      <c r="I1746" s="38">
        <v>0</v>
      </c>
      <c r="J1746" s="39" t="s">
        <v>8123</v>
      </c>
      <c r="K1746" s="40" t="s">
        <v>8123</v>
      </c>
      <c r="L1746" s="14" t="s">
        <v>8123</v>
      </c>
      <c r="M1746" s="41">
        <v>0</v>
      </c>
      <c r="N1746" s="4" t="s">
        <v>8123</v>
      </c>
      <c r="O1746" s="41">
        <v>0</v>
      </c>
      <c r="P1746" s="41">
        <v>0</v>
      </c>
      <c r="Q1746" s="41">
        <v>0</v>
      </c>
      <c r="R1746" s="41">
        <v>0</v>
      </c>
      <c r="S1746" s="41">
        <v>0</v>
      </c>
      <c r="T1746" s="41">
        <v>0</v>
      </c>
      <c r="U1746" s="41">
        <v>0</v>
      </c>
      <c r="V1746" s="41">
        <v>0</v>
      </c>
      <c r="W1746" s="41">
        <v>0</v>
      </c>
      <c r="X1746" s="41">
        <v>0</v>
      </c>
      <c r="Y1746" s="41">
        <v>0</v>
      </c>
      <c r="Z1746" s="41">
        <v>0</v>
      </c>
      <c r="AA1746" s="41">
        <v>0</v>
      </c>
      <c r="AB1746" s="41">
        <v>0</v>
      </c>
      <c r="AC1746" s="41">
        <v>0</v>
      </c>
      <c r="AD1746" s="58">
        <f>SUM(Table446233[[#This Row],[1st
Apportionment]:[Invoices]])</f>
        <v>0</v>
      </c>
      <c r="AE1746" s="58">
        <f>Table446233[[#This Row],[2018–19
Final Allocation
$98.35 
Per Pupil]]-AD1746</f>
        <v>0</v>
      </c>
    </row>
    <row r="1747" spans="1:31" x14ac:dyDescent="0.35">
      <c r="A1747" s="13" t="s">
        <v>7138</v>
      </c>
      <c r="B1747" s="13" t="s">
        <v>7186</v>
      </c>
      <c r="C1747" s="14" t="s">
        <v>7140</v>
      </c>
      <c r="D1747" s="14" t="s">
        <v>7159</v>
      </c>
      <c r="E1747" s="14" t="s">
        <v>7187</v>
      </c>
      <c r="F1747" s="14" t="s">
        <v>7188</v>
      </c>
      <c r="G1747" s="14" t="s">
        <v>7189</v>
      </c>
      <c r="H1747" s="61" t="s">
        <v>7190</v>
      </c>
      <c r="I1747" s="38">
        <v>0</v>
      </c>
      <c r="J1747" s="39" t="s">
        <v>8122</v>
      </c>
      <c r="K1747" s="40" t="s">
        <v>8123</v>
      </c>
      <c r="L1747" s="14" t="s">
        <v>8123</v>
      </c>
      <c r="M1747" s="41">
        <v>0</v>
      </c>
      <c r="N1747" s="4" t="s">
        <v>8123</v>
      </c>
      <c r="O1747" s="41">
        <v>0</v>
      </c>
      <c r="P1747" s="41">
        <v>0</v>
      </c>
      <c r="Q1747" s="41">
        <v>0</v>
      </c>
      <c r="R1747" s="41">
        <v>0</v>
      </c>
      <c r="S1747" s="41">
        <v>0</v>
      </c>
      <c r="T1747" s="41">
        <v>0</v>
      </c>
      <c r="U1747" s="41">
        <v>0</v>
      </c>
      <c r="V1747" s="41">
        <v>0</v>
      </c>
      <c r="W1747" s="41">
        <v>0</v>
      </c>
      <c r="X1747" s="41">
        <v>0</v>
      </c>
      <c r="Y1747" s="41">
        <v>0</v>
      </c>
      <c r="Z1747" s="41">
        <v>0</v>
      </c>
      <c r="AA1747" s="41">
        <v>0</v>
      </c>
      <c r="AB1747" s="41">
        <v>0</v>
      </c>
      <c r="AC1747" s="41">
        <v>0</v>
      </c>
      <c r="AD1747" s="58">
        <f>SUM(Table446233[[#This Row],[1st
Apportionment]:[Invoices]])</f>
        <v>0</v>
      </c>
      <c r="AE1747" s="58">
        <f>Table446233[[#This Row],[2018–19
Final Allocation
$98.35 
Per Pupil]]-AD1747</f>
        <v>0</v>
      </c>
    </row>
    <row r="1748" spans="1:31" x14ac:dyDescent="0.35">
      <c r="A1748" s="13" t="s">
        <v>7191</v>
      </c>
      <c r="B1748" s="13" t="s">
        <v>7192</v>
      </c>
      <c r="C1748" s="14" t="s">
        <v>7193</v>
      </c>
      <c r="D1748" s="14" t="s">
        <v>7194</v>
      </c>
      <c r="E1748" s="14" t="s">
        <v>34</v>
      </c>
      <c r="F1748" s="14" t="s">
        <v>35</v>
      </c>
      <c r="G1748" s="14" t="s">
        <v>7194</v>
      </c>
      <c r="H1748" s="61" t="s">
        <v>7195</v>
      </c>
      <c r="I1748" s="38">
        <v>0</v>
      </c>
      <c r="J1748" s="39" t="s">
        <v>8122</v>
      </c>
      <c r="K1748" s="40" t="s">
        <v>8123</v>
      </c>
      <c r="L1748" s="14" t="s">
        <v>8123</v>
      </c>
      <c r="M1748" s="41">
        <v>0</v>
      </c>
      <c r="N1748" s="4" t="s">
        <v>8123</v>
      </c>
      <c r="O1748" s="41">
        <v>0</v>
      </c>
      <c r="P1748" s="41">
        <v>0</v>
      </c>
      <c r="Q1748" s="41">
        <v>0</v>
      </c>
      <c r="R1748" s="41">
        <v>0</v>
      </c>
      <c r="S1748" s="41">
        <v>0</v>
      </c>
      <c r="T1748" s="41">
        <v>0</v>
      </c>
      <c r="U1748" s="41">
        <v>0</v>
      </c>
      <c r="V1748" s="41">
        <v>0</v>
      </c>
      <c r="W1748" s="41">
        <v>0</v>
      </c>
      <c r="X1748" s="41">
        <v>0</v>
      </c>
      <c r="Y1748" s="41">
        <v>0</v>
      </c>
      <c r="Z1748" s="41">
        <v>0</v>
      </c>
      <c r="AA1748" s="41">
        <v>0</v>
      </c>
      <c r="AB1748" s="41">
        <v>0</v>
      </c>
      <c r="AC1748" s="41">
        <v>0</v>
      </c>
      <c r="AD1748" s="58">
        <f>SUM(Table446233[[#This Row],[1st
Apportionment]:[Invoices]])</f>
        <v>0</v>
      </c>
      <c r="AE1748" s="58">
        <f>Table446233[[#This Row],[2018–19
Final Allocation
$98.35 
Per Pupil]]-AD1748</f>
        <v>0</v>
      </c>
    </row>
    <row r="1749" spans="1:31" x14ac:dyDescent="0.35">
      <c r="A1749" s="13" t="s">
        <v>7191</v>
      </c>
      <c r="B1749" s="13" t="s">
        <v>7196</v>
      </c>
      <c r="C1749" s="14" t="s">
        <v>7193</v>
      </c>
      <c r="D1749" s="14" t="s">
        <v>7197</v>
      </c>
      <c r="E1749" s="14" t="s">
        <v>34</v>
      </c>
      <c r="F1749" s="14" t="s">
        <v>35</v>
      </c>
      <c r="G1749" s="14" t="s">
        <v>7197</v>
      </c>
      <c r="H1749" s="61" t="s">
        <v>7198</v>
      </c>
      <c r="I1749" s="38">
        <v>0</v>
      </c>
      <c r="J1749" s="39" t="s">
        <v>8122</v>
      </c>
      <c r="K1749" s="40" t="s">
        <v>8123</v>
      </c>
      <c r="L1749" s="14" t="s">
        <v>8122</v>
      </c>
      <c r="M1749" s="41">
        <v>0</v>
      </c>
      <c r="N1749" s="4" t="s">
        <v>8123</v>
      </c>
      <c r="O1749" s="41">
        <v>0</v>
      </c>
      <c r="P1749" s="41">
        <v>0</v>
      </c>
      <c r="Q1749" s="41">
        <v>0</v>
      </c>
      <c r="R1749" s="41">
        <v>0</v>
      </c>
      <c r="S1749" s="41">
        <v>0</v>
      </c>
      <c r="T1749" s="41">
        <v>0</v>
      </c>
      <c r="U1749" s="41">
        <v>0</v>
      </c>
      <c r="V1749" s="41">
        <v>0</v>
      </c>
      <c r="W1749" s="41">
        <v>0</v>
      </c>
      <c r="X1749" s="41">
        <v>0</v>
      </c>
      <c r="Y1749" s="41">
        <v>0</v>
      </c>
      <c r="Z1749" s="41">
        <v>0</v>
      </c>
      <c r="AA1749" s="41">
        <v>0</v>
      </c>
      <c r="AB1749" s="41">
        <v>0</v>
      </c>
      <c r="AC1749" s="41">
        <v>0</v>
      </c>
      <c r="AD1749" s="58">
        <f>SUM(Table446233[[#This Row],[1st
Apportionment]:[Invoices]])</f>
        <v>0</v>
      </c>
      <c r="AE1749" s="58">
        <f>Table446233[[#This Row],[2018–19
Final Allocation
$98.35 
Per Pupil]]-AD1749</f>
        <v>0</v>
      </c>
    </row>
    <row r="1750" spans="1:31" x14ac:dyDescent="0.35">
      <c r="A1750" s="13" t="s">
        <v>7191</v>
      </c>
      <c r="B1750" s="13" t="s">
        <v>7199</v>
      </c>
      <c r="C1750" s="14" t="s">
        <v>7193</v>
      </c>
      <c r="D1750" s="14" t="s">
        <v>7200</v>
      </c>
      <c r="E1750" s="14" t="s">
        <v>34</v>
      </c>
      <c r="F1750" s="14" t="s">
        <v>35</v>
      </c>
      <c r="G1750" s="14" t="s">
        <v>7200</v>
      </c>
      <c r="H1750" s="61" t="s">
        <v>7201</v>
      </c>
      <c r="I1750" s="38">
        <v>0</v>
      </c>
      <c r="J1750" s="39" t="s">
        <v>8123</v>
      </c>
      <c r="K1750" s="40" t="s">
        <v>8123</v>
      </c>
      <c r="L1750" s="14" t="s">
        <v>8123</v>
      </c>
      <c r="M1750" s="41">
        <v>0</v>
      </c>
      <c r="N1750" s="4" t="s">
        <v>8123</v>
      </c>
      <c r="O1750" s="41">
        <v>0</v>
      </c>
      <c r="P1750" s="41">
        <v>0</v>
      </c>
      <c r="Q1750" s="41">
        <v>0</v>
      </c>
      <c r="R1750" s="41">
        <v>0</v>
      </c>
      <c r="S1750" s="41">
        <v>0</v>
      </c>
      <c r="T1750" s="41">
        <v>0</v>
      </c>
      <c r="U1750" s="41">
        <v>0</v>
      </c>
      <c r="V1750" s="41">
        <v>0</v>
      </c>
      <c r="W1750" s="41">
        <v>0</v>
      </c>
      <c r="X1750" s="41">
        <v>0</v>
      </c>
      <c r="Y1750" s="41">
        <v>0</v>
      </c>
      <c r="Z1750" s="41">
        <v>0</v>
      </c>
      <c r="AA1750" s="41">
        <v>0</v>
      </c>
      <c r="AB1750" s="41">
        <v>0</v>
      </c>
      <c r="AC1750" s="41">
        <v>0</v>
      </c>
      <c r="AD1750" s="58">
        <f>SUM(Table446233[[#This Row],[1st
Apportionment]:[Invoices]])</f>
        <v>0</v>
      </c>
      <c r="AE1750" s="58">
        <f>Table446233[[#This Row],[2018–19
Final Allocation
$98.35 
Per Pupil]]-AD1750</f>
        <v>0</v>
      </c>
    </row>
    <row r="1751" spans="1:31" x14ac:dyDescent="0.35">
      <c r="A1751" s="13" t="s">
        <v>7191</v>
      </c>
      <c r="B1751" s="13" t="s">
        <v>7202</v>
      </c>
      <c r="C1751" s="14" t="s">
        <v>7193</v>
      </c>
      <c r="D1751" s="14" t="s">
        <v>7203</v>
      </c>
      <c r="E1751" s="14" t="s">
        <v>34</v>
      </c>
      <c r="F1751" s="14" t="s">
        <v>35</v>
      </c>
      <c r="G1751" s="14" t="s">
        <v>7203</v>
      </c>
      <c r="H1751" s="61" t="s">
        <v>7204</v>
      </c>
      <c r="I1751" s="38">
        <v>69</v>
      </c>
      <c r="J1751" s="39" t="s">
        <v>8122</v>
      </c>
      <c r="K1751" s="40" t="s">
        <v>8122</v>
      </c>
      <c r="L1751" s="14" t="s">
        <v>8122</v>
      </c>
      <c r="M1751" s="41">
        <v>6786</v>
      </c>
      <c r="N1751" s="4" t="s">
        <v>8122</v>
      </c>
      <c r="O1751" s="41">
        <v>0</v>
      </c>
      <c r="P1751" s="41">
        <v>0</v>
      </c>
      <c r="Q1751" s="41">
        <v>0</v>
      </c>
      <c r="R1751" s="41">
        <v>0</v>
      </c>
      <c r="S1751" s="41">
        <v>0</v>
      </c>
      <c r="T1751" s="41">
        <v>0</v>
      </c>
      <c r="U1751" s="41">
        <v>57</v>
      </c>
      <c r="V1751" s="41">
        <v>6729</v>
      </c>
      <c r="W1751" s="41">
        <v>0</v>
      </c>
      <c r="X1751" s="41">
        <v>0</v>
      </c>
      <c r="Y1751" s="41">
        <v>0</v>
      </c>
      <c r="Z1751" s="41">
        <v>0</v>
      </c>
      <c r="AA1751" s="41">
        <v>0</v>
      </c>
      <c r="AB1751" s="41">
        <v>0</v>
      </c>
      <c r="AC1751" s="41">
        <v>0</v>
      </c>
      <c r="AD1751" s="58">
        <f>SUM(Table446233[[#This Row],[1st
Apportionment]:[Invoices]])</f>
        <v>6786</v>
      </c>
      <c r="AE1751" s="58">
        <f>Table446233[[#This Row],[2018–19
Final Allocation
$98.35 
Per Pupil]]-AD1751</f>
        <v>0</v>
      </c>
    </row>
    <row r="1752" spans="1:31" x14ac:dyDescent="0.35">
      <c r="A1752" s="13" t="s">
        <v>7191</v>
      </c>
      <c r="B1752" s="13" t="s">
        <v>7205</v>
      </c>
      <c r="C1752" s="14" t="s">
        <v>7193</v>
      </c>
      <c r="D1752" s="14" t="s">
        <v>7206</v>
      </c>
      <c r="E1752" s="14" t="s">
        <v>34</v>
      </c>
      <c r="F1752" s="14" t="s">
        <v>35</v>
      </c>
      <c r="G1752" s="14" t="s">
        <v>7206</v>
      </c>
      <c r="H1752" s="61" t="s">
        <v>7207</v>
      </c>
      <c r="I1752" s="38">
        <v>0</v>
      </c>
      <c r="J1752" s="39" t="s">
        <v>8122</v>
      </c>
      <c r="K1752" s="40" t="s">
        <v>8123</v>
      </c>
      <c r="L1752" s="14" t="s">
        <v>8122</v>
      </c>
      <c r="M1752" s="41">
        <v>0</v>
      </c>
      <c r="N1752" s="4" t="s">
        <v>8123</v>
      </c>
      <c r="O1752" s="41">
        <v>0</v>
      </c>
      <c r="P1752" s="41">
        <v>0</v>
      </c>
      <c r="Q1752" s="41">
        <v>0</v>
      </c>
      <c r="R1752" s="41">
        <v>0</v>
      </c>
      <c r="S1752" s="41">
        <v>0</v>
      </c>
      <c r="T1752" s="41">
        <v>0</v>
      </c>
      <c r="U1752" s="41">
        <v>0</v>
      </c>
      <c r="V1752" s="41">
        <v>0</v>
      </c>
      <c r="W1752" s="41">
        <v>0</v>
      </c>
      <c r="X1752" s="41">
        <v>0</v>
      </c>
      <c r="Y1752" s="41">
        <v>0</v>
      </c>
      <c r="Z1752" s="41">
        <v>0</v>
      </c>
      <c r="AA1752" s="41">
        <v>0</v>
      </c>
      <c r="AB1752" s="41">
        <v>0</v>
      </c>
      <c r="AC1752" s="41">
        <v>0</v>
      </c>
      <c r="AD1752" s="58">
        <f>SUM(Table446233[[#This Row],[1st
Apportionment]:[Invoices]])</f>
        <v>0</v>
      </c>
      <c r="AE1752" s="58">
        <f>Table446233[[#This Row],[2018–19
Final Allocation
$98.35 
Per Pupil]]-AD1752</f>
        <v>0</v>
      </c>
    </row>
    <row r="1753" spans="1:31" x14ac:dyDescent="0.35">
      <c r="A1753" s="13" t="s">
        <v>7191</v>
      </c>
      <c r="B1753" s="13" t="s">
        <v>7208</v>
      </c>
      <c r="C1753" s="14" t="s">
        <v>7193</v>
      </c>
      <c r="D1753" s="14" t="s">
        <v>7209</v>
      </c>
      <c r="E1753" s="14" t="s">
        <v>34</v>
      </c>
      <c r="F1753" s="14" t="s">
        <v>35</v>
      </c>
      <c r="G1753" s="14" t="s">
        <v>7209</v>
      </c>
      <c r="H1753" s="61" t="s">
        <v>7210</v>
      </c>
      <c r="I1753" s="38">
        <v>0</v>
      </c>
      <c r="J1753" s="39" t="s">
        <v>8122</v>
      </c>
      <c r="K1753" s="40" t="s">
        <v>8123</v>
      </c>
      <c r="L1753" s="14" t="s">
        <v>8123</v>
      </c>
      <c r="M1753" s="41">
        <v>0</v>
      </c>
      <c r="N1753" s="4" t="s">
        <v>8123</v>
      </c>
      <c r="O1753" s="41">
        <v>0</v>
      </c>
      <c r="P1753" s="41">
        <v>0</v>
      </c>
      <c r="Q1753" s="41">
        <v>0</v>
      </c>
      <c r="R1753" s="41">
        <v>0</v>
      </c>
      <c r="S1753" s="41">
        <v>0</v>
      </c>
      <c r="T1753" s="41">
        <v>0</v>
      </c>
      <c r="U1753" s="41">
        <v>0</v>
      </c>
      <c r="V1753" s="41">
        <v>0</v>
      </c>
      <c r="W1753" s="41">
        <v>0</v>
      </c>
      <c r="X1753" s="41">
        <v>0</v>
      </c>
      <c r="Y1753" s="41">
        <v>0</v>
      </c>
      <c r="Z1753" s="41">
        <v>0</v>
      </c>
      <c r="AA1753" s="41">
        <v>0</v>
      </c>
      <c r="AB1753" s="41">
        <v>0</v>
      </c>
      <c r="AC1753" s="41">
        <v>0</v>
      </c>
      <c r="AD1753" s="58">
        <f>SUM(Table446233[[#This Row],[1st
Apportionment]:[Invoices]])</f>
        <v>0</v>
      </c>
      <c r="AE1753" s="58">
        <f>Table446233[[#This Row],[2018–19
Final Allocation
$98.35 
Per Pupil]]-AD1753</f>
        <v>0</v>
      </c>
    </row>
    <row r="1754" spans="1:31" x14ac:dyDescent="0.35">
      <c r="A1754" s="13" t="s">
        <v>7191</v>
      </c>
      <c r="B1754" s="13" t="s">
        <v>7211</v>
      </c>
      <c r="C1754" s="14" t="s">
        <v>7193</v>
      </c>
      <c r="D1754" s="14" t="s">
        <v>7212</v>
      </c>
      <c r="E1754" s="14" t="s">
        <v>34</v>
      </c>
      <c r="F1754" s="14" t="s">
        <v>35</v>
      </c>
      <c r="G1754" s="14" t="s">
        <v>7212</v>
      </c>
      <c r="H1754" s="61" t="s">
        <v>7213</v>
      </c>
      <c r="I1754" s="38">
        <v>41</v>
      </c>
      <c r="J1754" s="39" t="s">
        <v>8122</v>
      </c>
      <c r="K1754" s="40" t="s">
        <v>8122</v>
      </c>
      <c r="L1754" s="14" t="s">
        <v>8122</v>
      </c>
      <c r="M1754" s="41">
        <v>4032</v>
      </c>
      <c r="N1754" s="4" t="s">
        <v>8122</v>
      </c>
      <c r="O1754" s="41">
        <v>593</v>
      </c>
      <c r="P1754" s="41">
        <v>0</v>
      </c>
      <c r="Q1754" s="41">
        <v>0</v>
      </c>
      <c r="R1754" s="41">
        <v>61</v>
      </c>
      <c r="S1754" s="41">
        <v>3378</v>
      </c>
      <c r="T1754" s="41">
        <v>0</v>
      </c>
      <c r="U1754" s="41">
        <v>0</v>
      </c>
      <c r="V1754" s="41">
        <v>0</v>
      </c>
      <c r="W1754" s="41">
        <v>0</v>
      </c>
      <c r="X1754" s="41">
        <v>0</v>
      </c>
      <c r="Y1754" s="41">
        <v>0</v>
      </c>
      <c r="Z1754" s="41">
        <v>0</v>
      </c>
      <c r="AA1754" s="41">
        <v>0</v>
      </c>
      <c r="AB1754" s="41">
        <v>0</v>
      </c>
      <c r="AC1754" s="41">
        <v>0</v>
      </c>
      <c r="AD1754" s="58">
        <f>SUM(Table446233[[#This Row],[1st
Apportionment]:[Invoices]])</f>
        <v>4032</v>
      </c>
      <c r="AE1754" s="58">
        <f>Table446233[[#This Row],[2018–19
Final Allocation
$98.35 
Per Pupil]]-AD1754</f>
        <v>0</v>
      </c>
    </row>
    <row r="1755" spans="1:31" x14ac:dyDescent="0.35">
      <c r="A1755" s="13" t="s">
        <v>7191</v>
      </c>
      <c r="B1755" s="13" t="s">
        <v>7214</v>
      </c>
      <c r="C1755" s="14" t="s">
        <v>7193</v>
      </c>
      <c r="D1755" s="14" t="s">
        <v>7215</v>
      </c>
      <c r="E1755" s="14" t="s">
        <v>34</v>
      </c>
      <c r="F1755" s="14" t="s">
        <v>35</v>
      </c>
      <c r="G1755" s="14" t="s">
        <v>7215</v>
      </c>
      <c r="H1755" s="61" t="s">
        <v>7216</v>
      </c>
      <c r="I1755" s="38">
        <v>0</v>
      </c>
      <c r="J1755" s="39" t="s">
        <v>8122</v>
      </c>
      <c r="K1755" s="40" t="s">
        <v>8123</v>
      </c>
      <c r="L1755" s="14" t="s">
        <v>8122</v>
      </c>
      <c r="M1755" s="41">
        <v>0</v>
      </c>
      <c r="N1755" s="4" t="s">
        <v>8123</v>
      </c>
      <c r="O1755" s="41">
        <v>0</v>
      </c>
      <c r="P1755" s="41">
        <v>0</v>
      </c>
      <c r="Q1755" s="41">
        <v>0</v>
      </c>
      <c r="R1755" s="41">
        <v>0</v>
      </c>
      <c r="S1755" s="41">
        <v>0</v>
      </c>
      <c r="T1755" s="41">
        <v>0</v>
      </c>
      <c r="U1755" s="41">
        <v>0</v>
      </c>
      <c r="V1755" s="41">
        <v>0</v>
      </c>
      <c r="W1755" s="41">
        <v>0</v>
      </c>
      <c r="X1755" s="41">
        <v>0</v>
      </c>
      <c r="Y1755" s="41">
        <v>0</v>
      </c>
      <c r="Z1755" s="41">
        <v>0</v>
      </c>
      <c r="AA1755" s="41">
        <v>0</v>
      </c>
      <c r="AB1755" s="41">
        <v>0</v>
      </c>
      <c r="AC1755" s="41">
        <v>0</v>
      </c>
      <c r="AD1755" s="58">
        <f>SUM(Table446233[[#This Row],[1st
Apportionment]:[Invoices]])</f>
        <v>0</v>
      </c>
      <c r="AE1755" s="58">
        <f>Table446233[[#This Row],[2018–19
Final Allocation
$98.35 
Per Pupil]]-AD1755</f>
        <v>0</v>
      </c>
    </row>
    <row r="1756" spans="1:31" x14ac:dyDescent="0.35">
      <c r="A1756" s="13" t="s">
        <v>7191</v>
      </c>
      <c r="B1756" s="13" t="s">
        <v>7217</v>
      </c>
      <c r="C1756" s="14" t="s">
        <v>7193</v>
      </c>
      <c r="D1756" s="14" t="s">
        <v>7218</v>
      </c>
      <c r="E1756" s="14" t="s">
        <v>34</v>
      </c>
      <c r="F1756" s="14" t="s">
        <v>35</v>
      </c>
      <c r="G1756" s="14" t="s">
        <v>7218</v>
      </c>
      <c r="H1756" s="61" t="s">
        <v>7219</v>
      </c>
      <c r="I1756" s="38">
        <v>0</v>
      </c>
      <c r="J1756" s="39" t="s">
        <v>8122</v>
      </c>
      <c r="K1756" s="40" t="s">
        <v>8123</v>
      </c>
      <c r="L1756" s="14" t="s">
        <v>8122</v>
      </c>
      <c r="M1756" s="41">
        <v>0</v>
      </c>
      <c r="N1756" s="4" t="s">
        <v>8122</v>
      </c>
      <c r="O1756" s="41">
        <v>0</v>
      </c>
      <c r="P1756" s="41">
        <v>0</v>
      </c>
      <c r="Q1756" s="41">
        <v>0</v>
      </c>
      <c r="R1756" s="41">
        <v>0</v>
      </c>
      <c r="S1756" s="41">
        <v>0</v>
      </c>
      <c r="T1756" s="41">
        <v>0</v>
      </c>
      <c r="U1756" s="41">
        <v>0</v>
      </c>
      <c r="V1756" s="41">
        <v>0</v>
      </c>
      <c r="W1756" s="41">
        <v>0</v>
      </c>
      <c r="X1756" s="41">
        <v>0</v>
      </c>
      <c r="Y1756" s="41">
        <v>0</v>
      </c>
      <c r="Z1756" s="41">
        <v>0</v>
      </c>
      <c r="AA1756" s="41">
        <v>0</v>
      </c>
      <c r="AB1756" s="41">
        <v>0</v>
      </c>
      <c r="AC1756" s="41">
        <v>0</v>
      </c>
      <c r="AD1756" s="58">
        <f>SUM(Table446233[[#This Row],[1st
Apportionment]:[Invoices]])</f>
        <v>0</v>
      </c>
      <c r="AE1756" s="58">
        <f>Table446233[[#This Row],[2018–19
Final Allocation
$98.35 
Per Pupil]]-AD1756</f>
        <v>0</v>
      </c>
    </row>
    <row r="1757" spans="1:31" x14ac:dyDescent="0.35">
      <c r="A1757" s="42" t="s">
        <v>7191</v>
      </c>
      <c r="B1757" s="1" t="s">
        <v>7220</v>
      </c>
      <c r="C1757" s="43" t="s">
        <v>7193</v>
      </c>
      <c r="D1757" s="43" t="s">
        <v>7221</v>
      </c>
      <c r="E1757" s="43" t="s">
        <v>34</v>
      </c>
      <c r="F1757" s="2" t="s">
        <v>35</v>
      </c>
      <c r="G1757" s="43" t="s">
        <v>7221</v>
      </c>
      <c r="H1757" s="59" t="s">
        <v>7222</v>
      </c>
      <c r="I1757" s="38">
        <v>0</v>
      </c>
      <c r="J1757" s="39" t="s">
        <v>8123</v>
      </c>
      <c r="K1757" s="40" t="s">
        <v>8123</v>
      </c>
      <c r="L1757" s="2" t="s">
        <v>8123</v>
      </c>
      <c r="M1757" s="41">
        <v>0</v>
      </c>
      <c r="N1757" s="4" t="s">
        <v>8123</v>
      </c>
      <c r="O1757" s="41">
        <v>0</v>
      </c>
      <c r="P1757" s="41">
        <v>0</v>
      </c>
      <c r="Q1757" s="41">
        <v>0</v>
      </c>
      <c r="R1757" s="41">
        <v>0</v>
      </c>
      <c r="S1757" s="41">
        <v>0</v>
      </c>
      <c r="T1757" s="41">
        <v>0</v>
      </c>
      <c r="U1757" s="41">
        <v>0</v>
      </c>
      <c r="V1757" s="41">
        <v>0</v>
      </c>
      <c r="W1757" s="41">
        <v>0</v>
      </c>
      <c r="X1757" s="41">
        <v>0</v>
      </c>
      <c r="Y1757" s="41">
        <v>0</v>
      </c>
      <c r="Z1757" s="41">
        <v>0</v>
      </c>
      <c r="AA1757" s="41">
        <v>0</v>
      </c>
      <c r="AB1757" s="41">
        <v>0</v>
      </c>
      <c r="AC1757" s="41">
        <v>0</v>
      </c>
      <c r="AD1757" s="58">
        <f>SUM(Table446233[[#This Row],[1st
Apportionment]:[Invoices]])</f>
        <v>0</v>
      </c>
      <c r="AE1757" s="58">
        <f>Table446233[[#This Row],[2018–19
Final Allocation
$98.35 
Per Pupil]]-AD1757</f>
        <v>0</v>
      </c>
    </row>
    <row r="1758" spans="1:31" x14ac:dyDescent="0.35">
      <c r="A1758" s="13" t="s">
        <v>7191</v>
      </c>
      <c r="B1758" s="13" t="s">
        <v>7223</v>
      </c>
      <c r="C1758" s="14" t="s">
        <v>7193</v>
      </c>
      <c r="D1758" s="14" t="s">
        <v>7224</v>
      </c>
      <c r="E1758" s="14" t="s">
        <v>34</v>
      </c>
      <c r="F1758" s="14" t="s">
        <v>35</v>
      </c>
      <c r="G1758" s="14" t="s">
        <v>7224</v>
      </c>
      <c r="H1758" s="61" t="s">
        <v>7225</v>
      </c>
      <c r="I1758" s="38">
        <v>0</v>
      </c>
      <c r="J1758" s="39" t="s">
        <v>8122</v>
      </c>
      <c r="K1758" s="40" t="s">
        <v>8123</v>
      </c>
      <c r="L1758" s="14" t="s">
        <v>8123</v>
      </c>
      <c r="M1758" s="41">
        <v>0</v>
      </c>
      <c r="N1758" s="4" t="s">
        <v>8123</v>
      </c>
      <c r="O1758" s="41">
        <v>0</v>
      </c>
      <c r="P1758" s="41">
        <v>0</v>
      </c>
      <c r="Q1758" s="41">
        <v>0</v>
      </c>
      <c r="R1758" s="41">
        <v>0</v>
      </c>
      <c r="S1758" s="41">
        <v>0</v>
      </c>
      <c r="T1758" s="41">
        <v>0</v>
      </c>
      <c r="U1758" s="41">
        <v>0</v>
      </c>
      <c r="V1758" s="41">
        <v>0</v>
      </c>
      <c r="W1758" s="41">
        <v>0</v>
      </c>
      <c r="X1758" s="41">
        <v>0</v>
      </c>
      <c r="Y1758" s="41">
        <v>0</v>
      </c>
      <c r="Z1758" s="41">
        <v>0</v>
      </c>
      <c r="AA1758" s="41">
        <v>0</v>
      </c>
      <c r="AB1758" s="41">
        <v>0</v>
      </c>
      <c r="AC1758" s="41">
        <v>0</v>
      </c>
      <c r="AD1758" s="58">
        <f>SUM(Table446233[[#This Row],[1st
Apportionment]:[Invoices]])</f>
        <v>0</v>
      </c>
      <c r="AE1758" s="58">
        <f>Table446233[[#This Row],[2018–19
Final Allocation
$98.35 
Per Pupil]]-AD1758</f>
        <v>0</v>
      </c>
    </row>
    <row r="1759" spans="1:31" x14ac:dyDescent="0.35">
      <c r="A1759" s="13" t="s">
        <v>7191</v>
      </c>
      <c r="B1759" s="13" t="s">
        <v>7226</v>
      </c>
      <c r="C1759" s="14" t="s">
        <v>7193</v>
      </c>
      <c r="D1759" s="14" t="s">
        <v>7227</v>
      </c>
      <c r="E1759" s="14" t="s">
        <v>34</v>
      </c>
      <c r="F1759" s="14" t="s">
        <v>35</v>
      </c>
      <c r="G1759" s="14" t="s">
        <v>7227</v>
      </c>
      <c r="H1759" s="61" t="s">
        <v>7228</v>
      </c>
      <c r="I1759" s="38">
        <v>0</v>
      </c>
      <c r="J1759" s="39" t="s">
        <v>8122</v>
      </c>
      <c r="K1759" s="40" t="s">
        <v>8123</v>
      </c>
      <c r="L1759" s="14" t="s">
        <v>8122</v>
      </c>
      <c r="M1759" s="41">
        <v>0</v>
      </c>
      <c r="N1759" s="4" t="s">
        <v>8123</v>
      </c>
      <c r="O1759" s="41">
        <v>0</v>
      </c>
      <c r="P1759" s="41">
        <v>0</v>
      </c>
      <c r="Q1759" s="41">
        <v>0</v>
      </c>
      <c r="R1759" s="41">
        <v>0</v>
      </c>
      <c r="S1759" s="41">
        <v>0</v>
      </c>
      <c r="T1759" s="41">
        <v>0</v>
      </c>
      <c r="U1759" s="41">
        <v>0</v>
      </c>
      <c r="V1759" s="41">
        <v>0</v>
      </c>
      <c r="W1759" s="41">
        <v>0</v>
      </c>
      <c r="X1759" s="41">
        <v>0</v>
      </c>
      <c r="Y1759" s="41">
        <v>0</v>
      </c>
      <c r="Z1759" s="41">
        <v>0</v>
      </c>
      <c r="AA1759" s="41">
        <v>0</v>
      </c>
      <c r="AB1759" s="41">
        <v>0</v>
      </c>
      <c r="AC1759" s="41">
        <v>0</v>
      </c>
      <c r="AD1759" s="58">
        <f>SUM(Table446233[[#This Row],[1st
Apportionment]:[Invoices]])</f>
        <v>0</v>
      </c>
      <c r="AE1759" s="58">
        <f>Table446233[[#This Row],[2018–19
Final Allocation
$98.35 
Per Pupil]]-AD1759</f>
        <v>0</v>
      </c>
    </row>
    <row r="1760" spans="1:31" x14ac:dyDescent="0.35">
      <c r="A1760" s="13" t="s">
        <v>7191</v>
      </c>
      <c r="B1760" s="13" t="s">
        <v>7229</v>
      </c>
      <c r="C1760" s="14" t="s">
        <v>7193</v>
      </c>
      <c r="D1760" s="14" t="s">
        <v>7230</v>
      </c>
      <c r="E1760" s="14" t="s">
        <v>34</v>
      </c>
      <c r="F1760" s="14" t="s">
        <v>35</v>
      </c>
      <c r="G1760" s="14" t="s">
        <v>7230</v>
      </c>
      <c r="H1760" s="61" t="s">
        <v>7231</v>
      </c>
      <c r="I1760" s="38">
        <v>0</v>
      </c>
      <c r="J1760" s="39" t="s">
        <v>8123</v>
      </c>
      <c r="K1760" s="40" t="s">
        <v>8123</v>
      </c>
      <c r="L1760" s="14" t="s">
        <v>8123</v>
      </c>
      <c r="M1760" s="41">
        <v>0</v>
      </c>
      <c r="N1760" s="4" t="s">
        <v>8123</v>
      </c>
      <c r="O1760" s="41">
        <v>0</v>
      </c>
      <c r="P1760" s="41">
        <v>0</v>
      </c>
      <c r="Q1760" s="41">
        <v>0</v>
      </c>
      <c r="R1760" s="41">
        <v>0</v>
      </c>
      <c r="S1760" s="41">
        <v>0</v>
      </c>
      <c r="T1760" s="41">
        <v>0</v>
      </c>
      <c r="U1760" s="41">
        <v>0</v>
      </c>
      <c r="V1760" s="41">
        <v>0</v>
      </c>
      <c r="W1760" s="41">
        <v>0</v>
      </c>
      <c r="X1760" s="41">
        <v>0</v>
      </c>
      <c r="Y1760" s="41">
        <v>0</v>
      </c>
      <c r="Z1760" s="41">
        <v>0</v>
      </c>
      <c r="AA1760" s="41">
        <v>0</v>
      </c>
      <c r="AB1760" s="41">
        <v>0</v>
      </c>
      <c r="AC1760" s="41">
        <v>0</v>
      </c>
      <c r="AD1760" s="58">
        <f>SUM(Table446233[[#This Row],[1st
Apportionment]:[Invoices]])</f>
        <v>0</v>
      </c>
      <c r="AE1760" s="58">
        <f>Table446233[[#This Row],[2018–19
Final Allocation
$98.35 
Per Pupil]]-AD1760</f>
        <v>0</v>
      </c>
    </row>
    <row r="1761" spans="1:31" x14ac:dyDescent="0.35">
      <c r="A1761" s="13" t="s">
        <v>7191</v>
      </c>
      <c r="B1761" s="13" t="s">
        <v>7232</v>
      </c>
      <c r="C1761" s="14" t="s">
        <v>7193</v>
      </c>
      <c r="D1761" s="14" t="s">
        <v>7233</v>
      </c>
      <c r="E1761" s="14" t="s">
        <v>34</v>
      </c>
      <c r="F1761" s="14" t="s">
        <v>35</v>
      </c>
      <c r="G1761" s="14" t="s">
        <v>7233</v>
      </c>
      <c r="H1761" s="61" t="s">
        <v>7234</v>
      </c>
      <c r="I1761" s="38">
        <v>0</v>
      </c>
      <c r="J1761" s="39" t="s">
        <v>8123</v>
      </c>
      <c r="K1761" s="40" t="s">
        <v>8123</v>
      </c>
      <c r="L1761" s="14" t="s">
        <v>8123</v>
      </c>
      <c r="M1761" s="41">
        <v>0</v>
      </c>
      <c r="N1761" s="4" t="s">
        <v>8123</v>
      </c>
      <c r="O1761" s="41">
        <v>0</v>
      </c>
      <c r="P1761" s="41">
        <v>0</v>
      </c>
      <c r="Q1761" s="41">
        <v>0</v>
      </c>
      <c r="R1761" s="41">
        <v>0</v>
      </c>
      <c r="S1761" s="41">
        <v>0</v>
      </c>
      <c r="T1761" s="41">
        <v>0</v>
      </c>
      <c r="U1761" s="41">
        <v>0</v>
      </c>
      <c r="V1761" s="41">
        <v>0</v>
      </c>
      <c r="W1761" s="41">
        <v>0</v>
      </c>
      <c r="X1761" s="41">
        <v>0</v>
      </c>
      <c r="Y1761" s="41">
        <v>0</v>
      </c>
      <c r="Z1761" s="41">
        <v>0</v>
      </c>
      <c r="AA1761" s="41">
        <v>0</v>
      </c>
      <c r="AB1761" s="41">
        <v>0</v>
      </c>
      <c r="AC1761" s="41">
        <v>0</v>
      </c>
      <c r="AD1761" s="58">
        <f>SUM(Table446233[[#This Row],[1st
Apportionment]:[Invoices]])</f>
        <v>0</v>
      </c>
      <c r="AE1761" s="58">
        <f>Table446233[[#This Row],[2018–19
Final Allocation
$98.35 
Per Pupil]]-AD1761</f>
        <v>0</v>
      </c>
    </row>
    <row r="1762" spans="1:31" x14ac:dyDescent="0.35">
      <c r="A1762" s="13" t="s">
        <v>7191</v>
      </c>
      <c r="B1762" s="13" t="s">
        <v>7235</v>
      </c>
      <c r="C1762" s="14" t="s">
        <v>7193</v>
      </c>
      <c r="D1762" s="14" t="s">
        <v>7236</v>
      </c>
      <c r="E1762" s="14" t="s">
        <v>34</v>
      </c>
      <c r="F1762" s="14" t="s">
        <v>35</v>
      </c>
      <c r="G1762" s="14" t="s">
        <v>7236</v>
      </c>
      <c r="H1762" s="61" t="s">
        <v>7237</v>
      </c>
      <c r="I1762" s="38">
        <v>0</v>
      </c>
      <c r="J1762" s="39" t="s">
        <v>8122</v>
      </c>
      <c r="K1762" s="40" t="s">
        <v>8123</v>
      </c>
      <c r="L1762" s="14" t="s">
        <v>8122</v>
      </c>
      <c r="M1762" s="41">
        <v>0</v>
      </c>
      <c r="N1762" s="4" t="s">
        <v>8123</v>
      </c>
      <c r="O1762" s="41">
        <v>0</v>
      </c>
      <c r="P1762" s="41">
        <v>0</v>
      </c>
      <c r="Q1762" s="41">
        <v>0</v>
      </c>
      <c r="R1762" s="41">
        <v>0</v>
      </c>
      <c r="S1762" s="41">
        <v>0</v>
      </c>
      <c r="T1762" s="41">
        <v>0</v>
      </c>
      <c r="U1762" s="41">
        <v>0</v>
      </c>
      <c r="V1762" s="41">
        <v>0</v>
      </c>
      <c r="W1762" s="41">
        <v>0</v>
      </c>
      <c r="X1762" s="41">
        <v>0</v>
      </c>
      <c r="Y1762" s="41">
        <v>0</v>
      </c>
      <c r="Z1762" s="41">
        <v>0</v>
      </c>
      <c r="AA1762" s="41">
        <v>0</v>
      </c>
      <c r="AB1762" s="41">
        <v>0</v>
      </c>
      <c r="AC1762" s="41">
        <v>0</v>
      </c>
      <c r="AD1762" s="58">
        <f>SUM(Table446233[[#This Row],[1st
Apportionment]:[Invoices]])</f>
        <v>0</v>
      </c>
      <c r="AE1762" s="58">
        <f>Table446233[[#This Row],[2018–19
Final Allocation
$98.35 
Per Pupil]]-AD1762</f>
        <v>0</v>
      </c>
    </row>
    <row r="1763" spans="1:31" x14ac:dyDescent="0.35">
      <c r="A1763" s="13" t="s">
        <v>7191</v>
      </c>
      <c r="B1763" s="13" t="s">
        <v>7238</v>
      </c>
      <c r="C1763" s="14" t="s">
        <v>7193</v>
      </c>
      <c r="D1763" s="14" t="s">
        <v>7239</v>
      </c>
      <c r="E1763" s="14" t="s">
        <v>34</v>
      </c>
      <c r="F1763" s="14" t="s">
        <v>35</v>
      </c>
      <c r="G1763" s="14" t="s">
        <v>7239</v>
      </c>
      <c r="H1763" s="61" t="s">
        <v>7240</v>
      </c>
      <c r="I1763" s="38">
        <v>0</v>
      </c>
      <c r="J1763" s="39" t="s">
        <v>8122</v>
      </c>
      <c r="K1763" s="40" t="s">
        <v>8123</v>
      </c>
      <c r="L1763" s="14" t="s">
        <v>8123</v>
      </c>
      <c r="M1763" s="41">
        <v>0</v>
      </c>
      <c r="N1763" s="4" t="s">
        <v>8123</v>
      </c>
      <c r="O1763" s="41">
        <v>0</v>
      </c>
      <c r="P1763" s="41">
        <v>0</v>
      </c>
      <c r="Q1763" s="41">
        <v>0</v>
      </c>
      <c r="R1763" s="41">
        <v>0</v>
      </c>
      <c r="S1763" s="41">
        <v>0</v>
      </c>
      <c r="T1763" s="41">
        <v>0</v>
      </c>
      <c r="U1763" s="41">
        <v>0</v>
      </c>
      <c r="V1763" s="41">
        <v>0</v>
      </c>
      <c r="W1763" s="41">
        <v>0</v>
      </c>
      <c r="X1763" s="41">
        <v>0</v>
      </c>
      <c r="Y1763" s="41">
        <v>0</v>
      </c>
      <c r="Z1763" s="41">
        <v>0</v>
      </c>
      <c r="AA1763" s="41">
        <v>0</v>
      </c>
      <c r="AB1763" s="41">
        <v>0</v>
      </c>
      <c r="AC1763" s="41">
        <v>0</v>
      </c>
      <c r="AD1763" s="58">
        <f>SUM(Table446233[[#This Row],[1st
Apportionment]:[Invoices]])</f>
        <v>0</v>
      </c>
      <c r="AE1763" s="58">
        <f>Table446233[[#This Row],[2018–19
Final Allocation
$98.35 
Per Pupil]]-AD1763</f>
        <v>0</v>
      </c>
    </row>
    <row r="1764" spans="1:31" x14ac:dyDescent="0.35">
      <c r="A1764" s="13" t="s">
        <v>7191</v>
      </c>
      <c r="B1764" s="13" t="s">
        <v>7241</v>
      </c>
      <c r="C1764" s="14" t="s">
        <v>7193</v>
      </c>
      <c r="D1764" s="14" t="s">
        <v>7242</v>
      </c>
      <c r="E1764" s="14" t="s">
        <v>34</v>
      </c>
      <c r="F1764" s="14" t="s">
        <v>35</v>
      </c>
      <c r="G1764" s="14" t="s">
        <v>7242</v>
      </c>
      <c r="H1764" s="61" t="s">
        <v>7243</v>
      </c>
      <c r="I1764" s="38">
        <v>0</v>
      </c>
      <c r="J1764" s="39" t="s">
        <v>8123</v>
      </c>
      <c r="K1764" s="40" t="s">
        <v>8123</v>
      </c>
      <c r="L1764" s="14" t="s">
        <v>8122</v>
      </c>
      <c r="M1764" s="41">
        <v>0</v>
      </c>
      <c r="N1764" s="4" t="s">
        <v>8123</v>
      </c>
      <c r="O1764" s="41">
        <v>0</v>
      </c>
      <c r="P1764" s="41">
        <v>0</v>
      </c>
      <c r="Q1764" s="41">
        <v>0</v>
      </c>
      <c r="R1764" s="41">
        <v>0</v>
      </c>
      <c r="S1764" s="41">
        <v>0</v>
      </c>
      <c r="T1764" s="41">
        <v>0</v>
      </c>
      <c r="U1764" s="41">
        <v>0</v>
      </c>
      <c r="V1764" s="41">
        <v>0</v>
      </c>
      <c r="W1764" s="41">
        <v>0</v>
      </c>
      <c r="X1764" s="41">
        <v>0</v>
      </c>
      <c r="Y1764" s="41">
        <v>0</v>
      </c>
      <c r="Z1764" s="41">
        <v>0</v>
      </c>
      <c r="AA1764" s="41">
        <v>0</v>
      </c>
      <c r="AB1764" s="41">
        <v>0</v>
      </c>
      <c r="AC1764" s="41">
        <v>0</v>
      </c>
      <c r="AD1764" s="58">
        <f>SUM(Table446233[[#This Row],[1st
Apportionment]:[Invoices]])</f>
        <v>0</v>
      </c>
      <c r="AE1764" s="58">
        <f>Table446233[[#This Row],[2018–19
Final Allocation
$98.35 
Per Pupil]]-AD1764</f>
        <v>0</v>
      </c>
    </row>
    <row r="1765" spans="1:31" x14ac:dyDescent="0.35">
      <c r="A1765" s="13" t="s">
        <v>7191</v>
      </c>
      <c r="B1765" s="13" t="s">
        <v>7244</v>
      </c>
      <c r="C1765" s="14" t="s">
        <v>7193</v>
      </c>
      <c r="D1765" s="14" t="s">
        <v>7245</v>
      </c>
      <c r="E1765" s="14" t="s">
        <v>34</v>
      </c>
      <c r="F1765" s="14" t="s">
        <v>35</v>
      </c>
      <c r="G1765" s="14" t="s">
        <v>7245</v>
      </c>
      <c r="H1765" s="61" t="s">
        <v>7246</v>
      </c>
      <c r="I1765" s="38">
        <v>0</v>
      </c>
      <c r="J1765" s="39" t="s">
        <v>8122</v>
      </c>
      <c r="K1765" s="40" t="s">
        <v>8123</v>
      </c>
      <c r="L1765" s="14" t="s">
        <v>8123</v>
      </c>
      <c r="M1765" s="41">
        <v>0</v>
      </c>
      <c r="N1765" s="4" t="s">
        <v>8123</v>
      </c>
      <c r="O1765" s="41">
        <v>0</v>
      </c>
      <c r="P1765" s="41">
        <v>0</v>
      </c>
      <c r="Q1765" s="41">
        <v>0</v>
      </c>
      <c r="R1765" s="41">
        <v>0</v>
      </c>
      <c r="S1765" s="41">
        <v>0</v>
      </c>
      <c r="T1765" s="41">
        <v>0</v>
      </c>
      <c r="U1765" s="41">
        <v>0</v>
      </c>
      <c r="V1765" s="41">
        <v>0</v>
      </c>
      <c r="W1765" s="41">
        <v>0</v>
      </c>
      <c r="X1765" s="41">
        <v>0</v>
      </c>
      <c r="Y1765" s="41">
        <v>0</v>
      </c>
      <c r="Z1765" s="41">
        <v>0</v>
      </c>
      <c r="AA1765" s="41">
        <v>0</v>
      </c>
      <c r="AB1765" s="41">
        <v>0</v>
      </c>
      <c r="AC1765" s="41">
        <v>0</v>
      </c>
      <c r="AD1765" s="58">
        <f>SUM(Table446233[[#This Row],[1st
Apportionment]:[Invoices]])</f>
        <v>0</v>
      </c>
      <c r="AE1765" s="58">
        <f>Table446233[[#This Row],[2018–19
Final Allocation
$98.35 
Per Pupil]]-AD1765</f>
        <v>0</v>
      </c>
    </row>
    <row r="1766" spans="1:31" x14ac:dyDescent="0.35">
      <c r="A1766" s="13" t="s">
        <v>7191</v>
      </c>
      <c r="B1766" s="13" t="s">
        <v>7247</v>
      </c>
      <c r="C1766" s="14" t="s">
        <v>7193</v>
      </c>
      <c r="D1766" s="14" t="s">
        <v>7248</v>
      </c>
      <c r="E1766" s="14" t="s">
        <v>34</v>
      </c>
      <c r="F1766" s="14" t="s">
        <v>35</v>
      </c>
      <c r="G1766" s="14" t="s">
        <v>7248</v>
      </c>
      <c r="H1766" s="61" t="s">
        <v>7249</v>
      </c>
      <c r="I1766" s="38">
        <v>0</v>
      </c>
      <c r="J1766" s="39" t="s">
        <v>8123</v>
      </c>
      <c r="K1766" s="40" t="s">
        <v>8123</v>
      </c>
      <c r="L1766" s="14" t="s">
        <v>8123</v>
      </c>
      <c r="M1766" s="41">
        <v>0</v>
      </c>
      <c r="N1766" s="4" t="s">
        <v>8123</v>
      </c>
      <c r="O1766" s="41">
        <v>0</v>
      </c>
      <c r="P1766" s="41">
        <v>0</v>
      </c>
      <c r="Q1766" s="41">
        <v>0</v>
      </c>
      <c r="R1766" s="41">
        <v>0</v>
      </c>
      <c r="S1766" s="41">
        <v>0</v>
      </c>
      <c r="T1766" s="41">
        <v>0</v>
      </c>
      <c r="U1766" s="41">
        <v>0</v>
      </c>
      <c r="V1766" s="41">
        <v>0</v>
      </c>
      <c r="W1766" s="41">
        <v>0</v>
      </c>
      <c r="X1766" s="41">
        <v>0</v>
      </c>
      <c r="Y1766" s="41">
        <v>0</v>
      </c>
      <c r="Z1766" s="41">
        <v>0</v>
      </c>
      <c r="AA1766" s="41">
        <v>0</v>
      </c>
      <c r="AB1766" s="41">
        <v>0</v>
      </c>
      <c r="AC1766" s="41">
        <v>0</v>
      </c>
      <c r="AD1766" s="58">
        <f>SUM(Table446233[[#This Row],[1st
Apportionment]:[Invoices]])</f>
        <v>0</v>
      </c>
      <c r="AE1766" s="58">
        <f>Table446233[[#This Row],[2018–19
Final Allocation
$98.35 
Per Pupil]]-AD1766</f>
        <v>0</v>
      </c>
    </row>
    <row r="1767" spans="1:31" x14ac:dyDescent="0.35">
      <c r="A1767" s="13" t="s">
        <v>7191</v>
      </c>
      <c r="B1767" s="13" t="s">
        <v>7250</v>
      </c>
      <c r="C1767" s="14" t="s">
        <v>7193</v>
      </c>
      <c r="D1767" s="14" t="s">
        <v>7251</v>
      </c>
      <c r="E1767" s="14" t="s">
        <v>34</v>
      </c>
      <c r="F1767" s="14" t="s">
        <v>35</v>
      </c>
      <c r="G1767" s="14" t="s">
        <v>7251</v>
      </c>
      <c r="H1767" s="61" t="s">
        <v>7252</v>
      </c>
      <c r="I1767" s="38">
        <v>0</v>
      </c>
      <c r="J1767" s="39" t="s">
        <v>8122</v>
      </c>
      <c r="K1767" s="40" t="s">
        <v>8123</v>
      </c>
      <c r="L1767" s="14" t="s">
        <v>8123</v>
      </c>
      <c r="M1767" s="41">
        <v>0</v>
      </c>
      <c r="N1767" s="4" t="s">
        <v>8123</v>
      </c>
      <c r="O1767" s="41">
        <v>0</v>
      </c>
      <c r="P1767" s="41">
        <v>0</v>
      </c>
      <c r="Q1767" s="41">
        <v>0</v>
      </c>
      <c r="R1767" s="41">
        <v>0</v>
      </c>
      <c r="S1767" s="41">
        <v>0</v>
      </c>
      <c r="T1767" s="41">
        <v>0</v>
      </c>
      <c r="U1767" s="41">
        <v>0</v>
      </c>
      <c r="V1767" s="41">
        <v>0</v>
      </c>
      <c r="W1767" s="41">
        <v>0</v>
      </c>
      <c r="X1767" s="41">
        <v>0</v>
      </c>
      <c r="Y1767" s="41">
        <v>0</v>
      </c>
      <c r="Z1767" s="41">
        <v>0</v>
      </c>
      <c r="AA1767" s="41">
        <v>0</v>
      </c>
      <c r="AB1767" s="41">
        <v>0</v>
      </c>
      <c r="AC1767" s="41">
        <v>0</v>
      </c>
      <c r="AD1767" s="58">
        <f>SUM(Table446233[[#This Row],[1st
Apportionment]:[Invoices]])</f>
        <v>0</v>
      </c>
      <c r="AE1767" s="58">
        <f>Table446233[[#This Row],[2018–19
Final Allocation
$98.35 
Per Pupil]]-AD1767</f>
        <v>0</v>
      </c>
    </row>
    <row r="1768" spans="1:31" x14ac:dyDescent="0.35">
      <c r="A1768" s="13" t="s">
        <v>7191</v>
      </c>
      <c r="B1768" s="13" t="s">
        <v>7253</v>
      </c>
      <c r="C1768" s="14" t="s">
        <v>7193</v>
      </c>
      <c r="D1768" s="14" t="s">
        <v>7254</v>
      </c>
      <c r="E1768" s="14" t="s">
        <v>34</v>
      </c>
      <c r="F1768" s="14" t="s">
        <v>35</v>
      </c>
      <c r="G1768" s="14" t="s">
        <v>7254</v>
      </c>
      <c r="H1768" s="61" t="s">
        <v>7255</v>
      </c>
      <c r="I1768" s="38">
        <v>0</v>
      </c>
      <c r="J1768" s="39" t="s">
        <v>8122</v>
      </c>
      <c r="K1768" s="40" t="s">
        <v>8123</v>
      </c>
      <c r="L1768" s="14" t="s">
        <v>8123</v>
      </c>
      <c r="M1768" s="41">
        <v>0</v>
      </c>
      <c r="N1768" s="4" t="s">
        <v>8122</v>
      </c>
      <c r="O1768" s="41">
        <v>0</v>
      </c>
      <c r="P1768" s="41">
        <v>0</v>
      </c>
      <c r="Q1768" s="41">
        <v>0</v>
      </c>
      <c r="R1768" s="41">
        <v>0</v>
      </c>
      <c r="S1768" s="41">
        <v>0</v>
      </c>
      <c r="T1768" s="41">
        <v>0</v>
      </c>
      <c r="U1768" s="41">
        <v>0</v>
      </c>
      <c r="V1768" s="41">
        <v>0</v>
      </c>
      <c r="W1768" s="41">
        <v>0</v>
      </c>
      <c r="X1768" s="41">
        <v>0</v>
      </c>
      <c r="Y1768" s="41">
        <v>0</v>
      </c>
      <c r="Z1768" s="41">
        <v>0</v>
      </c>
      <c r="AA1768" s="41">
        <v>0</v>
      </c>
      <c r="AB1768" s="41">
        <v>0</v>
      </c>
      <c r="AC1768" s="41">
        <v>0</v>
      </c>
      <c r="AD1768" s="58">
        <f>SUM(Table446233[[#This Row],[1st
Apportionment]:[Invoices]])</f>
        <v>0</v>
      </c>
      <c r="AE1768" s="58">
        <f>Table446233[[#This Row],[2018–19
Final Allocation
$98.35 
Per Pupil]]-AD1768</f>
        <v>0</v>
      </c>
    </row>
    <row r="1769" spans="1:31" x14ac:dyDescent="0.35">
      <c r="A1769" s="13" t="s">
        <v>7191</v>
      </c>
      <c r="B1769" s="13" t="s">
        <v>7256</v>
      </c>
      <c r="C1769" s="14" t="s">
        <v>7193</v>
      </c>
      <c r="D1769" s="14" t="s">
        <v>7257</v>
      </c>
      <c r="E1769" s="14" t="s">
        <v>34</v>
      </c>
      <c r="F1769" s="14" t="s">
        <v>35</v>
      </c>
      <c r="G1769" s="14" t="s">
        <v>7257</v>
      </c>
      <c r="H1769" s="61" t="s">
        <v>7258</v>
      </c>
      <c r="I1769" s="38">
        <v>37</v>
      </c>
      <c r="J1769" s="39" t="s">
        <v>8122</v>
      </c>
      <c r="K1769" s="40" t="s">
        <v>8122</v>
      </c>
      <c r="L1769" s="14" t="s">
        <v>8122</v>
      </c>
      <c r="M1769" s="41">
        <v>3639</v>
      </c>
      <c r="N1769" s="4" t="s">
        <v>8122</v>
      </c>
      <c r="O1769" s="41">
        <v>170</v>
      </c>
      <c r="P1769" s="41">
        <v>854</v>
      </c>
      <c r="Q1769" s="41">
        <v>854</v>
      </c>
      <c r="R1769" s="41">
        <v>910</v>
      </c>
      <c r="S1769" s="41">
        <v>851</v>
      </c>
      <c r="T1769" s="41">
        <v>0</v>
      </c>
      <c r="U1769" s="41">
        <v>0</v>
      </c>
      <c r="V1769" s="41">
        <v>0</v>
      </c>
      <c r="W1769" s="41">
        <v>0</v>
      </c>
      <c r="X1769" s="41">
        <v>0</v>
      </c>
      <c r="Y1769" s="41">
        <v>0</v>
      </c>
      <c r="Z1769" s="41">
        <v>0</v>
      </c>
      <c r="AA1769" s="41">
        <v>0</v>
      </c>
      <c r="AB1769" s="41">
        <v>0</v>
      </c>
      <c r="AC1769" s="41">
        <v>0</v>
      </c>
      <c r="AD1769" s="58">
        <f>SUM(Table446233[[#This Row],[1st
Apportionment]:[Invoices]])</f>
        <v>3639</v>
      </c>
      <c r="AE1769" s="58">
        <f>Table446233[[#This Row],[2018–19
Final Allocation
$98.35 
Per Pupil]]-AD1769</f>
        <v>0</v>
      </c>
    </row>
    <row r="1770" spans="1:31" x14ac:dyDescent="0.35">
      <c r="A1770" s="13" t="s">
        <v>7191</v>
      </c>
      <c r="B1770" s="13" t="s">
        <v>7259</v>
      </c>
      <c r="C1770" s="14" t="s">
        <v>7193</v>
      </c>
      <c r="D1770" s="14" t="s">
        <v>7260</v>
      </c>
      <c r="E1770" s="14" t="s">
        <v>34</v>
      </c>
      <c r="F1770" s="14" t="s">
        <v>35</v>
      </c>
      <c r="G1770" s="14" t="s">
        <v>7260</v>
      </c>
      <c r="H1770" s="61" t="s">
        <v>7261</v>
      </c>
      <c r="I1770" s="38">
        <v>32</v>
      </c>
      <c r="J1770" s="39" t="s">
        <v>8122</v>
      </c>
      <c r="K1770" s="40" t="s">
        <v>8122</v>
      </c>
      <c r="L1770" s="14" t="s">
        <v>8122</v>
      </c>
      <c r="M1770" s="41">
        <v>3147</v>
      </c>
      <c r="N1770" s="4" t="s">
        <v>8122</v>
      </c>
      <c r="O1770" s="41">
        <v>0</v>
      </c>
      <c r="P1770" s="41">
        <v>0</v>
      </c>
      <c r="Q1770" s="41">
        <v>0</v>
      </c>
      <c r="R1770" s="41">
        <v>0</v>
      </c>
      <c r="S1770" s="41">
        <v>3147</v>
      </c>
      <c r="T1770" s="41">
        <v>0</v>
      </c>
      <c r="U1770" s="41">
        <v>0</v>
      </c>
      <c r="V1770" s="41">
        <v>0</v>
      </c>
      <c r="W1770" s="41">
        <v>0</v>
      </c>
      <c r="X1770" s="41">
        <v>0</v>
      </c>
      <c r="Y1770" s="41">
        <v>0</v>
      </c>
      <c r="Z1770" s="41">
        <v>0</v>
      </c>
      <c r="AA1770" s="41">
        <v>0</v>
      </c>
      <c r="AB1770" s="41">
        <v>0</v>
      </c>
      <c r="AC1770" s="41">
        <v>0</v>
      </c>
      <c r="AD1770" s="58">
        <f>SUM(Table446233[[#This Row],[1st
Apportionment]:[Invoices]])</f>
        <v>3147</v>
      </c>
      <c r="AE1770" s="58">
        <f>Table446233[[#This Row],[2018–19
Final Allocation
$98.35 
Per Pupil]]-AD1770</f>
        <v>0</v>
      </c>
    </row>
    <row r="1771" spans="1:31" x14ac:dyDescent="0.35">
      <c r="A1771" s="13" t="s">
        <v>7191</v>
      </c>
      <c r="B1771" s="13" t="s">
        <v>7262</v>
      </c>
      <c r="C1771" s="14" t="s">
        <v>7193</v>
      </c>
      <c r="D1771" s="14" t="s">
        <v>7263</v>
      </c>
      <c r="E1771" s="14" t="s">
        <v>34</v>
      </c>
      <c r="F1771" s="14" t="s">
        <v>35</v>
      </c>
      <c r="G1771" s="14" t="s">
        <v>7263</v>
      </c>
      <c r="H1771" s="61" t="s">
        <v>7264</v>
      </c>
      <c r="I1771" s="38">
        <v>82</v>
      </c>
      <c r="J1771" s="39" t="s">
        <v>8122</v>
      </c>
      <c r="K1771" s="40" t="s">
        <v>8122</v>
      </c>
      <c r="L1771" s="14" t="s">
        <v>8122</v>
      </c>
      <c r="M1771" s="41">
        <v>8065</v>
      </c>
      <c r="N1771" s="4" t="s">
        <v>8123</v>
      </c>
      <c r="O1771" s="41">
        <v>0</v>
      </c>
      <c r="P1771" s="41">
        <v>0</v>
      </c>
      <c r="Q1771" s="41">
        <v>0</v>
      </c>
      <c r="R1771" s="41">
        <v>0</v>
      </c>
      <c r="S1771" s="41">
        <v>0</v>
      </c>
      <c r="T1771" s="41">
        <v>2016</v>
      </c>
      <c r="U1771" s="41">
        <v>3060</v>
      </c>
      <c r="V1771" s="41">
        <v>827</v>
      </c>
      <c r="W1771" s="41">
        <v>452</v>
      </c>
      <c r="X1771" s="41">
        <v>1710</v>
      </c>
      <c r="Y1771" s="41">
        <v>0</v>
      </c>
      <c r="Z1771" s="41">
        <v>0</v>
      </c>
      <c r="AA1771" s="41">
        <v>0</v>
      </c>
      <c r="AB1771" s="41">
        <v>0</v>
      </c>
      <c r="AC1771" s="41">
        <v>0</v>
      </c>
      <c r="AD1771" s="58">
        <f>SUM(Table446233[[#This Row],[1st
Apportionment]:[Invoices]])</f>
        <v>8065</v>
      </c>
      <c r="AE1771" s="58">
        <f>Table446233[[#This Row],[2018–19
Final Allocation
$98.35 
Per Pupil]]-AD1771</f>
        <v>0</v>
      </c>
    </row>
    <row r="1772" spans="1:31" x14ac:dyDescent="0.35">
      <c r="A1772" s="13" t="s">
        <v>7191</v>
      </c>
      <c r="B1772" s="13" t="s">
        <v>7265</v>
      </c>
      <c r="C1772" s="14" t="s">
        <v>7193</v>
      </c>
      <c r="D1772" s="14" t="s">
        <v>7266</v>
      </c>
      <c r="E1772" s="14" t="s">
        <v>34</v>
      </c>
      <c r="F1772" s="14" t="s">
        <v>35</v>
      </c>
      <c r="G1772" s="14" t="s">
        <v>7266</v>
      </c>
      <c r="H1772" s="61" t="s">
        <v>7267</v>
      </c>
      <c r="I1772" s="38">
        <v>0</v>
      </c>
      <c r="J1772" s="39" t="s">
        <v>8122</v>
      </c>
      <c r="K1772" s="40" t="s">
        <v>8123</v>
      </c>
      <c r="L1772" s="14" t="s">
        <v>8123</v>
      </c>
      <c r="M1772" s="41">
        <v>0</v>
      </c>
      <c r="N1772" s="4" t="s">
        <v>8123</v>
      </c>
      <c r="O1772" s="41">
        <v>0</v>
      </c>
      <c r="P1772" s="41">
        <v>0</v>
      </c>
      <c r="Q1772" s="41">
        <v>0</v>
      </c>
      <c r="R1772" s="41">
        <v>0</v>
      </c>
      <c r="S1772" s="41">
        <v>0</v>
      </c>
      <c r="T1772" s="41">
        <v>0</v>
      </c>
      <c r="U1772" s="41">
        <v>0</v>
      </c>
      <c r="V1772" s="41">
        <v>0</v>
      </c>
      <c r="W1772" s="41">
        <v>0</v>
      </c>
      <c r="X1772" s="41">
        <v>0</v>
      </c>
      <c r="Y1772" s="41">
        <v>0</v>
      </c>
      <c r="Z1772" s="41">
        <v>0</v>
      </c>
      <c r="AA1772" s="41">
        <v>0</v>
      </c>
      <c r="AB1772" s="41">
        <v>0</v>
      </c>
      <c r="AC1772" s="41">
        <v>0</v>
      </c>
      <c r="AD1772" s="58">
        <f>SUM(Table446233[[#This Row],[1st
Apportionment]:[Invoices]])</f>
        <v>0</v>
      </c>
      <c r="AE1772" s="58">
        <f>Table446233[[#This Row],[2018–19
Final Allocation
$98.35 
Per Pupil]]-AD1772</f>
        <v>0</v>
      </c>
    </row>
    <row r="1773" spans="1:31" x14ac:dyDescent="0.35">
      <c r="A1773" s="13" t="s">
        <v>7191</v>
      </c>
      <c r="B1773" s="13" t="s">
        <v>7268</v>
      </c>
      <c r="C1773" s="14" t="s">
        <v>7193</v>
      </c>
      <c r="D1773" s="14" t="s">
        <v>7269</v>
      </c>
      <c r="E1773" s="14" t="s">
        <v>34</v>
      </c>
      <c r="F1773" s="14" t="s">
        <v>35</v>
      </c>
      <c r="G1773" s="14" t="s">
        <v>7269</v>
      </c>
      <c r="H1773" s="61" t="s">
        <v>7270</v>
      </c>
      <c r="I1773" s="38">
        <v>0</v>
      </c>
      <c r="J1773" s="39" t="s">
        <v>8122</v>
      </c>
      <c r="K1773" s="40" t="s">
        <v>8123</v>
      </c>
      <c r="L1773" s="14" t="s">
        <v>8123</v>
      </c>
      <c r="M1773" s="41">
        <v>0</v>
      </c>
      <c r="N1773" s="4" t="s">
        <v>8123</v>
      </c>
      <c r="O1773" s="41">
        <v>0</v>
      </c>
      <c r="P1773" s="41">
        <v>0</v>
      </c>
      <c r="Q1773" s="41">
        <v>0</v>
      </c>
      <c r="R1773" s="41">
        <v>0</v>
      </c>
      <c r="S1773" s="41">
        <v>0</v>
      </c>
      <c r="T1773" s="41">
        <v>0</v>
      </c>
      <c r="U1773" s="41">
        <v>0</v>
      </c>
      <c r="V1773" s="41">
        <v>0</v>
      </c>
      <c r="W1773" s="41">
        <v>0</v>
      </c>
      <c r="X1773" s="41">
        <v>0</v>
      </c>
      <c r="Y1773" s="41">
        <v>0</v>
      </c>
      <c r="Z1773" s="41">
        <v>0</v>
      </c>
      <c r="AA1773" s="41">
        <v>0</v>
      </c>
      <c r="AB1773" s="41">
        <v>0</v>
      </c>
      <c r="AC1773" s="41">
        <v>0</v>
      </c>
      <c r="AD1773" s="58">
        <f>SUM(Table446233[[#This Row],[1st
Apportionment]:[Invoices]])</f>
        <v>0</v>
      </c>
      <c r="AE1773" s="58">
        <f>Table446233[[#This Row],[2018–19
Final Allocation
$98.35 
Per Pupil]]-AD1773</f>
        <v>0</v>
      </c>
    </row>
    <row r="1774" spans="1:31" x14ac:dyDescent="0.35">
      <c r="A1774" s="13" t="s">
        <v>7191</v>
      </c>
      <c r="B1774" s="13" t="s">
        <v>7271</v>
      </c>
      <c r="C1774" s="14" t="s">
        <v>7193</v>
      </c>
      <c r="D1774" s="14" t="s">
        <v>7272</v>
      </c>
      <c r="E1774" s="14" t="s">
        <v>34</v>
      </c>
      <c r="F1774" s="14" t="s">
        <v>35</v>
      </c>
      <c r="G1774" s="14" t="s">
        <v>7272</v>
      </c>
      <c r="H1774" s="61" t="s">
        <v>7273</v>
      </c>
      <c r="I1774" s="38">
        <v>75</v>
      </c>
      <c r="J1774" s="39" t="s">
        <v>8122</v>
      </c>
      <c r="K1774" s="40" t="s">
        <v>8122</v>
      </c>
      <c r="L1774" s="14" t="s">
        <v>8122</v>
      </c>
      <c r="M1774" s="41">
        <v>7376</v>
      </c>
      <c r="N1774" s="4" t="s">
        <v>8123</v>
      </c>
      <c r="O1774" s="41">
        <v>0</v>
      </c>
      <c r="P1774" s="41">
        <v>1732</v>
      </c>
      <c r="Q1774" s="41">
        <v>1732</v>
      </c>
      <c r="R1774" s="41">
        <v>1844</v>
      </c>
      <c r="S1774" s="41">
        <v>808</v>
      </c>
      <c r="T1774" s="41">
        <v>0</v>
      </c>
      <c r="U1774" s="41">
        <v>1260</v>
      </c>
      <c r="V1774" s="41">
        <v>0</v>
      </c>
      <c r="W1774" s="41">
        <v>0</v>
      </c>
      <c r="X1774" s="41">
        <v>0</v>
      </c>
      <c r="Y1774" s="41">
        <v>0</v>
      </c>
      <c r="Z1774" s="41">
        <v>0</v>
      </c>
      <c r="AA1774" s="41">
        <v>0</v>
      </c>
      <c r="AB1774" s="41">
        <v>0</v>
      </c>
      <c r="AC1774" s="41">
        <v>0</v>
      </c>
      <c r="AD1774" s="58">
        <f>SUM(Table446233[[#This Row],[1st
Apportionment]:[Invoices]])</f>
        <v>7376</v>
      </c>
      <c r="AE1774" s="58">
        <f>Table446233[[#This Row],[2018–19
Final Allocation
$98.35 
Per Pupil]]-AD1774</f>
        <v>0</v>
      </c>
    </row>
    <row r="1775" spans="1:31" x14ac:dyDescent="0.35">
      <c r="A1775" s="13" t="s">
        <v>7191</v>
      </c>
      <c r="B1775" s="13" t="s">
        <v>7274</v>
      </c>
      <c r="C1775" s="14" t="s">
        <v>7193</v>
      </c>
      <c r="D1775" s="14" t="s">
        <v>7275</v>
      </c>
      <c r="E1775" s="14" t="s">
        <v>34</v>
      </c>
      <c r="F1775" s="14" t="s">
        <v>35</v>
      </c>
      <c r="G1775" s="14" t="s">
        <v>7275</v>
      </c>
      <c r="H1775" s="61" t="s">
        <v>7276</v>
      </c>
      <c r="I1775" s="38">
        <v>0</v>
      </c>
      <c r="J1775" s="39" t="s">
        <v>8122</v>
      </c>
      <c r="K1775" s="40" t="s">
        <v>8123</v>
      </c>
      <c r="L1775" s="14" t="s">
        <v>8123</v>
      </c>
      <c r="M1775" s="41">
        <v>0</v>
      </c>
      <c r="N1775" s="4" t="s">
        <v>8122</v>
      </c>
      <c r="O1775" s="41">
        <v>0</v>
      </c>
      <c r="P1775" s="41">
        <v>0</v>
      </c>
      <c r="Q1775" s="41">
        <v>0</v>
      </c>
      <c r="R1775" s="41">
        <v>0</v>
      </c>
      <c r="S1775" s="41">
        <v>0</v>
      </c>
      <c r="T1775" s="41">
        <v>0</v>
      </c>
      <c r="U1775" s="41">
        <v>0</v>
      </c>
      <c r="V1775" s="41">
        <v>0</v>
      </c>
      <c r="W1775" s="41">
        <v>0</v>
      </c>
      <c r="X1775" s="41">
        <v>0</v>
      </c>
      <c r="Y1775" s="41">
        <v>0</v>
      </c>
      <c r="Z1775" s="41">
        <v>0</v>
      </c>
      <c r="AA1775" s="41">
        <v>0</v>
      </c>
      <c r="AB1775" s="41">
        <v>0</v>
      </c>
      <c r="AC1775" s="41">
        <v>0</v>
      </c>
      <c r="AD1775" s="58">
        <f>SUM(Table446233[[#This Row],[1st
Apportionment]:[Invoices]])</f>
        <v>0</v>
      </c>
      <c r="AE1775" s="58">
        <f>Table446233[[#This Row],[2018–19
Final Allocation
$98.35 
Per Pupil]]-AD1775</f>
        <v>0</v>
      </c>
    </row>
    <row r="1776" spans="1:31" x14ac:dyDescent="0.35">
      <c r="A1776" s="13" t="s">
        <v>7191</v>
      </c>
      <c r="B1776" s="13" t="s">
        <v>7277</v>
      </c>
      <c r="C1776" s="14" t="s">
        <v>7193</v>
      </c>
      <c r="D1776" s="14" t="s">
        <v>7278</v>
      </c>
      <c r="E1776" s="14" t="s">
        <v>34</v>
      </c>
      <c r="F1776" s="14" t="s">
        <v>35</v>
      </c>
      <c r="G1776" s="14" t="s">
        <v>7278</v>
      </c>
      <c r="H1776" s="61" t="s">
        <v>7279</v>
      </c>
      <c r="I1776" s="38">
        <v>0</v>
      </c>
      <c r="J1776" s="39" t="s">
        <v>8123</v>
      </c>
      <c r="K1776" s="40" t="s">
        <v>8122</v>
      </c>
      <c r="L1776" s="14" t="s">
        <v>8122</v>
      </c>
      <c r="M1776" s="41">
        <v>0</v>
      </c>
      <c r="N1776" s="4" t="s">
        <v>8123</v>
      </c>
      <c r="O1776" s="41">
        <v>0</v>
      </c>
      <c r="P1776" s="41">
        <v>0</v>
      </c>
      <c r="Q1776" s="41">
        <v>0</v>
      </c>
      <c r="R1776" s="41">
        <v>0</v>
      </c>
      <c r="S1776" s="41">
        <v>0</v>
      </c>
      <c r="T1776" s="41">
        <v>0</v>
      </c>
      <c r="U1776" s="41">
        <v>0</v>
      </c>
      <c r="V1776" s="41">
        <v>0</v>
      </c>
      <c r="W1776" s="41">
        <v>0</v>
      </c>
      <c r="X1776" s="41">
        <v>0</v>
      </c>
      <c r="Y1776" s="41">
        <v>0</v>
      </c>
      <c r="Z1776" s="41">
        <v>0</v>
      </c>
      <c r="AA1776" s="41">
        <v>0</v>
      </c>
      <c r="AB1776" s="41">
        <v>0</v>
      </c>
      <c r="AC1776" s="41">
        <v>0</v>
      </c>
      <c r="AD1776" s="58">
        <f>SUM(Table446233[[#This Row],[1st
Apportionment]:[Invoices]])</f>
        <v>0</v>
      </c>
      <c r="AE1776" s="58">
        <f>Table446233[[#This Row],[2018–19
Final Allocation
$98.35 
Per Pupil]]-AD1776</f>
        <v>0</v>
      </c>
    </row>
    <row r="1777" spans="1:31" x14ac:dyDescent="0.35">
      <c r="A1777" s="13" t="s">
        <v>7191</v>
      </c>
      <c r="B1777" s="13" t="s">
        <v>7280</v>
      </c>
      <c r="C1777" s="14" t="s">
        <v>7193</v>
      </c>
      <c r="D1777" s="14" t="s">
        <v>7281</v>
      </c>
      <c r="E1777" s="14" t="s">
        <v>34</v>
      </c>
      <c r="F1777" s="14" t="s">
        <v>35</v>
      </c>
      <c r="G1777" s="14" t="s">
        <v>7281</v>
      </c>
      <c r="H1777" s="61" t="s">
        <v>7282</v>
      </c>
      <c r="I1777" s="38">
        <v>0</v>
      </c>
      <c r="J1777" s="39" t="s">
        <v>8123</v>
      </c>
      <c r="K1777" s="40" t="s">
        <v>8123</v>
      </c>
      <c r="L1777" s="14" t="s">
        <v>8123</v>
      </c>
      <c r="M1777" s="41">
        <v>0</v>
      </c>
      <c r="N1777" s="4" t="s">
        <v>8123</v>
      </c>
      <c r="O1777" s="41">
        <v>0</v>
      </c>
      <c r="P1777" s="41">
        <v>0</v>
      </c>
      <c r="Q1777" s="41">
        <v>0</v>
      </c>
      <c r="R1777" s="41">
        <v>0</v>
      </c>
      <c r="S1777" s="41">
        <v>0</v>
      </c>
      <c r="T1777" s="41">
        <v>0</v>
      </c>
      <c r="U1777" s="41">
        <v>0</v>
      </c>
      <c r="V1777" s="41">
        <v>0</v>
      </c>
      <c r="W1777" s="41">
        <v>0</v>
      </c>
      <c r="X1777" s="41">
        <v>0</v>
      </c>
      <c r="Y1777" s="41">
        <v>0</v>
      </c>
      <c r="Z1777" s="41">
        <v>0</v>
      </c>
      <c r="AA1777" s="41">
        <v>0</v>
      </c>
      <c r="AB1777" s="41">
        <v>0</v>
      </c>
      <c r="AC1777" s="41">
        <v>0</v>
      </c>
      <c r="AD1777" s="58">
        <f>SUM(Table446233[[#This Row],[1st
Apportionment]:[Invoices]])</f>
        <v>0</v>
      </c>
      <c r="AE1777" s="58">
        <f>Table446233[[#This Row],[2018–19
Final Allocation
$98.35 
Per Pupil]]-AD1777</f>
        <v>0</v>
      </c>
    </row>
    <row r="1778" spans="1:31" x14ac:dyDescent="0.35">
      <c r="A1778" s="13" t="s">
        <v>7191</v>
      </c>
      <c r="B1778" s="13" t="s">
        <v>7283</v>
      </c>
      <c r="C1778" s="14" t="s">
        <v>7193</v>
      </c>
      <c r="D1778" s="14" t="s">
        <v>7284</v>
      </c>
      <c r="E1778" s="14" t="s">
        <v>34</v>
      </c>
      <c r="F1778" s="14" t="s">
        <v>35</v>
      </c>
      <c r="G1778" s="14" t="s">
        <v>7284</v>
      </c>
      <c r="H1778" s="61" t="s">
        <v>7285</v>
      </c>
      <c r="I1778" s="38">
        <v>0</v>
      </c>
      <c r="J1778" s="39" t="s">
        <v>8123</v>
      </c>
      <c r="K1778" s="40" t="s">
        <v>8123</v>
      </c>
      <c r="L1778" s="14" t="s">
        <v>8123</v>
      </c>
      <c r="M1778" s="41">
        <v>0</v>
      </c>
      <c r="N1778" s="4" t="s">
        <v>8123</v>
      </c>
      <c r="O1778" s="41">
        <v>0</v>
      </c>
      <c r="P1778" s="41">
        <v>0</v>
      </c>
      <c r="Q1778" s="41">
        <v>0</v>
      </c>
      <c r="R1778" s="41">
        <v>0</v>
      </c>
      <c r="S1778" s="41">
        <v>0</v>
      </c>
      <c r="T1778" s="41">
        <v>0</v>
      </c>
      <c r="U1778" s="41">
        <v>0</v>
      </c>
      <c r="V1778" s="41">
        <v>0</v>
      </c>
      <c r="W1778" s="41">
        <v>0</v>
      </c>
      <c r="X1778" s="41">
        <v>0</v>
      </c>
      <c r="Y1778" s="41">
        <v>0</v>
      </c>
      <c r="Z1778" s="41">
        <v>0</v>
      </c>
      <c r="AA1778" s="41">
        <v>0</v>
      </c>
      <c r="AB1778" s="41">
        <v>0</v>
      </c>
      <c r="AC1778" s="41">
        <v>0</v>
      </c>
      <c r="AD1778" s="58">
        <f>SUM(Table446233[[#This Row],[1st
Apportionment]:[Invoices]])</f>
        <v>0</v>
      </c>
      <c r="AE1778" s="58">
        <f>Table446233[[#This Row],[2018–19
Final Allocation
$98.35 
Per Pupil]]-AD1778</f>
        <v>0</v>
      </c>
    </row>
    <row r="1779" spans="1:31" x14ac:dyDescent="0.35">
      <c r="A1779" s="13" t="s">
        <v>7191</v>
      </c>
      <c r="B1779" s="13" t="s">
        <v>7286</v>
      </c>
      <c r="C1779" s="14" t="s">
        <v>7193</v>
      </c>
      <c r="D1779" s="14" t="s">
        <v>7287</v>
      </c>
      <c r="E1779" s="14" t="s">
        <v>34</v>
      </c>
      <c r="F1779" s="14" t="s">
        <v>35</v>
      </c>
      <c r="G1779" s="14" t="s">
        <v>7287</v>
      </c>
      <c r="H1779" s="61" t="s">
        <v>7288</v>
      </c>
      <c r="I1779" s="38">
        <v>100</v>
      </c>
      <c r="J1779" s="39" t="s">
        <v>8122</v>
      </c>
      <c r="K1779" s="40" t="s">
        <v>8122</v>
      </c>
      <c r="L1779" s="14" t="s">
        <v>8122</v>
      </c>
      <c r="M1779" s="41">
        <v>9835</v>
      </c>
      <c r="N1779" s="4" t="s">
        <v>8122</v>
      </c>
      <c r="O1779" s="41">
        <v>0</v>
      </c>
      <c r="P1779" s="41">
        <v>0</v>
      </c>
      <c r="Q1779" s="41">
        <v>0</v>
      </c>
      <c r="R1779" s="41">
        <v>0</v>
      </c>
      <c r="S1779" s="41">
        <v>2459</v>
      </c>
      <c r="T1779" s="41">
        <v>2459</v>
      </c>
      <c r="U1779" s="41">
        <v>0</v>
      </c>
      <c r="V1779" s="41">
        <v>0</v>
      </c>
      <c r="W1779" s="41">
        <v>0</v>
      </c>
      <c r="X1779" s="41">
        <v>0</v>
      </c>
      <c r="Y1779" s="41">
        <v>0</v>
      </c>
      <c r="Z1779" s="41">
        <v>0</v>
      </c>
      <c r="AA1779" s="41">
        <v>0</v>
      </c>
      <c r="AB1779" s="41">
        <v>0</v>
      </c>
      <c r="AC1779" s="41">
        <v>0</v>
      </c>
      <c r="AD1779" s="58">
        <f>SUM(Table446233[[#This Row],[1st
Apportionment]:[Invoices]])</f>
        <v>4918</v>
      </c>
      <c r="AE1779" s="58">
        <f>Table446233[[#This Row],[2018–19
Final Allocation
$98.35 
Per Pupil]]-AD1779</f>
        <v>4917</v>
      </c>
    </row>
    <row r="1780" spans="1:31" x14ac:dyDescent="0.35">
      <c r="A1780" s="13" t="s">
        <v>7191</v>
      </c>
      <c r="B1780" s="13" t="s">
        <v>7289</v>
      </c>
      <c r="C1780" s="14" t="s">
        <v>7193</v>
      </c>
      <c r="D1780" s="14" t="s">
        <v>7290</v>
      </c>
      <c r="E1780" s="14" t="s">
        <v>34</v>
      </c>
      <c r="F1780" s="14" t="s">
        <v>35</v>
      </c>
      <c r="G1780" s="14" t="s">
        <v>7290</v>
      </c>
      <c r="H1780" s="61" t="s">
        <v>7291</v>
      </c>
      <c r="I1780" s="38">
        <v>0</v>
      </c>
      <c r="J1780" s="39" t="s">
        <v>8122</v>
      </c>
      <c r="K1780" s="40" t="s">
        <v>8123</v>
      </c>
      <c r="L1780" s="14" t="s">
        <v>8123</v>
      </c>
      <c r="M1780" s="41">
        <v>0</v>
      </c>
      <c r="N1780" s="4" t="s">
        <v>8123</v>
      </c>
      <c r="O1780" s="41">
        <v>0</v>
      </c>
      <c r="P1780" s="41">
        <v>0</v>
      </c>
      <c r="Q1780" s="41">
        <v>0</v>
      </c>
      <c r="R1780" s="41">
        <v>0</v>
      </c>
      <c r="S1780" s="41">
        <v>0</v>
      </c>
      <c r="T1780" s="41">
        <v>0</v>
      </c>
      <c r="U1780" s="41">
        <v>0</v>
      </c>
      <c r="V1780" s="41">
        <v>0</v>
      </c>
      <c r="W1780" s="41">
        <v>0</v>
      </c>
      <c r="X1780" s="41">
        <v>0</v>
      </c>
      <c r="Y1780" s="41">
        <v>0</v>
      </c>
      <c r="Z1780" s="41">
        <v>0</v>
      </c>
      <c r="AA1780" s="41">
        <v>0</v>
      </c>
      <c r="AB1780" s="41">
        <v>0</v>
      </c>
      <c r="AC1780" s="41">
        <v>0</v>
      </c>
      <c r="AD1780" s="58">
        <f>SUM(Table446233[[#This Row],[1st
Apportionment]:[Invoices]])</f>
        <v>0</v>
      </c>
      <c r="AE1780" s="58">
        <f>Table446233[[#This Row],[2018–19
Final Allocation
$98.35 
Per Pupil]]-AD1780</f>
        <v>0</v>
      </c>
    </row>
    <row r="1781" spans="1:31" x14ac:dyDescent="0.35">
      <c r="A1781" s="13" t="s">
        <v>7191</v>
      </c>
      <c r="B1781" s="13" t="s">
        <v>7292</v>
      </c>
      <c r="C1781" s="14" t="s">
        <v>7193</v>
      </c>
      <c r="D1781" s="14" t="s">
        <v>7293</v>
      </c>
      <c r="E1781" s="14" t="s">
        <v>34</v>
      </c>
      <c r="F1781" s="14" t="s">
        <v>35</v>
      </c>
      <c r="G1781" s="14" t="s">
        <v>7293</v>
      </c>
      <c r="H1781" s="61" t="s">
        <v>7294</v>
      </c>
      <c r="I1781" s="38">
        <v>0</v>
      </c>
      <c r="J1781" s="39" t="s">
        <v>8122</v>
      </c>
      <c r="K1781" s="40" t="s">
        <v>8123</v>
      </c>
      <c r="L1781" s="14" t="s">
        <v>8122</v>
      </c>
      <c r="M1781" s="41">
        <v>0</v>
      </c>
      <c r="N1781" s="4" t="s">
        <v>8123</v>
      </c>
      <c r="O1781" s="41">
        <v>0</v>
      </c>
      <c r="P1781" s="41">
        <v>0</v>
      </c>
      <c r="Q1781" s="41">
        <v>0</v>
      </c>
      <c r="R1781" s="41">
        <v>0</v>
      </c>
      <c r="S1781" s="41">
        <v>0</v>
      </c>
      <c r="T1781" s="41">
        <v>0</v>
      </c>
      <c r="U1781" s="41">
        <v>0</v>
      </c>
      <c r="V1781" s="41">
        <v>0</v>
      </c>
      <c r="W1781" s="41">
        <v>0</v>
      </c>
      <c r="X1781" s="41">
        <v>0</v>
      </c>
      <c r="Y1781" s="41">
        <v>0</v>
      </c>
      <c r="Z1781" s="41">
        <v>0</v>
      </c>
      <c r="AA1781" s="41">
        <v>0</v>
      </c>
      <c r="AB1781" s="41">
        <v>0</v>
      </c>
      <c r="AC1781" s="41">
        <v>0</v>
      </c>
      <c r="AD1781" s="58">
        <f>SUM(Table446233[[#This Row],[1st
Apportionment]:[Invoices]])</f>
        <v>0</v>
      </c>
      <c r="AE1781" s="58">
        <f>Table446233[[#This Row],[2018–19
Final Allocation
$98.35 
Per Pupil]]-AD1781</f>
        <v>0</v>
      </c>
    </row>
    <row r="1782" spans="1:31" x14ac:dyDescent="0.35">
      <c r="A1782" s="13" t="s">
        <v>7191</v>
      </c>
      <c r="B1782" s="13" t="s">
        <v>7295</v>
      </c>
      <c r="C1782" s="14" t="s">
        <v>7193</v>
      </c>
      <c r="D1782" s="14" t="s">
        <v>7296</v>
      </c>
      <c r="E1782" s="14" t="s">
        <v>34</v>
      </c>
      <c r="F1782" s="14" t="s">
        <v>35</v>
      </c>
      <c r="G1782" s="14" t="s">
        <v>7296</v>
      </c>
      <c r="H1782" s="61" t="s">
        <v>7297</v>
      </c>
      <c r="I1782" s="38">
        <v>0</v>
      </c>
      <c r="J1782" s="39" t="s">
        <v>8123</v>
      </c>
      <c r="K1782" s="40" t="s">
        <v>8123</v>
      </c>
      <c r="L1782" s="14" t="s">
        <v>8122</v>
      </c>
      <c r="M1782" s="41">
        <v>0</v>
      </c>
      <c r="N1782" s="4" t="s">
        <v>8123</v>
      </c>
      <c r="O1782" s="41">
        <v>0</v>
      </c>
      <c r="P1782" s="41">
        <v>0</v>
      </c>
      <c r="Q1782" s="41">
        <v>0</v>
      </c>
      <c r="R1782" s="41">
        <v>0</v>
      </c>
      <c r="S1782" s="41">
        <v>0</v>
      </c>
      <c r="T1782" s="41">
        <v>0</v>
      </c>
      <c r="U1782" s="41">
        <v>0</v>
      </c>
      <c r="V1782" s="41">
        <v>0</v>
      </c>
      <c r="W1782" s="41">
        <v>0</v>
      </c>
      <c r="X1782" s="41">
        <v>0</v>
      </c>
      <c r="Y1782" s="41">
        <v>0</v>
      </c>
      <c r="Z1782" s="41">
        <v>0</v>
      </c>
      <c r="AA1782" s="41">
        <v>0</v>
      </c>
      <c r="AB1782" s="41">
        <v>0</v>
      </c>
      <c r="AC1782" s="41">
        <v>0</v>
      </c>
      <c r="AD1782" s="58">
        <f>SUM(Table446233[[#This Row],[1st
Apportionment]:[Invoices]])</f>
        <v>0</v>
      </c>
      <c r="AE1782" s="58">
        <f>Table446233[[#This Row],[2018–19
Final Allocation
$98.35 
Per Pupil]]-AD1782</f>
        <v>0</v>
      </c>
    </row>
    <row r="1783" spans="1:31" x14ac:dyDescent="0.35">
      <c r="A1783" s="13" t="s">
        <v>7191</v>
      </c>
      <c r="B1783" s="13" t="s">
        <v>7298</v>
      </c>
      <c r="C1783" s="14" t="s">
        <v>7193</v>
      </c>
      <c r="D1783" s="14" t="s">
        <v>7299</v>
      </c>
      <c r="E1783" s="14" t="s">
        <v>34</v>
      </c>
      <c r="F1783" s="14" t="s">
        <v>35</v>
      </c>
      <c r="G1783" s="14" t="s">
        <v>7299</v>
      </c>
      <c r="H1783" s="61" t="s">
        <v>7300</v>
      </c>
      <c r="I1783" s="38">
        <v>0</v>
      </c>
      <c r="J1783" s="39" t="s">
        <v>8123</v>
      </c>
      <c r="K1783" s="40" t="s">
        <v>8123</v>
      </c>
      <c r="L1783" s="14" t="s">
        <v>8123</v>
      </c>
      <c r="M1783" s="41">
        <v>0</v>
      </c>
      <c r="N1783" s="4" t="s">
        <v>8123</v>
      </c>
      <c r="O1783" s="41">
        <v>0</v>
      </c>
      <c r="P1783" s="41">
        <v>0</v>
      </c>
      <c r="Q1783" s="41">
        <v>0</v>
      </c>
      <c r="R1783" s="41">
        <v>0</v>
      </c>
      <c r="S1783" s="41">
        <v>0</v>
      </c>
      <c r="T1783" s="41">
        <v>0</v>
      </c>
      <c r="U1783" s="41">
        <v>0</v>
      </c>
      <c r="V1783" s="41">
        <v>0</v>
      </c>
      <c r="W1783" s="41">
        <v>0</v>
      </c>
      <c r="X1783" s="41">
        <v>0</v>
      </c>
      <c r="Y1783" s="41">
        <v>0</v>
      </c>
      <c r="Z1783" s="41">
        <v>0</v>
      </c>
      <c r="AA1783" s="41">
        <v>0</v>
      </c>
      <c r="AB1783" s="41">
        <v>0</v>
      </c>
      <c r="AC1783" s="41">
        <v>0</v>
      </c>
      <c r="AD1783" s="58">
        <f>SUM(Table446233[[#This Row],[1st
Apportionment]:[Invoices]])</f>
        <v>0</v>
      </c>
      <c r="AE1783" s="58">
        <f>Table446233[[#This Row],[2018–19
Final Allocation
$98.35 
Per Pupil]]-AD1783</f>
        <v>0</v>
      </c>
    </row>
    <row r="1784" spans="1:31" x14ac:dyDescent="0.35">
      <c r="A1784" s="13" t="s">
        <v>7191</v>
      </c>
      <c r="B1784" s="13" t="s">
        <v>7301</v>
      </c>
      <c r="C1784" s="14" t="s">
        <v>7193</v>
      </c>
      <c r="D1784" s="14" t="s">
        <v>7302</v>
      </c>
      <c r="E1784" s="14" t="s">
        <v>34</v>
      </c>
      <c r="F1784" s="14" t="s">
        <v>35</v>
      </c>
      <c r="G1784" s="14" t="s">
        <v>7302</v>
      </c>
      <c r="H1784" s="61" t="s">
        <v>7303</v>
      </c>
      <c r="I1784" s="38">
        <v>0</v>
      </c>
      <c r="J1784" s="39" t="s">
        <v>8123</v>
      </c>
      <c r="K1784" s="40" t="s">
        <v>8123</v>
      </c>
      <c r="L1784" s="14" t="s">
        <v>8123</v>
      </c>
      <c r="M1784" s="41">
        <v>0</v>
      </c>
      <c r="N1784" s="4" t="s">
        <v>8123</v>
      </c>
      <c r="O1784" s="41">
        <v>0</v>
      </c>
      <c r="P1784" s="41">
        <v>0</v>
      </c>
      <c r="Q1784" s="41">
        <v>0</v>
      </c>
      <c r="R1784" s="41">
        <v>0</v>
      </c>
      <c r="S1784" s="41">
        <v>0</v>
      </c>
      <c r="T1784" s="41">
        <v>0</v>
      </c>
      <c r="U1784" s="41">
        <v>0</v>
      </c>
      <c r="V1784" s="41">
        <v>0</v>
      </c>
      <c r="W1784" s="41">
        <v>0</v>
      </c>
      <c r="X1784" s="41">
        <v>0</v>
      </c>
      <c r="Y1784" s="41">
        <v>0</v>
      </c>
      <c r="Z1784" s="41">
        <v>0</v>
      </c>
      <c r="AA1784" s="41">
        <v>0</v>
      </c>
      <c r="AB1784" s="41">
        <v>0</v>
      </c>
      <c r="AC1784" s="41">
        <v>0</v>
      </c>
      <c r="AD1784" s="58">
        <f>SUM(Table446233[[#This Row],[1st
Apportionment]:[Invoices]])</f>
        <v>0</v>
      </c>
      <c r="AE1784" s="58">
        <f>Table446233[[#This Row],[2018–19
Final Allocation
$98.35 
Per Pupil]]-AD1784</f>
        <v>0</v>
      </c>
    </row>
    <row r="1785" spans="1:31" x14ac:dyDescent="0.35">
      <c r="A1785" s="13" t="s">
        <v>7191</v>
      </c>
      <c r="B1785" s="13" t="s">
        <v>7304</v>
      </c>
      <c r="C1785" s="14" t="s">
        <v>7193</v>
      </c>
      <c r="D1785" s="14" t="s">
        <v>7305</v>
      </c>
      <c r="E1785" s="14" t="s">
        <v>34</v>
      </c>
      <c r="F1785" s="14" t="s">
        <v>35</v>
      </c>
      <c r="G1785" s="14" t="s">
        <v>7305</v>
      </c>
      <c r="H1785" s="61" t="s">
        <v>7306</v>
      </c>
      <c r="I1785" s="38">
        <v>40</v>
      </c>
      <c r="J1785" s="39" t="s">
        <v>8122</v>
      </c>
      <c r="K1785" s="40" t="s">
        <v>8122</v>
      </c>
      <c r="L1785" s="14" t="s">
        <v>8122</v>
      </c>
      <c r="M1785" s="41">
        <v>3934</v>
      </c>
      <c r="N1785" s="4" t="s">
        <v>8122</v>
      </c>
      <c r="O1785" s="41">
        <v>0</v>
      </c>
      <c r="P1785" s="41">
        <v>924</v>
      </c>
      <c r="Q1785" s="41">
        <v>924</v>
      </c>
      <c r="R1785" s="41">
        <v>984</v>
      </c>
      <c r="S1785" s="41">
        <v>1102</v>
      </c>
      <c r="T1785" s="41">
        <v>0</v>
      </c>
      <c r="U1785" s="41">
        <v>0</v>
      </c>
      <c r="V1785" s="41">
        <v>0</v>
      </c>
      <c r="W1785" s="41">
        <v>0</v>
      </c>
      <c r="X1785" s="41">
        <v>0</v>
      </c>
      <c r="Y1785" s="41">
        <v>0</v>
      </c>
      <c r="Z1785" s="41">
        <v>0</v>
      </c>
      <c r="AA1785" s="41">
        <v>0</v>
      </c>
      <c r="AB1785" s="41">
        <v>0</v>
      </c>
      <c r="AC1785" s="41">
        <v>0</v>
      </c>
      <c r="AD1785" s="58">
        <f>SUM(Table446233[[#This Row],[1st
Apportionment]:[Invoices]])</f>
        <v>3934</v>
      </c>
      <c r="AE1785" s="58">
        <f>Table446233[[#This Row],[2018–19
Final Allocation
$98.35 
Per Pupil]]-AD1785</f>
        <v>0</v>
      </c>
    </row>
    <row r="1786" spans="1:31" x14ac:dyDescent="0.35">
      <c r="A1786" s="13" t="s">
        <v>7191</v>
      </c>
      <c r="B1786" s="13" t="s">
        <v>7307</v>
      </c>
      <c r="C1786" s="14" t="s">
        <v>7193</v>
      </c>
      <c r="D1786" s="14" t="s">
        <v>7308</v>
      </c>
      <c r="E1786" s="14" t="s">
        <v>34</v>
      </c>
      <c r="F1786" s="14" t="s">
        <v>35</v>
      </c>
      <c r="G1786" s="14" t="s">
        <v>7308</v>
      </c>
      <c r="H1786" s="61" t="s">
        <v>7309</v>
      </c>
      <c r="I1786" s="38">
        <v>168</v>
      </c>
      <c r="J1786" s="39" t="s">
        <v>8122</v>
      </c>
      <c r="K1786" s="40" t="s">
        <v>8122</v>
      </c>
      <c r="L1786" s="14" t="s">
        <v>8122</v>
      </c>
      <c r="M1786" s="41">
        <v>16523</v>
      </c>
      <c r="N1786" s="4" t="s">
        <v>8123</v>
      </c>
      <c r="O1786" s="41">
        <v>1668</v>
      </c>
      <c r="P1786" s="41">
        <v>0</v>
      </c>
      <c r="Q1786" s="41">
        <v>3879</v>
      </c>
      <c r="R1786" s="41">
        <v>4131</v>
      </c>
      <c r="S1786" s="41">
        <v>5019</v>
      </c>
      <c r="T1786" s="41">
        <v>1826</v>
      </c>
      <c r="U1786" s="41">
        <v>0</v>
      </c>
      <c r="V1786" s="41">
        <v>0</v>
      </c>
      <c r="W1786" s="41">
        <v>0</v>
      </c>
      <c r="X1786" s="41">
        <v>0</v>
      </c>
      <c r="Y1786" s="41">
        <v>0</v>
      </c>
      <c r="Z1786" s="41">
        <v>0</v>
      </c>
      <c r="AA1786" s="41">
        <v>0</v>
      </c>
      <c r="AB1786" s="41">
        <v>0</v>
      </c>
      <c r="AC1786" s="41">
        <v>0</v>
      </c>
      <c r="AD1786" s="58">
        <f>SUM(Table446233[[#This Row],[1st
Apportionment]:[Invoices]])</f>
        <v>16523</v>
      </c>
      <c r="AE1786" s="58">
        <f>Table446233[[#This Row],[2018–19
Final Allocation
$98.35 
Per Pupil]]-AD1786</f>
        <v>0</v>
      </c>
    </row>
    <row r="1787" spans="1:31" x14ac:dyDescent="0.35">
      <c r="A1787" s="13" t="s">
        <v>7191</v>
      </c>
      <c r="B1787" s="13" t="s">
        <v>7310</v>
      </c>
      <c r="C1787" s="14" t="s">
        <v>7193</v>
      </c>
      <c r="D1787" s="14" t="s">
        <v>7311</v>
      </c>
      <c r="E1787" s="14" t="s">
        <v>34</v>
      </c>
      <c r="F1787" s="14" t="s">
        <v>35</v>
      </c>
      <c r="G1787" s="14" t="s">
        <v>7311</v>
      </c>
      <c r="H1787" s="61" t="s">
        <v>7312</v>
      </c>
      <c r="I1787" s="38">
        <v>0</v>
      </c>
      <c r="J1787" s="39" t="s">
        <v>8123</v>
      </c>
      <c r="K1787" s="40" t="s">
        <v>8122</v>
      </c>
      <c r="L1787" s="14" t="s">
        <v>8122</v>
      </c>
      <c r="M1787" s="41">
        <v>0</v>
      </c>
      <c r="N1787" s="4" t="s">
        <v>8122</v>
      </c>
      <c r="O1787" s="41">
        <v>0</v>
      </c>
      <c r="P1787" s="41">
        <v>0</v>
      </c>
      <c r="Q1787" s="41">
        <v>0</v>
      </c>
      <c r="R1787" s="41">
        <v>0</v>
      </c>
      <c r="S1787" s="41">
        <v>0</v>
      </c>
      <c r="T1787" s="41">
        <v>0</v>
      </c>
      <c r="U1787" s="41">
        <v>0</v>
      </c>
      <c r="V1787" s="41">
        <v>0</v>
      </c>
      <c r="W1787" s="41">
        <v>0</v>
      </c>
      <c r="X1787" s="41">
        <v>0</v>
      </c>
      <c r="Y1787" s="41">
        <v>0</v>
      </c>
      <c r="Z1787" s="41">
        <v>0</v>
      </c>
      <c r="AA1787" s="41">
        <v>0</v>
      </c>
      <c r="AB1787" s="41">
        <v>0</v>
      </c>
      <c r="AC1787" s="41">
        <v>0</v>
      </c>
      <c r="AD1787" s="58">
        <f>SUM(Table446233[[#This Row],[1st
Apportionment]:[Invoices]])</f>
        <v>0</v>
      </c>
      <c r="AE1787" s="58">
        <f>Table446233[[#This Row],[2018–19
Final Allocation
$98.35 
Per Pupil]]-AD1787</f>
        <v>0</v>
      </c>
    </row>
    <row r="1788" spans="1:31" x14ac:dyDescent="0.35">
      <c r="A1788" s="13" t="s">
        <v>7191</v>
      </c>
      <c r="B1788" s="13" t="s">
        <v>7313</v>
      </c>
      <c r="C1788" s="14" t="s">
        <v>7193</v>
      </c>
      <c r="D1788" s="14" t="s">
        <v>7314</v>
      </c>
      <c r="E1788" s="14" t="s">
        <v>34</v>
      </c>
      <c r="F1788" s="14" t="s">
        <v>35</v>
      </c>
      <c r="G1788" s="14" t="s">
        <v>7314</v>
      </c>
      <c r="H1788" s="61" t="s">
        <v>7315</v>
      </c>
      <c r="I1788" s="38">
        <v>0</v>
      </c>
      <c r="J1788" s="39" t="s">
        <v>8123</v>
      </c>
      <c r="K1788" s="40" t="s">
        <v>8123</v>
      </c>
      <c r="L1788" s="14" t="s">
        <v>8123</v>
      </c>
      <c r="M1788" s="41">
        <v>0</v>
      </c>
      <c r="N1788" s="4" t="s">
        <v>8123</v>
      </c>
      <c r="O1788" s="41">
        <v>0</v>
      </c>
      <c r="P1788" s="41">
        <v>0</v>
      </c>
      <c r="Q1788" s="41">
        <v>0</v>
      </c>
      <c r="R1788" s="41">
        <v>0</v>
      </c>
      <c r="S1788" s="41">
        <v>0</v>
      </c>
      <c r="T1788" s="41">
        <v>0</v>
      </c>
      <c r="U1788" s="41">
        <v>0</v>
      </c>
      <c r="V1788" s="41">
        <v>0</v>
      </c>
      <c r="W1788" s="41">
        <v>0</v>
      </c>
      <c r="X1788" s="41">
        <v>0</v>
      </c>
      <c r="Y1788" s="41">
        <v>0</v>
      </c>
      <c r="Z1788" s="41">
        <v>0</v>
      </c>
      <c r="AA1788" s="41">
        <v>0</v>
      </c>
      <c r="AB1788" s="41">
        <v>0</v>
      </c>
      <c r="AC1788" s="41">
        <v>0</v>
      </c>
      <c r="AD1788" s="58">
        <f>SUM(Table446233[[#This Row],[1st
Apportionment]:[Invoices]])</f>
        <v>0</v>
      </c>
      <c r="AE1788" s="58">
        <f>Table446233[[#This Row],[2018–19
Final Allocation
$98.35 
Per Pupil]]-AD1788</f>
        <v>0</v>
      </c>
    </row>
    <row r="1789" spans="1:31" x14ac:dyDescent="0.35">
      <c r="A1789" s="13" t="s">
        <v>7191</v>
      </c>
      <c r="B1789" s="13" t="s">
        <v>7316</v>
      </c>
      <c r="C1789" s="14" t="s">
        <v>7193</v>
      </c>
      <c r="D1789" s="14" t="s">
        <v>7287</v>
      </c>
      <c r="E1789" s="14" t="s">
        <v>7317</v>
      </c>
      <c r="F1789" s="14" t="s">
        <v>7318</v>
      </c>
      <c r="G1789" s="14" t="s">
        <v>7319</v>
      </c>
      <c r="H1789" s="61" t="s">
        <v>7320</v>
      </c>
      <c r="I1789" s="38">
        <v>0</v>
      </c>
      <c r="J1789" s="39" t="s">
        <v>8123</v>
      </c>
      <c r="K1789" s="40" t="s">
        <v>8123</v>
      </c>
      <c r="L1789" s="14" t="s">
        <v>8122</v>
      </c>
      <c r="M1789" s="41">
        <v>0</v>
      </c>
      <c r="N1789" s="4" t="s">
        <v>8122</v>
      </c>
      <c r="O1789" s="41">
        <v>0</v>
      </c>
      <c r="P1789" s="41">
        <v>0</v>
      </c>
      <c r="Q1789" s="41">
        <v>0</v>
      </c>
      <c r="R1789" s="41">
        <v>0</v>
      </c>
      <c r="S1789" s="41">
        <v>0</v>
      </c>
      <c r="T1789" s="41">
        <v>0</v>
      </c>
      <c r="U1789" s="41">
        <v>0</v>
      </c>
      <c r="V1789" s="41">
        <v>0</v>
      </c>
      <c r="W1789" s="41">
        <v>0</v>
      </c>
      <c r="X1789" s="41">
        <v>0</v>
      </c>
      <c r="Y1789" s="41">
        <v>0</v>
      </c>
      <c r="Z1789" s="41">
        <v>0</v>
      </c>
      <c r="AA1789" s="41">
        <v>0</v>
      </c>
      <c r="AB1789" s="41">
        <v>0</v>
      </c>
      <c r="AC1789" s="41">
        <v>0</v>
      </c>
      <c r="AD1789" s="58">
        <f>SUM(Table446233[[#This Row],[1st
Apportionment]:[Invoices]])</f>
        <v>0</v>
      </c>
      <c r="AE1789" s="58">
        <f>Table446233[[#This Row],[2018–19
Final Allocation
$98.35 
Per Pupil]]-AD1789</f>
        <v>0</v>
      </c>
    </row>
    <row r="1790" spans="1:31" x14ac:dyDescent="0.35">
      <c r="A1790" s="13" t="s">
        <v>7191</v>
      </c>
      <c r="B1790" s="13" t="s">
        <v>7321</v>
      </c>
      <c r="C1790" s="14" t="s">
        <v>7193</v>
      </c>
      <c r="D1790" s="14" t="s">
        <v>7284</v>
      </c>
      <c r="E1790" s="14" t="s">
        <v>7322</v>
      </c>
      <c r="F1790" s="14" t="s">
        <v>7323</v>
      </c>
      <c r="G1790" s="14" t="s">
        <v>7324</v>
      </c>
      <c r="H1790" s="61" t="s">
        <v>7325</v>
      </c>
      <c r="I1790" s="38">
        <v>0</v>
      </c>
      <c r="J1790" s="39" t="s">
        <v>8123</v>
      </c>
      <c r="K1790" s="40" t="s">
        <v>8123</v>
      </c>
      <c r="L1790" s="14" t="s">
        <v>8123</v>
      </c>
      <c r="M1790" s="41">
        <v>0</v>
      </c>
      <c r="N1790" s="4" t="s">
        <v>8123</v>
      </c>
      <c r="O1790" s="41">
        <v>0</v>
      </c>
      <c r="P1790" s="41">
        <v>0</v>
      </c>
      <c r="Q1790" s="41">
        <v>0</v>
      </c>
      <c r="R1790" s="41">
        <v>0</v>
      </c>
      <c r="S1790" s="41">
        <v>0</v>
      </c>
      <c r="T1790" s="41">
        <v>0</v>
      </c>
      <c r="U1790" s="41">
        <v>0</v>
      </c>
      <c r="V1790" s="41">
        <v>0</v>
      </c>
      <c r="W1790" s="41">
        <v>0</v>
      </c>
      <c r="X1790" s="41">
        <v>0</v>
      </c>
      <c r="Y1790" s="41">
        <v>0</v>
      </c>
      <c r="Z1790" s="41">
        <v>0</v>
      </c>
      <c r="AA1790" s="41">
        <v>0</v>
      </c>
      <c r="AB1790" s="41">
        <v>0</v>
      </c>
      <c r="AC1790" s="41">
        <v>0</v>
      </c>
      <c r="AD1790" s="58">
        <f>SUM(Table446233[[#This Row],[1st
Apportionment]:[Invoices]])</f>
        <v>0</v>
      </c>
      <c r="AE1790" s="58">
        <f>Table446233[[#This Row],[2018–19
Final Allocation
$98.35 
Per Pupil]]-AD1790</f>
        <v>0</v>
      </c>
    </row>
    <row r="1791" spans="1:31" x14ac:dyDescent="0.35">
      <c r="A1791" s="13" t="s">
        <v>7191</v>
      </c>
      <c r="B1791" s="13" t="s">
        <v>7326</v>
      </c>
      <c r="C1791" s="14" t="s">
        <v>7193</v>
      </c>
      <c r="D1791" s="14" t="s">
        <v>7266</v>
      </c>
      <c r="E1791" s="14" t="s">
        <v>7327</v>
      </c>
      <c r="F1791" s="14" t="s">
        <v>7328</v>
      </c>
      <c r="G1791" s="14" t="s">
        <v>7329</v>
      </c>
      <c r="H1791" s="61" t="s">
        <v>7330</v>
      </c>
      <c r="I1791" s="38">
        <v>0</v>
      </c>
      <c r="J1791" s="39" t="s">
        <v>8122</v>
      </c>
      <c r="K1791" s="40" t="s">
        <v>8123</v>
      </c>
      <c r="L1791" s="14" t="s">
        <v>8123</v>
      </c>
      <c r="M1791" s="41">
        <v>0</v>
      </c>
      <c r="N1791" s="4" t="s">
        <v>8123</v>
      </c>
      <c r="O1791" s="41">
        <v>0</v>
      </c>
      <c r="P1791" s="41">
        <v>0</v>
      </c>
      <c r="Q1791" s="41">
        <v>0</v>
      </c>
      <c r="R1791" s="41">
        <v>0</v>
      </c>
      <c r="S1791" s="41">
        <v>0</v>
      </c>
      <c r="T1791" s="41">
        <v>0</v>
      </c>
      <c r="U1791" s="41">
        <v>0</v>
      </c>
      <c r="V1791" s="41">
        <v>0</v>
      </c>
      <c r="W1791" s="41">
        <v>0</v>
      </c>
      <c r="X1791" s="41">
        <v>0</v>
      </c>
      <c r="Y1791" s="41">
        <v>0</v>
      </c>
      <c r="Z1791" s="41">
        <v>0</v>
      </c>
      <c r="AA1791" s="41">
        <v>0</v>
      </c>
      <c r="AB1791" s="41">
        <v>0</v>
      </c>
      <c r="AC1791" s="41">
        <v>0</v>
      </c>
      <c r="AD1791" s="58">
        <f>SUM(Table446233[[#This Row],[1st
Apportionment]:[Invoices]])</f>
        <v>0</v>
      </c>
      <c r="AE1791" s="58">
        <f>Table446233[[#This Row],[2018–19
Final Allocation
$98.35 
Per Pupil]]-AD1791</f>
        <v>0</v>
      </c>
    </row>
    <row r="1792" spans="1:31" x14ac:dyDescent="0.35">
      <c r="A1792" s="13" t="s">
        <v>7191</v>
      </c>
      <c r="B1792" s="13" t="s">
        <v>7331</v>
      </c>
      <c r="C1792" s="14" t="s">
        <v>7193</v>
      </c>
      <c r="D1792" s="14" t="s">
        <v>7278</v>
      </c>
      <c r="E1792" s="14" t="s">
        <v>7332</v>
      </c>
      <c r="F1792" s="14" t="s">
        <v>7333</v>
      </c>
      <c r="G1792" s="14" t="s">
        <v>7334</v>
      </c>
      <c r="H1792" s="61" t="s">
        <v>7335</v>
      </c>
      <c r="I1792" s="38">
        <v>0</v>
      </c>
      <c r="J1792" s="39" t="s">
        <v>8122</v>
      </c>
      <c r="K1792" s="40" t="s">
        <v>8123</v>
      </c>
      <c r="L1792" s="14" t="s">
        <v>8123</v>
      </c>
      <c r="M1792" s="41">
        <v>0</v>
      </c>
      <c r="N1792" s="4" t="s">
        <v>8123</v>
      </c>
      <c r="O1792" s="41">
        <v>0</v>
      </c>
      <c r="P1792" s="41">
        <v>0</v>
      </c>
      <c r="Q1792" s="41">
        <v>0</v>
      </c>
      <c r="R1792" s="41">
        <v>0</v>
      </c>
      <c r="S1792" s="41">
        <v>0</v>
      </c>
      <c r="T1792" s="41">
        <v>0</v>
      </c>
      <c r="U1792" s="41">
        <v>0</v>
      </c>
      <c r="V1792" s="41">
        <v>0</v>
      </c>
      <c r="W1792" s="41">
        <v>0</v>
      </c>
      <c r="X1792" s="41">
        <v>0</v>
      </c>
      <c r="Y1792" s="41">
        <v>0</v>
      </c>
      <c r="Z1792" s="41">
        <v>0</v>
      </c>
      <c r="AA1792" s="41">
        <v>0</v>
      </c>
      <c r="AB1792" s="41">
        <v>0</v>
      </c>
      <c r="AC1792" s="41">
        <v>0</v>
      </c>
      <c r="AD1792" s="58">
        <f>SUM(Table446233[[#This Row],[1st
Apportionment]:[Invoices]])</f>
        <v>0</v>
      </c>
      <c r="AE1792" s="58">
        <f>Table446233[[#This Row],[2018–19
Final Allocation
$98.35 
Per Pupil]]-AD1792</f>
        <v>0</v>
      </c>
    </row>
    <row r="1793" spans="1:31" x14ac:dyDescent="0.35">
      <c r="A1793" s="13" t="s">
        <v>7191</v>
      </c>
      <c r="B1793" s="13" t="s">
        <v>7336</v>
      </c>
      <c r="C1793" s="14" t="s">
        <v>7193</v>
      </c>
      <c r="D1793" s="14" t="s">
        <v>7260</v>
      </c>
      <c r="E1793" s="14" t="s">
        <v>7337</v>
      </c>
      <c r="F1793" s="14" t="s">
        <v>7338</v>
      </c>
      <c r="G1793" s="14" t="s">
        <v>7339</v>
      </c>
      <c r="H1793" s="61" t="s">
        <v>7340</v>
      </c>
      <c r="I1793" s="38">
        <v>0</v>
      </c>
      <c r="J1793" s="39" t="s">
        <v>8122</v>
      </c>
      <c r="K1793" s="40" t="s">
        <v>8123</v>
      </c>
      <c r="L1793" s="14" t="s">
        <v>8123</v>
      </c>
      <c r="M1793" s="41">
        <v>0</v>
      </c>
      <c r="N1793" s="4" t="s">
        <v>8123</v>
      </c>
      <c r="O1793" s="41">
        <v>0</v>
      </c>
      <c r="P1793" s="41">
        <v>0</v>
      </c>
      <c r="Q1793" s="41">
        <v>0</v>
      </c>
      <c r="R1793" s="41">
        <v>0</v>
      </c>
      <c r="S1793" s="41">
        <v>0</v>
      </c>
      <c r="T1793" s="41">
        <v>0</v>
      </c>
      <c r="U1793" s="41">
        <v>0</v>
      </c>
      <c r="V1793" s="41">
        <v>0</v>
      </c>
      <c r="W1793" s="41">
        <v>0</v>
      </c>
      <c r="X1793" s="41">
        <v>0</v>
      </c>
      <c r="Y1793" s="41">
        <v>0</v>
      </c>
      <c r="Z1793" s="41">
        <v>0</v>
      </c>
      <c r="AA1793" s="41">
        <v>0</v>
      </c>
      <c r="AB1793" s="41">
        <v>0</v>
      </c>
      <c r="AC1793" s="41">
        <v>0</v>
      </c>
      <c r="AD1793" s="58">
        <f>SUM(Table446233[[#This Row],[1st
Apportionment]:[Invoices]])</f>
        <v>0</v>
      </c>
      <c r="AE1793" s="58">
        <f>Table446233[[#This Row],[2018–19
Final Allocation
$98.35 
Per Pupil]]-AD1793</f>
        <v>0</v>
      </c>
    </row>
    <row r="1794" spans="1:31" x14ac:dyDescent="0.35">
      <c r="A1794" s="13" t="s">
        <v>7191</v>
      </c>
      <c r="B1794" s="13" t="s">
        <v>7341</v>
      </c>
      <c r="C1794" s="14" t="s">
        <v>7193</v>
      </c>
      <c r="D1794" s="14" t="s">
        <v>7233</v>
      </c>
      <c r="E1794" s="14" t="s">
        <v>7342</v>
      </c>
      <c r="F1794" s="14" t="s">
        <v>7343</v>
      </c>
      <c r="G1794" s="14" t="s">
        <v>7344</v>
      </c>
      <c r="H1794" s="61" t="s">
        <v>7345</v>
      </c>
      <c r="I1794" s="38">
        <v>0</v>
      </c>
      <c r="J1794" s="39" t="s">
        <v>8122</v>
      </c>
      <c r="K1794" s="40" t="s">
        <v>8123</v>
      </c>
      <c r="L1794" s="14" t="s">
        <v>8123</v>
      </c>
      <c r="M1794" s="41">
        <v>0</v>
      </c>
      <c r="N1794" s="4" t="s">
        <v>8123</v>
      </c>
      <c r="O1794" s="41">
        <v>0</v>
      </c>
      <c r="P1794" s="41">
        <v>0</v>
      </c>
      <c r="Q1794" s="41">
        <v>0</v>
      </c>
      <c r="R1794" s="41">
        <v>0</v>
      </c>
      <c r="S1794" s="41">
        <v>0</v>
      </c>
      <c r="T1794" s="41">
        <v>0</v>
      </c>
      <c r="U1794" s="41">
        <v>0</v>
      </c>
      <c r="V1794" s="41">
        <v>0</v>
      </c>
      <c r="W1794" s="41">
        <v>0</v>
      </c>
      <c r="X1794" s="41">
        <v>0</v>
      </c>
      <c r="Y1794" s="41">
        <v>0</v>
      </c>
      <c r="Z1794" s="41">
        <v>0</v>
      </c>
      <c r="AA1794" s="41">
        <v>0</v>
      </c>
      <c r="AB1794" s="41">
        <v>0</v>
      </c>
      <c r="AC1794" s="41">
        <v>0</v>
      </c>
      <c r="AD1794" s="58">
        <f>SUM(Table446233[[#This Row],[1st
Apportionment]:[Invoices]])</f>
        <v>0</v>
      </c>
      <c r="AE1794" s="58">
        <f>Table446233[[#This Row],[2018–19
Final Allocation
$98.35 
Per Pupil]]-AD1794</f>
        <v>0</v>
      </c>
    </row>
    <row r="1795" spans="1:31" x14ac:dyDescent="0.35">
      <c r="A1795" s="13" t="s">
        <v>7191</v>
      </c>
      <c r="B1795" s="13" t="s">
        <v>7346</v>
      </c>
      <c r="C1795" s="14" t="s">
        <v>7193</v>
      </c>
      <c r="D1795" s="14" t="s">
        <v>7266</v>
      </c>
      <c r="E1795" s="14" t="s">
        <v>7347</v>
      </c>
      <c r="F1795" s="14" t="s">
        <v>7348</v>
      </c>
      <c r="G1795" s="14" t="s">
        <v>7349</v>
      </c>
      <c r="H1795" s="61" t="s">
        <v>7350</v>
      </c>
      <c r="I1795" s="38">
        <v>0</v>
      </c>
      <c r="J1795" s="39" t="s">
        <v>8122</v>
      </c>
      <c r="K1795" s="40" t="s">
        <v>8123</v>
      </c>
      <c r="L1795" s="14" t="s">
        <v>8123</v>
      </c>
      <c r="M1795" s="41">
        <v>0</v>
      </c>
      <c r="N1795" s="4" t="s">
        <v>8123</v>
      </c>
      <c r="O1795" s="41">
        <v>0</v>
      </c>
      <c r="P1795" s="41">
        <v>0</v>
      </c>
      <c r="Q1795" s="41">
        <v>0</v>
      </c>
      <c r="R1795" s="41">
        <v>0</v>
      </c>
      <c r="S1795" s="41">
        <v>0</v>
      </c>
      <c r="T1795" s="41">
        <v>0</v>
      </c>
      <c r="U1795" s="41">
        <v>0</v>
      </c>
      <c r="V1795" s="41">
        <v>0</v>
      </c>
      <c r="W1795" s="41">
        <v>0</v>
      </c>
      <c r="X1795" s="41">
        <v>0</v>
      </c>
      <c r="Y1795" s="41">
        <v>0</v>
      </c>
      <c r="Z1795" s="41">
        <v>0</v>
      </c>
      <c r="AA1795" s="41">
        <v>0</v>
      </c>
      <c r="AB1795" s="41">
        <v>0</v>
      </c>
      <c r="AC1795" s="41">
        <v>0</v>
      </c>
      <c r="AD1795" s="58">
        <f>SUM(Table446233[[#This Row],[1st
Apportionment]:[Invoices]])</f>
        <v>0</v>
      </c>
      <c r="AE1795" s="58">
        <f>Table446233[[#This Row],[2018–19
Final Allocation
$98.35 
Per Pupil]]-AD1795</f>
        <v>0</v>
      </c>
    </row>
    <row r="1796" spans="1:31" x14ac:dyDescent="0.35">
      <c r="A1796" s="13" t="s">
        <v>7191</v>
      </c>
      <c r="B1796" s="13" t="s">
        <v>7351</v>
      </c>
      <c r="C1796" s="14" t="s">
        <v>7193</v>
      </c>
      <c r="D1796" s="14" t="s">
        <v>7275</v>
      </c>
      <c r="E1796" s="14" t="s">
        <v>7352</v>
      </c>
      <c r="F1796" s="14" t="s">
        <v>7353</v>
      </c>
      <c r="G1796" s="14" t="s">
        <v>7354</v>
      </c>
      <c r="H1796" s="61" t="s">
        <v>7355</v>
      </c>
      <c r="I1796" s="38">
        <v>0</v>
      </c>
      <c r="J1796" s="39" t="s">
        <v>8122</v>
      </c>
      <c r="K1796" s="40" t="s">
        <v>8123</v>
      </c>
      <c r="L1796" s="14" t="s">
        <v>8123</v>
      </c>
      <c r="M1796" s="41">
        <v>0</v>
      </c>
      <c r="N1796" s="4" t="s">
        <v>8123</v>
      </c>
      <c r="O1796" s="41">
        <v>0</v>
      </c>
      <c r="P1796" s="41">
        <v>0</v>
      </c>
      <c r="Q1796" s="41">
        <v>0</v>
      </c>
      <c r="R1796" s="41">
        <v>0</v>
      </c>
      <c r="S1796" s="41">
        <v>0</v>
      </c>
      <c r="T1796" s="41">
        <v>0</v>
      </c>
      <c r="U1796" s="41">
        <v>0</v>
      </c>
      <c r="V1796" s="41">
        <v>0</v>
      </c>
      <c r="W1796" s="41">
        <v>0</v>
      </c>
      <c r="X1796" s="41">
        <v>0</v>
      </c>
      <c r="Y1796" s="41">
        <v>0</v>
      </c>
      <c r="Z1796" s="41">
        <v>0</v>
      </c>
      <c r="AA1796" s="41">
        <v>0</v>
      </c>
      <c r="AB1796" s="41">
        <v>0</v>
      </c>
      <c r="AC1796" s="41">
        <v>0</v>
      </c>
      <c r="AD1796" s="58">
        <f>SUM(Table446233[[#This Row],[1st
Apportionment]:[Invoices]])</f>
        <v>0</v>
      </c>
      <c r="AE1796" s="58">
        <f>Table446233[[#This Row],[2018–19
Final Allocation
$98.35 
Per Pupil]]-AD1796</f>
        <v>0</v>
      </c>
    </row>
    <row r="1797" spans="1:31" x14ac:dyDescent="0.35">
      <c r="A1797" s="13" t="s">
        <v>7191</v>
      </c>
      <c r="B1797" s="13" t="s">
        <v>7356</v>
      </c>
      <c r="C1797" s="14" t="s">
        <v>7193</v>
      </c>
      <c r="D1797" s="14" t="s">
        <v>7287</v>
      </c>
      <c r="E1797" s="14" t="s">
        <v>7357</v>
      </c>
      <c r="F1797" s="14" t="s">
        <v>7358</v>
      </c>
      <c r="G1797" s="14" t="s">
        <v>7359</v>
      </c>
      <c r="H1797" s="61" t="s">
        <v>7360</v>
      </c>
      <c r="I1797" s="38">
        <v>0</v>
      </c>
      <c r="J1797" s="39" t="s">
        <v>8123</v>
      </c>
      <c r="K1797" s="40" t="s">
        <v>8123</v>
      </c>
      <c r="L1797" s="14" t="s">
        <v>8123</v>
      </c>
      <c r="M1797" s="41">
        <v>0</v>
      </c>
      <c r="N1797" s="4" t="s">
        <v>8123</v>
      </c>
      <c r="O1797" s="41">
        <v>0</v>
      </c>
      <c r="P1797" s="41">
        <v>0</v>
      </c>
      <c r="Q1797" s="41">
        <v>0</v>
      </c>
      <c r="R1797" s="41">
        <v>0</v>
      </c>
      <c r="S1797" s="41">
        <v>0</v>
      </c>
      <c r="T1797" s="41">
        <v>0</v>
      </c>
      <c r="U1797" s="41">
        <v>0</v>
      </c>
      <c r="V1797" s="41">
        <v>0</v>
      </c>
      <c r="W1797" s="41">
        <v>0</v>
      </c>
      <c r="X1797" s="41">
        <v>0</v>
      </c>
      <c r="Y1797" s="41">
        <v>0</v>
      </c>
      <c r="Z1797" s="41">
        <v>0</v>
      </c>
      <c r="AA1797" s="41">
        <v>0</v>
      </c>
      <c r="AB1797" s="41">
        <v>0</v>
      </c>
      <c r="AC1797" s="41">
        <v>0</v>
      </c>
      <c r="AD1797" s="58">
        <f>SUM(Table446233[[#This Row],[1st
Apportionment]:[Invoices]])</f>
        <v>0</v>
      </c>
      <c r="AE1797" s="58">
        <f>Table446233[[#This Row],[2018–19
Final Allocation
$98.35 
Per Pupil]]-AD1797</f>
        <v>0</v>
      </c>
    </row>
    <row r="1798" spans="1:31" x14ac:dyDescent="0.35">
      <c r="A1798" s="13" t="s">
        <v>7191</v>
      </c>
      <c r="B1798" s="13" t="s">
        <v>7361</v>
      </c>
      <c r="C1798" s="14" t="s">
        <v>7193</v>
      </c>
      <c r="D1798" s="14" t="s">
        <v>7242</v>
      </c>
      <c r="E1798" s="14" t="s">
        <v>7362</v>
      </c>
      <c r="F1798" s="14" t="s">
        <v>7363</v>
      </c>
      <c r="G1798" s="14" t="s">
        <v>7364</v>
      </c>
      <c r="H1798" s="61" t="s">
        <v>7365</v>
      </c>
      <c r="I1798" s="38">
        <v>0</v>
      </c>
      <c r="J1798" s="39" t="s">
        <v>8122</v>
      </c>
      <c r="K1798" s="40" t="s">
        <v>8123</v>
      </c>
      <c r="L1798" s="14" t="s">
        <v>8123</v>
      </c>
      <c r="M1798" s="41">
        <v>0</v>
      </c>
      <c r="N1798" s="4" t="s">
        <v>8123</v>
      </c>
      <c r="O1798" s="41">
        <v>0</v>
      </c>
      <c r="P1798" s="41">
        <v>0</v>
      </c>
      <c r="Q1798" s="41">
        <v>0</v>
      </c>
      <c r="R1798" s="41">
        <v>0</v>
      </c>
      <c r="S1798" s="41">
        <v>0</v>
      </c>
      <c r="T1798" s="41">
        <v>0</v>
      </c>
      <c r="U1798" s="41">
        <v>0</v>
      </c>
      <c r="V1798" s="41">
        <v>0</v>
      </c>
      <c r="W1798" s="41">
        <v>0</v>
      </c>
      <c r="X1798" s="41">
        <v>0</v>
      </c>
      <c r="Y1798" s="41">
        <v>0</v>
      </c>
      <c r="Z1798" s="41">
        <v>0</v>
      </c>
      <c r="AA1798" s="41">
        <v>0</v>
      </c>
      <c r="AB1798" s="41">
        <v>0</v>
      </c>
      <c r="AC1798" s="41">
        <v>0</v>
      </c>
      <c r="AD1798" s="58">
        <f>SUM(Table446233[[#This Row],[1st
Apportionment]:[Invoices]])</f>
        <v>0</v>
      </c>
      <c r="AE1798" s="58">
        <f>Table446233[[#This Row],[2018–19
Final Allocation
$98.35 
Per Pupil]]-AD1798</f>
        <v>0</v>
      </c>
    </row>
    <row r="1799" spans="1:31" x14ac:dyDescent="0.35">
      <c r="A1799" s="13" t="s">
        <v>7191</v>
      </c>
      <c r="B1799" s="13" t="s">
        <v>7366</v>
      </c>
      <c r="C1799" s="14" t="s">
        <v>7193</v>
      </c>
      <c r="D1799" s="14" t="s">
        <v>7311</v>
      </c>
      <c r="E1799" s="14" t="s">
        <v>7367</v>
      </c>
      <c r="F1799" s="14" t="s">
        <v>7368</v>
      </c>
      <c r="G1799" s="14" t="s">
        <v>7369</v>
      </c>
      <c r="H1799" s="61" t="s">
        <v>7370</v>
      </c>
      <c r="I1799" s="38">
        <v>0</v>
      </c>
      <c r="J1799" s="39" t="s">
        <v>8123</v>
      </c>
      <c r="K1799" s="40" t="s">
        <v>8123</v>
      </c>
      <c r="L1799" s="14" t="s">
        <v>8123</v>
      </c>
      <c r="M1799" s="41">
        <v>0</v>
      </c>
      <c r="N1799" s="4" t="s">
        <v>8123</v>
      </c>
      <c r="O1799" s="41">
        <v>0</v>
      </c>
      <c r="P1799" s="41">
        <v>0</v>
      </c>
      <c r="Q1799" s="41">
        <v>0</v>
      </c>
      <c r="R1799" s="41">
        <v>0</v>
      </c>
      <c r="S1799" s="41">
        <v>0</v>
      </c>
      <c r="T1799" s="41">
        <v>0</v>
      </c>
      <c r="U1799" s="41">
        <v>0</v>
      </c>
      <c r="V1799" s="41">
        <v>0</v>
      </c>
      <c r="W1799" s="41">
        <v>0</v>
      </c>
      <c r="X1799" s="41">
        <v>0</v>
      </c>
      <c r="Y1799" s="41">
        <v>0</v>
      </c>
      <c r="Z1799" s="41">
        <v>0</v>
      </c>
      <c r="AA1799" s="41">
        <v>0</v>
      </c>
      <c r="AB1799" s="41">
        <v>0</v>
      </c>
      <c r="AC1799" s="41">
        <v>0</v>
      </c>
      <c r="AD1799" s="58">
        <f>SUM(Table446233[[#This Row],[1st
Apportionment]:[Invoices]])</f>
        <v>0</v>
      </c>
      <c r="AE1799" s="58">
        <f>Table446233[[#This Row],[2018–19
Final Allocation
$98.35 
Per Pupil]]-AD1799</f>
        <v>0</v>
      </c>
    </row>
    <row r="1800" spans="1:31" x14ac:dyDescent="0.35">
      <c r="A1800" s="13" t="s">
        <v>7191</v>
      </c>
      <c r="B1800" s="13" t="s">
        <v>7371</v>
      </c>
      <c r="C1800" s="14" t="s">
        <v>7193</v>
      </c>
      <c r="D1800" s="14" t="s">
        <v>7257</v>
      </c>
      <c r="E1800" s="14" t="s">
        <v>7372</v>
      </c>
      <c r="F1800" s="14" t="s">
        <v>7373</v>
      </c>
      <c r="G1800" s="14" t="s">
        <v>7374</v>
      </c>
      <c r="H1800" s="61" t="s">
        <v>7375</v>
      </c>
      <c r="I1800" s="38">
        <v>0</v>
      </c>
      <c r="J1800" s="39" t="s">
        <v>8122</v>
      </c>
      <c r="K1800" s="40" t="s">
        <v>8123</v>
      </c>
      <c r="L1800" s="14" t="s">
        <v>8123</v>
      </c>
      <c r="M1800" s="41">
        <v>0</v>
      </c>
      <c r="N1800" s="4" t="s">
        <v>8123</v>
      </c>
      <c r="O1800" s="41">
        <v>0</v>
      </c>
      <c r="P1800" s="41">
        <v>0</v>
      </c>
      <c r="Q1800" s="41">
        <v>0</v>
      </c>
      <c r="R1800" s="41">
        <v>0</v>
      </c>
      <c r="S1800" s="41">
        <v>0</v>
      </c>
      <c r="T1800" s="41">
        <v>0</v>
      </c>
      <c r="U1800" s="41">
        <v>0</v>
      </c>
      <c r="V1800" s="41">
        <v>0</v>
      </c>
      <c r="W1800" s="41">
        <v>0</v>
      </c>
      <c r="X1800" s="41">
        <v>0</v>
      </c>
      <c r="Y1800" s="41">
        <v>0</v>
      </c>
      <c r="Z1800" s="41">
        <v>0</v>
      </c>
      <c r="AA1800" s="41">
        <v>0</v>
      </c>
      <c r="AB1800" s="41">
        <v>0</v>
      </c>
      <c r="AC1800" s="41">
        <v>0</v>
      </c>
      <c r="AD1800" s="58">
        <f>SUM(Table446233[[#This Row],[1st
Apportionment]:[Invoices]])</f>
        <v>0</v>
      </c>
      <c r="AE1800" s="58">
        <f>Table446233[[#This Row],[2018–19
Final Allocation
$98.35 
Per Pupil]]-AD1800</f>
        <v>0</v>
      </c>
    </row>
    <row r="1801" spans="1:31" x14ac:dyDescent="0.35">
      <c r="A1801" s="13" t="s">
        <v>7191</v>
      </c>
      <c r="B1801" s="13" t="s">
        <v>7376</v>
      </c>
      <c r="C1801" s="14" t="s">
        <v>7193</v>
      </c>
      <c r="D1801" s="14" t="s">
        <v>7284</v>
      </c>
      <c r="E1801" s="14" t="s">
        <v>7377</v>
      </c>
      <c r="F1801" s="14" t="s">
        <v>7378</v>
      </c>
      <c r="G1801" s="14" t="s">
        <v>7379</v>
      </c>
      <c r="H1801" s="61" t="s">
        <v>7380</v>
      </c>
      <c r="I1801" s="38">
        <v>0</v>
      </c>
      <c r="J1801" s="39" t="s">
        <v>8122</v>
      </c>
      <c r="K1801" s="40" t="s">
        <v>8123</v>
      </c>
      <c r="L1801" s="14" t="s">
        <v>8123</v>
      </c>
      <c r="M1801" s="41">
        <v>0</v>
      </c>
      <c r="N1801" s="4" t="s">
        <v>8123</v>
      </c>
      <c r="O1801" s="41">
        <v>0</v>
      </c>
      <c r="P1801" s="41">
        <v>0</v>
      </c>
      <c r="Q1801" s="41">
        <v>0</v>
      </c>
      <c r="R1801" s="41">
        <v>0</v>
      </c>
      <c r="S1801" s="41">
        <v>0</v>
      </c>
      <c r="T1801" s="41">
        <v>0</v>
      </c>
      <c r="U1801" s="41">
        <v>0</v>
      </c>
      <c r="V1801" s="41">
        <v>0</v>
      </c>
      <c r="W1801" s="41">
        <v>0</v>
      </c>
      <c r="X1801" s="41">
        <v>0</v>
      </c>
      <c r="Y1801" s="41">
        <v>0</v>
      </c>
      <c r="Z1801" s="41">
        <v>0</v>
      </c>
      <c r="AA1801" s="41">
        <v>0</v>
      </c>
      <c r="AB1801" s="41">
        <v>0</v>
      </c>
      <c r="AC1801" s="41">
        <v>0</v>
      </c>
      <c r="AD1801" s="58">
        <f>SUM(Table446233[[#This Row],[1st
Apportionment]:[Invoices]])</f>
        <v>0</v>
      </c>
      <c r="AE1801" s="58">
        <f>Table446233[[#This Row],[2018–19
Final Allocation
$98.35 
Per Pupil]]-AD1801</f>
        <v>0</v>
      </c>
    </row>
    <row r="1802" spans="1:31" x14ac:dyDescent="0.35">
      <c r="A1802" s="13" t="s">
        <v>7191</v>
      </c>
      <c r="B1802" s="13" t="s">
        <v>7381</v>
      </c>
      <c r="C1802" s="14" t="s">
        <v>7193</v>
      </c>
      <c r="D1802" s="14" t="s">
        <v>7254</v>
      </c>
      <c r="E1802" s="14" t="s">
        <v>7382</v>
      </c>
      <c r="F1802" s="14" t="s">
        <v>7383</v>
      </c>
      <c r="G1802" s="14" t="s">
        <v>7384</v>
      </c>
      <c r="H1802" s="61" t="s">
        <v>7385</v>
      </c>
      <c r="I1802" s="38">
        <v>0</v>
      </c>
      <c r="J1802" s="39" t="s">
        <v>8123</v>
      </c>
      <c r="K1802" s="40" t="s">
        <v>8123</v>
      </c>
      <c r="L1802" s="14" t="s">
        <v>8123</v>
      </c>
      <c r="M1802" s="41">
        <v>0</v>
      </c>
      <c r="N1802" s="4" t="s">
        <v>8123</v>
      </c>
      <c r="O1802" s="41">
        <v>0</v>
      </c>
      <c r="P1802" s="41">
        <v>0</v>
      </c>
      <c r="Q1802" s="41">
        <v>0</v>
      </c>
      <c r="R1802" s="41">
        <v>0</v>
      </c>
      <c r="S1802" s="41">
        <v>0</v>
      </c>
      <c r="T1802" s="41">
        <v>0</v>
      </c>
      <c r="U1802" s="41">
        <v>0</v>
      </c>
      <c r="V1802" s="41">
        <v>0</v>
      </c>
      <c r="W1802" s="41">
        <v>0</v>
      </c>
      <c r="X1802" s="41">
        <v>0</v>
      </c>
      <c r="Y1802" s="41">
        <v>0</v>
      </c>
      <c r="Z1802" s="41">
        <v>0</v>
      </c>
      <c r="AA1802" s="41">
        <v>0</v>
      </c>
      <c r="AB1802" s="41">
        <v>0</v>
      </c>
      <c r="AC1802" s="41">
        <v>0</v>
      </c>
      <c r="AD1802" s="58">
        <f>SUM(Table446233[[#This Row],[1st
Apportionment]:[Invoices]])</f>
        <v>0</v>
      </c>
      <c r="AE1802" s="58">
        <f>Table446233[[#This Row],[2018–19
Final Allocation
$98.35 
Per Pupil]]-AD1802</f>
        <v>0</v>
      </c>
    </row>
    <row r="1803" spans="1:31" x14ac:dyDescent="0.35">
      <c r="A1803" s="13" t="s">
        <v>7191</v>
      </c>
      <c r="B1803" s="13" t="s">
        <v>7386</v>
      </c>
      <c r="C1803" s="14" t="s">
        <v>7193</v>
      </c>
      <c r="D1803" s="14" t="s">
        <v>7308</v>
      </c>
      <c r="E1803" s="14" t="s">
        <v>7387</v>
      </c>
      <c r="F1803" s="14" t="s">
        <v>7388</v>
      </c>
      <c r="G1803" s="14" t="s">
        <v>7389</v>
      </c>
      <c r="H1803" s="61" t="s">
        <v>7390</v>
      </c>
      <c r="I1803" s="38">
        <v>0</v>
      </c>
      <c r="J1803" s="39" t="s">
        <v>8123</v>
      </c>
      <c r="K1803" s="40" t="s">
        <v>8123</v>
      </c>
      <c r="L1803" s="14" t="s">
        <v>8123</v>
      </c>
      <c r="M1803" s="41">
        <v>0</v>
      </c>
      <c r="N1803" s="4" t="s">
        <v>8123</v>
      </c>
      <c r="O1803" s="41">
        <v>0</v>
      </c>
      <c r="P1803" s="41">
        <v>0</v>
      </c>
      <c r="Q1803" s="41">
        <v>0</v>
      </c>
      <c r="R1803" s="41">
        <v>0</v>
      </c>
      <c r="S1803" s="41">
        <v>0</v>
      </c>
      <c r="T1803" s="41">
        <v>0</v>
      </c>
      <c r="U1803" s="41">
        <v>0</v>
      </c>
      <c r="V1803" s="41">
        <v>0</v>
      </c>
      <c r="W1803" s="41">
        <v>0</v>
      </c>
      <c r="X1803" s="41">
        <v>0</v>
      </c>
      <c r="Y1803" s="41">
        <v>0</v>
      </c>
      <c r="Z1803" s="41">
        <v>0</v>
      </c>
      <c r="AA1803" s="41">
        <v>0</v>
      </c>
      <c r="AB1803" s="41">
        <v>0</v>
      </c>
      <c r="AC1803" s="41">
        <v>0</v>
      </c>
      <c r="AD1803" s="58">
        <f>SUM(Table446233[[#This Row],[1st
Apportionment]:[Invoices]])</f>
        <v>0</v>
      </c>
      <c r="AE1803" s="58">
        <f>Table446233[[#This Row],[2018–19
Final Allocation
$98.35 
Per Pupil]]-AD1803</f>
        <v>0</v>
      </c>
    </row>
    <row r="1804" spans="1:31" x14ac:dyDescent="0.35">
      <c r="A1804" s="13" t="s">
        <v>7191</v>
      </c>
      <c r="B1804" s="13" t="s">
        <v>7391</v>
      </c>
      <c r="C1804" s="14" t="s">
        <v>7193</v>
      </c>
      <c r="D1804" s="14" t="s">
        <v>7266</v>
      </c>
      <c r="E1804" s="14" t="s">
        <v>7392</v>
      </c>
      <c r="F1804" s="14" t="s">
        <v>7393</v>
      </c>
      <c r="G1804" s="14" t="s">
        <v>7394</v>
      </c>
      <c r="H1804" s="61" t="s">
        <v>7395</v>
      </c>
      <c r="I1804" s="38">
        <v>0</v>
      </c>
      <c r="J1804" s="39" t="s">
        <v>8123</v>
      </c>
      <c r="K1804" s="40" t="s">
        <v>8123</v>
      </c>
      <c r="L1804" s="14" t="s">
        <v>8123</v>
      </c>
      <c r="M1804" s="41">
        <v>0</v>
      </c>
      <c r="N1804" s="4" t="s">
        <v>8123</v>
      </c>
      <c r="O1804" s="41">
        <v>0</v>
      </c>
      <c r="P1804" s="41">
        <v>0</v>
      </c>
      <c r="Q1804" s="41">
        <v>0</v>
      </c>
      <c r="R1804" s="41">
        <v>0</v>
      </c>
      <c r="S1804" s="41">
        <v>0</v>
      </c>
      <c r="T1804" s="41">
        <v>0</v>
      </c>
      <c r="U1804" s="41">
        <v>0</v>
      </c>
      <c r="V1804" s="41">
        <v>0</v>
      </c>
      <c r="W1804" s="41">
        <v>0</v>
      </c>
      <c r="X1804" s="41">
        <v>0</v>
      </c>
      <c r="Y1804" s="41">
        <v>0</v>
      </c>
      <c r="Z1804" s="41">
        <v>0</v>
      </c>
      <c r="AA1804" s="41">
        <v>0</v>
      </c>
      <c r="AB1804" s="41">
        <v>0</v>
      </c>
      <c r="AC1804" s="41">
        <v>0</v>
      </c>
      <c r="AD1804" s="58">
        <f>SUM(Table446233[[#This Row],[1st
Apportionment]:[Invoices]])</f>
        <v>0</v>
      </c>
      <c r="AE1804" s="58">
        <f>Table446233[[#This Row],[2018–19
Final Allocation
$98.35 
Per Pupil]]-AD1804</f>
        <v>0</v>
      </c>
    </row>
    <row r="1805" spans="1:31" x14ac:dyDescent="0.35">
      <c r="A1805" s="13" t="s">
        <v>7191</v>
      </c>
      <c r="B1805" s="13" t="s">
        <v>7396</v>
      </c>
      <c r="C1805" s="14" t="s">
        <v>7193</v>
      </c>
      <c r="D1805" s="14" t="s">
        <v>7266</v>
      </c>
      <c r="E1805" s="14" t="s">
        <v>7397</v>
      </c>
      <c r="F1805" s="14" t="s">
        <v>7398</v>
      </c>
      <c r="G1805" s="14" t="s">
        <v>7399</v>
      </c>
      <c r="H1805" s="61" t="s">
        <v>7400</v>
      </c>
      <c r="I1805" s="38">
        <v>0</v>
      </c>
      <c r="J1805" s="39" t="s">
        <v>8122</v>
      </c>
      <c r="K1805" s="40" t="s">
        <v>8123</v>
      </c>
      <c r="L1805" s="14" t="s">
        <v>8123</v>
      </c>
      <c r="M1805" s="41">
        <v>0</v>
      </c>
      <c r="N1805" s="4" t="s">
        <v>8123</v>
      </c>
      <c r="O1805" s="41">
        <v>0</v>
      </c>
      <c r="P1805" s="41">
        <v>0</v>
      </c>
      <c r="Q1805" s="41">
        <v>0</v>
      </c>
      <c r="R1805" s="41">
        <v>0</v>
      </c>
      <c r="S1805" s="41">
        <v>0</v>
      </c>
      <c r="T1805" s="41">
        <v>0</v>
      </c>
      <c r="U1805" s="41">
        <v>0</v>
      </c>
      <c r="V1805" s="41">
        <v>0</v>
      </c>
      <c r="W1805" s="41">
        <v>0</v>
      </c>
      <c r="X1805" s="41">
        <v>0</v>
      </c>
      <c r="Y1805" s="41">
        <v>0</v>
      </c>
      <c r="Z1805" s="41">
        <v>0</v>
      </c>
      <c r="AA1805" s="41">
        <v>0</v>
      </c>
      <c r="AB1805" s="41">
        <v>0</v>
      </c>
      <c r="AC1805" s="41">
        <v>0</v>
      </c>
      <c r="AD1805" s="58">
        <f>SUM(Table446233[[#This Row],[1st
Apportionment]:[Invoices]])</f>
        <v>0</v>
      </c>
      <c r="AE1805" s="58">
        <f>Table446233[[#This Row],[2018–19
Final Allocation
$98.35 
Per Pupil]]-AD1805</f>
        <v>0</v>
      </c>
    </row>
    <row r="1806" spans="1:31" x14ac:dyDescent="0.35">
      <c r="A1806" s="13" t="s">
        <v>7191</v>
      </c>
      <c r="B1806" s="13" t="s">
        <v>7401</v>
      </c>
      <c r="C1806" s="14" t="s">
        <v>7193</v>
      </c>
      <c r="D1806" s="14" t="s">
        <v>7230</v>
      </c>
      <c r="E1806" s="14" t="s">
        <v>7402</v>
      </c>
      <c r="F1806" s="14" t="s">
        <v>7403</v>
      </c>
      <c r="G1806" s="14" t="s">
        <v>7404</v>
      </c>
      <c r="H1806" s="61" t="s">
        <v>7405</v>
      </c>
      <c r="I1806" s="38">
        <v>0</v>
      </c>
      <c r="J1806" s="39" t="s">
        <v>8122</v>
      </c>
      <c r="K1806" s="40" t="s">
        <v>8123</v>
      </c>
      <c r="L1806" s="14" t="s">
        <v>8123</v>
      </c>
      <c r="M1806" s="41">
        <v>0</v>
      </c>
      <c r="N1806" s="4" t="s">
        <v>8123</v>
      </c>
      <c r="O1806" s="41">
        <v>0</v>
      </c>
      <c r="P1806" s="41">
        <v>0</v>
      </c>
      <c r="Q1806" s="41">
        <v>0</v>
      </c>
      <c r="R1806" s="41">
        <v>0</v>
      </c>
      <c r="S1806" s="41">
        <v>0</v>
      </c>
      <c r="T1806" s="41">
        <v>0</v>
      </c>
      <c r="U1806" s="41">
        <v>0</v>
      </c>
      <c r="V1806" s="41">
        <v>0</v>
      </c>
      <c r="W1806" s="41">
        <v>0</v>
      </c>
      <c r="X1806" s="41">
        <v>0</v>
      </c>
      <c r="Y1806" s="41">
        <v>0</v>
      </c>
      <c r="Z1806" s="41">
        <v>0</v>
      </c>
      <c r="AA1806" s="41">
        <v>0</v>
      </c>
      <c r="AB1806" s="41">
        <v>0</v>
      </c>
      <c r="AC1806" s="41">
        <v>0</v>
      </c>
      <c r="AD1806" s="58">
        <f>SUM(Table446233[[#This Row],[1st
Apportionment]:[Invoices]])</f>
        <v>0</v>
      </c>
      <c r="AE1806" s="58">
        <f>Table446233[[#This Row],[2018–19
Final Allocation
$98.35 
Per Pupil]]-AD1806</f>
        <v>0</v>
      </c>
    </row>
    <row r="1807" spans="1:31" x14ac:dyDescent="0.35">
      <c r="A1807" s="13" t="s">
        <v>7191</v>
      </c>
      <c r="B1807" s="13" t="s">
        <v>7406</v>
      </c>
      <c r="C1807" s="14" t="s">
        <v>7193</v>
      </c>
      <c r="D1807" s="14" t="s">
        <v>7254</v>
      </c>
      <c r="E1807" s="14" t="s">
        <v>7407</v>
      </c>
      <c r="F1807" s="14" t="s">
        <v>7408</v>
      </c>
      <c r="G1807" s="14" t="s">
        <v>7409</v>
      </c>
      <c r="H1807" s="61" t="s">
        <v>7410</v>
      </c>
      <c r="I1807" s="38">
        <v>0</v>
      </c>
      <c r="J1807" s="39" t="s">
        <v>8122</v>
      </c>
      <c r="K1807" s="40" t="s">
        <v>8123</v>
      </c>
      <c r="L1807" s="14" t="s">
        <v>8123</v>
      </c>
      <c r="M1807" s="41">
        <v>0</v>
      </c>
      <c r="N1807" s="4" t="s">
        <v>8123</v>
      </c>
      <c r="O1807" s="41">
        <v>0</v>
      </c>
      <c r="P1807" s="41">
        <v>0</v>
      </c>
      <c r="Q1807" s="41">
        <v>0</v>
      </c>
      <c r="R1807" s="41">
        <v>0</v>
      </c>
      <c r="S1807" s="41">
        <v>0</v>
      </c>
      <c r="T1807" s="41">
        <v>0</v>
      </c>
      <c r="U1807" s="41">
        <v>0</v>
      </c>
      <c r="V1807" s="41">
        <v>0</v>
      </c>
      <c r="W1807" s="41">
        <v>0</v>
      </c>
      <c r="X1807" s="41">
        <v>0</v>
      </c>
      <c r="Y1807" s="41">
        <v>0</v>
      </c>
      <c r="Z1807" s="41">
        <v>0</v>
      </c>
      <c r="AA1807" s="41">
        <v>0</v>
      </c>
      <c r="AB1807" s="41">
        <v>0</v>
      </c>
      <c r="AC1807" s="41">
        <v>0</v>
      </c>
      <c r="AD1807" s="58">
        <f>SUM(Table446233[[#This Row],[1st
Apportionment]:[Invoices]])</f>
        <v>0</v>
      </c>
      <c r="AE1807" s="58">
        <f>Table446233[[#This Row],[2018–19
Final Allocation
$98.35 
Per Pupil]]-AD1807</f>
        <v>0</v>
      </c>
    </row>
    <row r="1808" spans="1:31" x14ac:dyDescent="0.35">
      <c r="A1808" s="13" t="s">
        <v>7411</v>
      </c>
      <c r="B1808" s="13" t="s">
        <v>7412</v>
      </c>
      <c r="C1808" s="14" t="s">
        <v>7413</v>
      </c>
      <c r="D1808" s="14" t="s">
        <v>7414</v>
      </c>
      <c r="E1808" s="14" t="s">
        <v>34</v>
      </c>
      <c r="F1808" s="14" t="s">
        <v>35</v>
      </c>
      <c r="G1808" s="14" t="s">
        <v>7414</v>
      </c>
      <c r="H1808" s="61" t="s">
        <v>7415</v>
      </c>
      <c r="I1808" s="38">
        <v>0</v>
      </c>
      <c r="J1808" s="39" t="s">
        <v>8123</v>
      </c>
      <c r="K1808" s="40" t="s">
        <v>8123</v>
      </c>
      <c r="L1808" s="14" t="s">
        <v>8123</v>
      </c>
      <c r="M1808" s="41">
        <v>0</v>
      </c>
      <c r="N1808" s="4" t="s">
        <v>8123</v>
      </c>
      <c r="O1808" s="41">
        <v>0</v>
      </c>
      <c r="P1808" s="41">
        <v>0</v>
      </c>
      <c r="Q1808" s="41">
        <v>0</v>
      </c>
      <c r="R1808" s="41">
        <v>0</v>
      </c>
      <c r="S1808" s="41">
        <v>0</v>
      </c>
      <c r="T1808" s="41">
        <v>0</v>
      </c>
      <c r="U1808" s="41">
        <v>0</v>
      </c>
      <c r="V1808" s="41">
        <v>0</v>
      </c>
      <c r="W1808" s="41">
        <v>0</v>
      </c>
      <c r="X1808" s="41">
        <v>0</v>
      </c>
      <c r="Y1808" s="41">
        <v>0</v>
      </c>
      <c r="Z1808" s="41">
        <v>0</v>
      </c>
      <c r="AA1808" s="41">
        <v>0</v>
      </c>
      <c r="AB1808" s="41">
        <v>0</v>
      </c>
      <c r="AC1808" s="41">
        <v>0</v>
      </c>
      <c r="AD1808" s="58">
        <f>SUM(Table446233[[#This Row],[1st
Apportionment]:[Invoices]])</f>
        <v>0</v>
      </c>
      <c r="AE1808" s="58">
        <f>Table446233[[#This Row],[2018–19
Final Allocation
$98.35 
Per Pupil]]-AD1808</f>
        <v>0</v>
      </c>
    </row>
    <row r="1809" spans="1:31" x14ac:dyDescent="0.35">
      <c r="A1809" s="13" t="s">
        <v>7411</v>
      </c>
      <c r="B1809" s="13" t="s">
        <v>7416</v>
      </c>
      <c r="C1809" s="14" t="s">
        <v>7413</v>
      </c>
      <c r="D1809" s="14" t="s">
        <v>7417</v>
      </c>
      <c r="E1809" s="14" t="s">
        <v>34</v>
      </c>
      <c r="F1809" s="14" t="s">
        <v>35</v>
      </c>
      <c r="G1809" s="14" t="s">
        <v>7417</v>
      </c>
      <c r="H1809" s="61" t="s">
        <v>7418</v>
      </c>
      <c r="I1809" s="38">
        <v>299</v>
      </c>
      <c r="J1809" s="39" t="s">
        <v>8122</v>
      </c>
      <c r="K1809" s="40" t="s">
        <v>8122</v>
      </c>
      <c r="L1809" s="14" t="s">
        <v>8122</v>
      </c>
      <c r="M1809" s="41">
        <v>29407</v>
      </c>
      <c r="N1809" s="4" t="s">
        <v>8123</v>
      </c>
      <c r="O1809" s="41">
        <v>0</v>
      </c>
      <c r="P1809" s="41">
        <v>0</v>
      </c>
      <c r="Q1809" s="41">
        <v>0</v>
      </c>
      <c r="R1809" s="41">
        <v>0</v>
      </c>
      <c r="S1809" s="41">
        <v>4840</v>
      </c>
      <c r="T1809" s="41">
        <v>8030</v>
      </c>
      <c r="U1809" s="41">
        <v>16537</v>
      </c>
      <c r="V1809" s="41">
        <v>0</v>
      </c>
      <c r="W1809" s="41">
        <v>0</v>
      </c>
      <c r="X1809" s="41">
        <v>0</v>
      </c>
      <c r="Y1809" s="41">
        <v>0</v>
      </c>
      <c r="Z1809" s="41">
        <v>0</v>
      </c>
      <c r="AA1809" s="41">
        <v>0</v>
      </c>
      <c r="AB1809" s="41">
        <v>0</v>
      </c>
      <c r="AC1809" s="41">
        <v>0</v>
      </c>
      <c r="AD1809" s="58">
        <f>SUM(Table446233[[#This Row],[1st
Apportionment]:[Invoices]])</f>
        <v>29407</v>
      </c>
      <c r="AE1809" s="58">
        <f>Table446233[[#This Row],[2018–19
Final Allocation
$98.35 
Per Pupil]]-AD1809</f>
        <v>0</v>
      </c>
    </row>
    <row r="1810" spans="1:31" x14ac:dyDescent="0.35">
      <c r="A1810" s="13" t="s">
        <v>7411</v>
      </c>
      <c r="B1810" s="13" t="s">
        <v>7419</v>
      </c>
      <c r="C1810" s="14" t="s">
        <v>7413</v>
      </c>
      <c r="D1810" s="14" t="s">
        <v>7420</v>
      </c>
      <c r="E1810" s="14" t="s">
        <v>34</v>
      </c>
      <c r="F1810" s="14" t="s">
        <v>35</v>
      </c>
      <c r="G1810" s="14" t="s">
        <v>7420</v>
      </c>
      <c r="H1810" s="61" t="s">
        <v>7421</v>
      </c>
      <c r="I1810" s="38">
        <v>0</v>
      </c>
      <c r="J1810" s="39" t="s">
        <v>8122</v>
      </c>
      <c r="K1810" s="40" t="s">
        <v>8123</v>
      </c>
      <c r="L1810" s="14" t="s">
        <v>8123</v>
      </c>
      <c r="M1810" s="41">
        <v>0</v>
      </c>
      <c r="N1810" s="4" t="s">
        <v>8123</v>
      </c>
      <c r="O1810" s="41">
        <v>0</v>
      </c>
      <c r="P1810" s="41">
        <v>0</v>
      </c>
      <c r="Q1810" s="41">
        <v>0</v>
      </c>
      <c r="R1810" s="41">
        <v>0</v>
      </c>
      <c r="S1810" s="41">
        <v>0</v>
      </c>
      <c r="T1810" s="41">
        <v>0</v>
      </c>
      <c r="U1810" s="41">
        <v>0</v>
      </c>
      <c r="V1810" s="41">
        <v>0</v>
      </c>
      <c r="W1810" s="41">
        <v>0</v>
      </c>
      <c r="X1810" s="41">
        <v>0</v>
      </c>
      <c r="Y1810" s="41">
        <v>0</v>
      </c>
      <c r="Z1810" s="41">
        <v>0</v>
      </c>
      <c r="AA1810" s="41">
        <v>0</v>
      </c>
      <c r="AB1810" s="41">
        <v>0</v>
      </c>
      <c r="AC1810" s="41">
        <v>0</v>
      </c>
      <c r="AD1810" s="58">
        <f>SUM(Table446233[[#This Row],[1st
Apportionment]:[Invoices]])</f>
        <v>0</v>
      </c>
      <c r="AE1810" s="58">
        <f>Table446233[[#This Row],[2018–19
Final Allocation
$98.35 
Per Pupil]]-AD1810</f>
        <v>0</v>
      </c>
    </row>
    <row r="1811" spans="1:31" x14ac:dyDescent="0.35">
      <c r="A1811" s="13" t="s">
        <v>7411</v>
      </c>
      <c r="B1811" s="13" t="s">
        <v>7422</v>
      </c>
      <c r="C1811" s="14" t="s">
        <v>7413</v>
      </c>
      <c r="D1811" s="14" t="s">
        <v>7423</v>
      </c>
      <c r="E1811" s="14" t="s">
        <v>34</v>
      </c>
      <c r="F1811" s="14" t="s">
        <v>35</v>
      </c>
      <c r="G1811" s="14" t="s">
        <v>7423</v>
      </c>
      <c r="H1811" s="61" t="s">
        <v>7424</v>
      </c>
      <c r="I1811" s="38">
        <v>0</v>
      </c>
      <c r="J1811" s="39" t="s">
        <v>8123</v>
      </c>
      <c r="K1811" s="40" t="s">
        <v>8123</v>
      </c>
      <c r="L1811" s="14" t="s">
        <v>8122</v>
      </c>
      <c r="M1811" s="41">
        <v>0</v>
      </c>
      <c r="N1811" s="4" t="s">
        <v>8123</v>
      </c>
      <c r="O1811" s="41">
        <v>0</v>
      </c>
      <c r="P1811" s="41">
        <v>0</v>
      </c>
      <c r="Q1811" s="41">
        <v>0</v>
      </c>
      <c r="R1811" s="41">
        <v>0</v>
      </c>
      <c r="S1811" s="41">
        <v>0</v>
      </c>
      <c r="T1811" s="41">
        <v>0</v>
      </c>
      <c r="U1811" s="41">
        <v>0</v>
      </c>
      <c r="V1811" s="41">
        <v>0</v>
      </c>
      <c r="W1811" s="41">
        <v>0</v>
      </c>
      <c r="X1811" s="41">
        <v>0</v>
      </c>
      <c r="Y1811" s="41">
        <v>0</v>
      </c>
      <c r="Z1811" s="41">
        <v>0</v>
      </c>
      <c r="AA1811" s="41">
        <v>0</v>
      </c>
      <c r="AB1811" s="41">
        <v>0</v>
      </c>
      <c r="AC1811" s="41">
        <v>0</v>
      </c>
      <c r="AD1811" s="58">
        <f>SUM(Table446233[[#This Row],[1st
Apportionment]:[Invoices]])</f>
        <v>0</v>
      </c>
      <c r="AE1811" s="58">
        <f>Table446233[[#This Row],[2018–19
Final Allocation
$98.35 
Per Pupil]]-AD1811</f>
        <v>0</v>
      </c>
    </row>
    <row r="1812" spans="1:31" x14ac:dyDescent="0.35">
      <c r="A1812" s="13" t="s">
        <v>7411</v>
      </c>
      <c r="B1812" s="13" t="s">
        <v>7425</v>
      </c>
      <c r="C1812" s="14" t="s">
        <v>7413</v>
      </c>
      <c r="D1812" s="14" t="s">
        <v>7426</v>
      </c>
      <c r="E1812" s="14" t="s">
        <v>34</v>
      </c>
      <c r="F1812" s="14" t="s">
        <v>35</v>
      </c>
      <c r="G1812" s="14" t="s">
        <v>7426</v>
      </c>
      <c r="H1812" s="61" t="s">
        <v>7427</v>
      </c>
      <c r="I1812" s="38">
        <v>62</v>
      </c>
      <c r="J1812" s="39" t="s">
        <v>8122</v>
      </c>
      <c r="K1812" s="40" t="s">
        <v>8122</v>
      </c>
      <c r="L1812" s="14" t="s">
        <v>8122</v>
      </c>
      <c r="M1812" s="41">
        <v>6098</v>
      </c>
      <c r="N1812" s="4" t="s">
        <v>8122</v>
      </c>
      <c r="O1812" s="41">
        <v>0</v>
      </c>
      <c r="P1812" s="41">
        <v>1432</v>
      </c>
      <c r="Q1812" s="41">
        <v>1432</v>
      </c>
      <c r="R1812" s="41">
        <v>0</v>
      </c>
      <c r="S1812" s="41">
        <v>0</v>
      </c>
      <c r="T1812" s="41">
        <v>3234</v>
      </c>
      <c r="U1812" s="41">
        <v>0</v>
      </c>
      <c r="V1812" s="41">
        <v>0</v>
      </c>
      <c r="W1812" s="41">
        <v>0</v>
      </c>
      <c r="X1812" s="41">
        <v>0</v>
      </c>
      <c r="Y1812" s="41">
        <v>0</v>
      </c>
      <c r="Z1812" s="41">
        <v>0</v>
      </c>
      <c r="AA1812" s="41">
        <v>0</v>
      </c>
      <c r="AB1812" s="41">
        <v>0</v>
      </c>
      <c r="AC1812" s="41">
        <v>0</v>
      </c>
      <c r="AD1812" s="58">
        <f>SUM(Table446233[[#This Row],[1st
Apportionment]:[Invoices]])</f>
        <v>6098</v>
      </c>
      <c r="AE1812" s="58">
        <f>Table446233[[#This Row],[2018–19
Final Allocation
$98.35 
Per Pupil]]-AD1812</f>
        <v>0</v>
      </c>
    </row>
    <row r="1813" spans="1:31" x14ac:dyDescent="0.35">
      <c r="A1813" s="13" t="s">
        <v>7411</v>
      </c>
      <c r="B1813" s="13" t="s">
        <v>7428</v>
      </c>
      <c r="C1813" s="14" t="s">
        <v>7413</v>
      </c>
      <c r="D1813" s="14" t="s">
        <v>7429</v>
      </c>
      <c r="E1813" s="14" t="s">
        <v>34</v>
      </c>
      <c r="F1813" s="14" t="s">
        <v>35</v>
      </c>
      <c r="G1813" s="14" t="s">
        <v>7429</v>
      </c>
      <c r="H1813" s="61" t="s">
        <v>7430</v>
      </c>
      <c r="I1813" s="38">
        <v>0</v>
      </c>
      <c r="J1813" s="39" t="s">
        <v>8122</v>
      </c>
      <c r="K1813" s="40" t="s">
        <v>8123</v>
      </c>
      <c r="L1813" s="14" t="s">
        <v>8123</v>
      </c>
      <c r="M1813" s="41">
        <v>0</v>
      </c>
      <c r="N1813" s="4" t="s">
        <v>8123</v>
      </c>
      <c r="O1813" s="41">
        <v>0</v>
      </c>
      <c r="P1813" s="41">
        <v>0</v>
      </c>
      <c r="Q1813" s="41">
        <v>0</v>
      </c>
      <c r="R1813" s="41">
        <v>0</v>
      </c>
      <c r="S1813" s="41">
        <v>0</v>
      </c>
      <c r="T1813" s="41">
        <v>0</v>
      </c>
      <c r="U1813" s="41">
        <v>0</v>
      </c>
      <c r="V1813" s="41">
        <v>0</v>
      </c>
      <c r="W1813" s="41">
        <v>0</v>
      </c>
      <c r="X1813" s="41">
        <v>0</v>
      </c>
      <c r="Y1813" s="41">
        <v>0</v>
      </c>
      <c r="Z1813" s="41">
        <v>0</v>
      </c>
      <c r="AA1813" s="41">
        <v>0</v>
      </c>
      <c r="AB1813" s="41">
        <v>0</v>
      </c>
      <c r="AC1813" s="41">
        <v>0</v>
      </c>
      <c r="AD1813" s="58">
        <f>SUM(Table446233[[#This Row],[1st
Apportionment]:[Invoices]])</f>
        <v>0</v>
      </c>
      <c r="AE1813" s="58">
        <f>Table446233[[#This Row],[2018–19
Final Allocation
$98.35 
Per Pupil]]-AD1813</f>
        <v>0</v>
      </c>
    </row>
    <row r="1814" spans="1:31" x14ac:dyDescent="0.35">
      <c r="A1814" s="13" t="s">
        <v>7411</v>
      </c>
      <c r="B1814" s="13" t="s">
        <v>7431</v>
      </c>
      <c r="C1814" s="14" t="s">
        <v>7413</v>
      </c>
      <c r="D1814" s="14" t="s">
        <v>7432</v>
      </c>
      <c r="E1814" s="14" t="s">
        <v>34</v>
      </c>
      <c r="F1814" s="14" t="s">
        <v>35</v>
      </c>
      <c r="G1814" s="14" t="s">
        <v>7432</v>
      </c>
      <c r="H1814" s="61" t="s">
        <v>7433</v>
      </c>
      <c r="I1814" s="38">
        <v>0</v>
      </c>
      <c r="J1814" s="39" t="s">
        <v>8122</v>
      </c>
      <c r="K1814" s="40" t="s">
        <v>8123</v>
      </c>
      <c r="L1814" s="14" t="s">
        <v>8123</v>
      </c>
      <c r="M1814" s="41">
        <v>0</v>
      </c>
      <c r="N1814" s="4" t="s">
        <v>8123</v>
      </c>
      <c r="O1814" s="41">
        <v>0</v>
      </c>
      <c r="P1814" s="41">
        <v>0</v>
      </c>
      <c r="Q1814" s="41">
        <v>0</v>
      </c>
      <c r="R1814" s="41">
        <v>0</v>
      </c>
      <c r="S1814" s="41">
        <v>0</v>
      </c>
      <c r="T1814" s="41">
        <v>0</v>
      </c>
      <c r="U1814" s="41">
        <v>0</v>
      </c>
      <c r="V1814" s="41">
        <v>0</v>
      </c>
      <c r="W1814" s="41">
        <v>0</v>
      </c>
      <c r="X1814" s="41">
        <v>0</v>
      </c>
      <c r="Y1814" s="41">
        <v>0</v>
      </c>
      <c r="Z1814" s="41">
        <v>0</v>
      </c>
      <c r="AA1814" s="41">
        <v>0</v>
      </c>
      <c r="AB1814" s="41">
        <v>0</v>
      </c>
      <c r="AC1814" s="41">
        <v>0</v>
      </c>
      <c r="AD1814" s="58">
        <f>SUM(Table446233[[#This Row],[1st
Apportionment]:[Invoices]])</f>
        <v>0</v>
      </c>
      <c r="AE1814" s="58">
        <f>Table446233[[#This Row],[2018–19
Final Allocation
$98.35 
Per Pupil]]-AD1814</f>
        <v>0</v>
      </c>
    </row>
    <row r="1815" spans="1:31" x14ac:dyDescent="0.35">
      <c r="A1815" s="13" t="s">
        <v>7411</v>
      </c>
      <c r="B1815" s="13" t="s">
        <v>7434</v>
      </c>
      <c r="C1815" s="14" t="s">
        <v>7413</v>
      </c>
      <c r="D1815" s="14" t="s">
        <v>7435</v>
      </c>
      <c r="E1815" s="14" t="s">
        <v>34</v>
      </c>
      <c r="F1815" s="14" t="s">
        <v>35</v>
      </c>
      <c r="G1815" s="14" t="s">
        <v>7435</v>
      </c>
      <c r="H1815" s="61" t="s">
        <v>7436</v>
      </c>
      <c r="I1815" s="38">
        <v>0</v>
      </c>
      <c r="J1815" s="39" t="s">
        <v>8122</v>
      </c>
      <c r="K1815" s="40" t="s">
        <v>8123</v>
      </c>
      <c r="L1815" s="14" t="s">
        <v>8123</v>
      </c>
      <c r="M1815" s="41">
        <v>0</v>
      </c>
      <c r="N1815" s="4" t="s">
        <v>8123</v>
      </c>
      <c r="O1815" s="41">
        <v>0</v>
      </c>
      <c r="P1815" s="41">
        <v>0</v>
      </c>
      <c r="Q1815" s="41">
        <v>0</v>
      </c>
      <c r="R1815" s="41">
        <v>0</v>
      </c>
      <c r="S1815" s="41">
        <v>0</v>
      </c>
      <c r="T1815" s="41">
        <v>0</v>
      </c>
      <c r="U1815" s="41">
        <v>0</v>
      </c>
      <c r="V1815" s="41">
        <v>0</v>
      </c>
      <c r="W1815" s="41">
        <v>0</v>
      </c>
      <c r="X1815" s="41">
        <v>0</v>
      </c>
      <c r="Y1815" s="41">
        <v>0</v>
      </c>
      <c r="Z1815" s="41">
        <v>0</v>
      </c>
      <c r="AA1815" s="41">
        <v>0</v>
      </c>
      <c r="AB1815" s="41">
        <v>0</v>
      </c>
      <c r="AC1815" s="41">
        <v>0</v>
      </c>
      <c r="AD1815" s="58">
        <f>SUM(Table446233[[#This Row],[1st
Apportionment]:[Invoices]])</f>
        <v>0</v>
      </c>
      <c r="AE1815" s="58">
        <f>Table446233[[#This Row],[2018–19
Final Allocation
$98.35 
Per Pupil]]-AD1815</f>
        <v>0</v>
      </c>
    </row>
    <row r="1816" spans="1:31" x14ac:dyDescent="0.35">
      <c r="A1816" s="13" t="s">
        <v>7411</v>
      </c>
      <c r="B1816" s="13" t="s">
        <v>7437</v>
      </c>
      <c r="C1816" s="14" t="s">
        <v>7413</v>
      </c>
      <c r="D1816" s="14" t="s">
        <v>7438</v>
      </c>
      <c r="E1816" s="14" t="s">
        <v>34</v>
      </c>
      <c r="F1816" s="14" t="s">
        <v>35</v>
      </c>
      <c r="G1816" s="14" t="s">
        <v>7438</v>
      </c>
      <c r="H1816" s="61" t="s">
        <v>7439</v>
      </c>
      <c r="I1816" s="38">
        <v>0</v>
      </c>
      <c r="J1816" s="39" t="s">
        <v>8123</v>
      </c>
      <c r="K1816" s="40" t="s">
        <v>8123</v>
      </c>
      <c r="L1816" s="14" t="s">
        <v>8123</v>
      </c>
      <c r="M1816" s="41">
        <v>0</v>
      </c>
      <c r="N1816" s="4" t="s">
        <v>8122</v>
      </c>
      <c r="O1816" s="41">
        <v>0</v>
      </c>
      <c r="P1816" s="41">
        <v>0</v>
      </c>
      <c r="Q1816" s="41">
        <v>0</v>
      </c>
      <c r="R1816" s="41">
        <v>0</v>
      </c>
      <c r="S1816" s="41">
        <v>0</v>
      </c>
      <c r="T1816" s="41">
        <v>0</v>
      </c>
      <c r="U1816" s="41">
        <v>0</v>
      </c>
      <c r="V1816" s="41">
        <v>0</v>
      </c>
      <c r="W1816" s="41">
        <v>0</v>
      </c>
      <c r="X1816" s="41">
        <v>0</v>
      </c>
      <c r="Y1816" s="41">
        <v>0</v>
      </c>
      <c r="Z1816" s="41">
        <v>0</v>
      </c>
      <c r="AA1816" s="41">
        <v>0</v>
      </c>
      <c r="AB1816" s="41">
        <v>0</v>
      </c>
      <c r="AC1816" s="41">
        <v>0</v>
      </c>
      <c r="AD1816" s="58">
        <f>SUM(Table446233[[#This Row],[1st
Apportionment]:[Invoices]])</f>
        <v>0</v>
      </c>
      <c r="AE1816" s="58">
        <f>Table446233[[#This Row],[2018–19
Final Allocation
$98.35 
Per Pupil]]-AD1816</f>
        <v>0</v>
      </c>
    </row>
    <row r="1817" spans="1:31" x14ac:dyDescent="0.35">
      <c r="A1817" s="13" t="s">
        <v>7411</v>
      </c>
      <c r="B1817" s="13" t="s">
        <v>7440</v>
      </c>
      <c r="C1817" s="14" t="s">
        <v>7413</v>
      </c>
      <c r="D1817" s="14" t="s">
        <v>7441</v>
      </c>
      <c r="E1817" s="14" t="s">
        <v>34</v>
      </c>
      <c r="F1817" s="14" t="s">
        <v>35</v>
      </c>
      <c r="G1817" s="14" t="s">
        <v>7441</v>
      </c>
      <c r="H1817" s="61" t="s">
        <v>7442</v>
      </c>
      <c r="I1817" s="38">
        <v>0</v>
      </c>
      <c r="J1817" s="39" t="s">
        <v>8123</v>
      </c>
      <c r="K1817" s="40" t="s">
        <v>8123</v>
      </c>
      <c r="L1817" s="14" t="s">
        <v>8123</v>
      </c>
      <c r="M1817" s="41">
        <v>0</v>
      </c>
      <c r="N1817" s="4" t="s">
        <v>8123</v>
      </c>
      <c r="O1817" s="41">
        <v>0</v>
      </c>
      <c r="P1817" s="41">
        <v>0</v>
      </c>
      <c r="Q1817" s="41">
        <v>0</v>
      </c>
      <c r="R1817" s="41">
        <v>0</v>
      </c>
      <c r="S1817" s="41">
        <v>0</v>
      </c>
      <c r="T1817" s="41">
        <v>0</v>
      </c>
      <c r="U1817" s="41">
        <v>0</v>
      </c>
      <c r="V1817" s="41">
        <v>0</v>
      </c>
      <c r="W1817" s="41">
        <v>0</v>
      </c>
      <c r="X1817" s="41">
        <v>0</v>
      </c>
      <c r="Y1817" s="41">
        <v>0</v>
      </c>
      <c r="Z1817" s="41">
        <v>0</v>
      </c>
      <c r="AA1817" s="41">
        <v>0</v>
      </c>
      <c r="AB1817" s="41">
        <v>0</v>
      </c>
      <c r="AC1817" s="41">
        <v>0</v>
      </c>
      <c r="AD1817" s="58">
        <f>SUM(Table446233[[#This Row],[1st
Apportionment]:[Invoices]])</f>
        <v>0</v>
      </c>
      <c r="AE1817" s="58">
        <f>Table446233[[#This Row],[2018–19
Final Allocation
$98.35 
Per Pupil]]-AD1817</f>
        <v>0</v>
      </c>
    </row>
    <row r="1818" spans="1:31" x14ac:dyDescent="0.35">
      <c r="A1818" s="13" t="s">
        <v>7411</v>
      </c>
      <c r="B1818" s="13" t="s">
        <v>7443</v>
      </c>
      <c r="C1818" s="14" t="s">
        <v>7413</v>
      </c>
      <c r="D1818" s="14" t="s">
        <v>7444</v>
      </c>
      <c r="E1818" s="14" t="s">
        <v>34</v>
      </c>
      <c r="F1818" s="14" t="s">
        <v>35</v>
      </c>
      <c r="G1818" s="14" t="s">
        <v>7444</v>
      </c>
      <c r="H1818" s="61" t="s">
        <v>7445</v>
      </c>
      <c r="I1818" s="38">
        <v>438</v>
      </c>
      <c r="J1818" s="39" t="s">
        <v>8122</v>
      </c>
      <c r="K1818" s="40" t="s">
        <v>8122</v>
      </c>
      <c r="L1818" s="14" t="s">
        <v>8122</v>
      </c>
      <c r="M1818" s="41">
        <v>43077</v>
      </c>
      <c r="N1818" s="4" t="s">
        <v>8122</v>
      </c>
      <c r="O1818" s="41">
        <v>10112</v>
      </c>
      <c r="P1818" s="41">
        <v>0</v>
      </c>
      <c r="Q1818" s="41">
        <v>4380</v>
      </c>
      <c r="R1818" s="41">
        <v>3358</v>
      </c>
      <c r="S1818" s="41">
        <v>3620</v>
      </c>
      <c r="T1818" s="41">
        <v>12471</v>
      </c>
      <c r="U1818" s="41">
        <v>9136</v>
      </c>
      <c r="V1818" s="41">
        <v>0</v>
      </c>
      <c r="W1818" s="41">
        <v>0</v>
      </c>
      <c r="X1818" s="41">
        <v>0</v>
      </c>
      <c r="Y1818" s="41">
        <v>0</v>
      </c>
      <c r="Z1818" s="41">
        <v>0</v>
      </c>
      <c r="AA1818" s="41">
        <v>0</v>
      </c>
      <c r="AB1818" s="41">
        <v>0</v>
      </c>
      <c r="AC1818" s="41">
        <v>0</v>
      </c>
      <c r="AD1818" s="58">
        <f>SUM(Table446233[[#This Row],[1st
Apportionment]:[Invoices]])</f>
        <v>43077</v>
      </c>
      <c r="AE1818" s="58">
        <f>Table446233[[#This Row],[2018–19
Final Allocation
$98.35 
Per Pupil]]-AD1818</f>
        <v>0</v>
      </c>
    </row>
    <row r="1819" spans="1:31" x14ac:dyDescent="0.35">
      <c r="A1819" s="13" t="s">
        <v>7411</v>
      </c>
      <c r="B1819" s="13" t="s">
        <v>7446</v>
      </c>
      <c r="C1819" s="14" t="s">
        <v>7413</v>
      </c>
      <c r="D1819" s="14" t="s">
        <v>7447</v>
      </c>
      <c r="E1819" s="14" t="s">
        <v>34</v>
      </c>
      <c r="F1819" s="14" t="s">
        <v>35</v>
      </c>
      <c r="G1819" s="14" t="s">
        <v>7447</v>
      </c>
      <c r="H1819" s="61" t="s">
        <v>7448</v>
      </c>
      <c r="I1819" s="38">
        <v>233</v>
      </c>
      <c r="J1819" s="39" t="s">
        <v>8122</v>
      </c>
      <c r="K1819" s="40" t="s">
        <v>8122</v>
      </c>
      <c r="L1819" s="14" t="s">
        <v>8122</v>
      </c>
      <c r="M1819" s="41">
        <v>22916</v>
      </c>
      <c r="N1819" s="4" t="s">
        <v>8122</v>
      </c>
      <c r="O1819" s="41">
        <v>5380</v>
      </c>
      <c r="P1819" s="41">
        <v>5380</v>
      </c>
      <c r="Q1819" s="41">
        <v>5380</v>
      </c>
      <c r="R1819" s="41">
        <v>5729</v>
      </c>
      <c r="S1819" s="41">
        <v>1047</v>
      </c>
      <c r="T1819" s="41">
        <v>0</v>
      </c>
      <c r="U1819" s="41">
        <v>0</v>
      </c>
      <c r="V1819" s="41">
        <v>0</v>
      </c>
      <c r="W1819" s="41">
        <v>0</v>
      </c>
      <c r="X1819" s="41">
        <v>0</v>
      </c>
      <c r="Y1819" s="41">
        <v>0</v>
      </c>
      <c r="Z1819" s="41">
        <v>0</v>
      </c>
      <c r="AA1819" s="41">
        <v>0</v>
      </c>
      <c r="AB1819" s="41">
        <v>0</v>
      </c>
      <c r="AC1819" s="41">
        <v>0</v>
      </c>
      <c r="AD1819" s="58">
        <f>SUM(Table446233[[#This Row],[1st
Apportionment]:[Invoices]])</f>
        <v>22916</v>
      </c>
      <c r="AE1819" s="58">
        <f>Table446233[[#This Row],[2018–19
Final Allocation
$98.35 
Per Pupil]]-AD1819</f>
        <v>0</v>
      </c>
    </row>
    <row r="1820" spans="1:31" x14ac:dyDescent="0.35">
      <c r="A1820" s="13" t="s">
        <v>7411</v>
      </c>
      <c r="B1820" s="13" t="s">
        <v>7449</v>
      </c>
      <c r="C1820" s="14" t="s">
        <v>7413</v>
      </c>
      <c r="D1820" s="14" t="s">
        <v>7450</v>
      </c>
      <c r="E1820" s="14" t="s">
        <v>34</v>
      </c>
      <c r="F1820" s="14" t="s">
        <v>35</v>
      </c>
      <c r="G1820" s="14" t="s">
        <v>7450</v>
      </c>
      <c r="H1820" s="61" t="s">
        <v>7451</v>
      </c>
      <c r="I1820" s="38">
        <v>0</v>
      </c>
      <c r="J1820" s="39" t="s">
        <v>8122</v>
      </c>
      <c r="K1820" s="40" t="s">
        <v>8123</v>
      </c>
      <c r="L1820" s="14" t="s">
        <v>8123</v>
      </c>
      <c r="M1820" s="41">
        <v>0</v>
      </c>
      <c r="N1820" s="4" t="s">
        <v>8123</v>
      </c>
      <c r="O1820" s="41">
        <v>0</v>
      </c>
      <c r="P1820" s="41">
        <v>0</v>
      </c>
      <c r="Q1820" s="41">
        <v>0</v>
      </c>
      <c r="R1820" s="41">
        <v>0</v>
      </c>
      <c r="S1820" s="41">
        <v>0</v>
      </c>
      <c r="T1820" s="41">
        <v>0</v>
      </c>
      <c r="U1820" s="41">
        <v>0</v>
      </c>
      <c r="V1820" s="41">
        <v>0</v>
      </c>
      <c r="W1820" s="41">
        <v>0</v>
      </c>
      <c r="X1820" s="41">
        <v>0</v>
      </c>
      <c r="Y1820" s="41">
        <v>0</v>
      </c>
      <c r="Z1820" s="41">
        <v>0</v>
      </c>
      <c r="AA1820" s="41">
        <v>0</v>
      </c>
      <c r="AB1820" s="41">
        <v>0</v>
      </c>
      <c r="AC1820" s="41">
        <v>0</v>
      </c>
      <c r="AD1820" s="58">
        <f>SUM(Table446233[[#This Row],[1st
Apportionment]:[Invoices]])</f>
        <v>0</v>
      </c>
      <c r="AE1820" s="58">
        <f>Table446233[[#This Row],[2018–19
Final Allocation
$98.35 
Per Pupil]]-AD1820</f>
        <v>0</v>
      </c>
    </row>
    <row r="1821" spans="1:31" x14ac:dyDescent="0.35">
      <c r="A1821" s="13" t="s">
        <v>7411</v>
      </c>
      <c r="B1821" s="13" t="s">
        <v>7452</v>
      </c>
      <c r="C1821" s="14" t="s">
        <v>7413</v>
      </c>
      <c r="D1821" s="14" t="s">
        <v>7453</v>
      </c>
      <c r="E1821" s="14" t="s">
        <v>34</v>
      </c>
      <c r="F1821" s="14" t="s">
        <v>35</v>
      </c>
      <c r="G1821" s="14" t="s">
        <v>7453</v>
      </c>
      <c r="H1821" s="61" t="s">
        <v>7454</v>
      </c>
      <c r="I1821" s="38">
        <v>159</v>
      </c>
      <c r="J1821" s="39" t="s">
        <v>8122</v>
      </c>
      <c r="K1821" s="40" t="s">
        <v>8122</v>
      </c>
      <c r="L1821" s="14" t="s">
        <v>8122</v>
      </c>
      <c r="M1821" s="41">
        <v>15638</v>
      </c>
      <c r="N1821" s="4" t="s">
        <v>8123</v>
      </c>
      <c r="O1821" s="41">
        <v>3671</v>
      </c>
      <c r="P1821" s="41">
        <v>3671</v>
      </c>
      <c r="Q1821" s="41">
        <v>0</v>
      </c>
      <c r="R1821" s="41">
        <v>3910</v>
      </c>
      <c r="S1821" s="41">
        <v>0</v>
      </c>
      <c r="T1821" s="41">
        <v>4386</v>
      </c>
      <c r="U1821" s="41">
        <v>0</v>
      </c>
      <c r="V1821" s="41">
        <v>0</v>
      </c>
      <c r="W1821" s="41">
        <v>0</v>
      </c>
      <c r="X1821" s="41">
        <v>0</v>
      </c>
      <c r="Y1821" s="41">
        <v>0</v>
      </c>
      <c r="Z1821" s="41">
        <v>0</v>
      </c>
      <c r="AA1821" s="41">
        <v>0</v>
      </c>
      <c r="AB1821" s="41">
        <v>0</v>
      </c>
      <c r="AC1821" s="41">
        <v>0</v>
      </c>
      <c r="AD1821" s="58">
        <f>SUM(Table446233[[#This Row],[1st
Apportionment]:[Invoices]])</f>
        <v>15638</v>
      </c>
      <c r="AE1821" s="58">
        <f>Table446233[[#This Row],[2018–19
Final Allocation
$98.35 
Per Pupil]]-AD1821</f>
        <v>0</v>
      </c>
    </row>
    <row r="1822" spans="1:31" x14ac:dyDescent="0.35">
      <c r="A1822" s="13" t="s">
        <v>7411</v>
      </c>
      <c r="B1822" s="13" t="s">
        <v>7455</v>
      </c>
      <c r="C1822" s="14" t="s">
        <v>7413</v>
      </c>
      <c r="D1822" s="14" t="s">
        <v>7456</v>
      </c>
      <c r="E1822" s="14" t="s">
        <v>34</v>
      </c>
      <c r="F1822" s="14" t="s">
        <v>35</v>
      </c>
      <c r="G1822" s="14" t="s">
        <v>7456</v>
      </c>
      <c r="H1822" s="61" t="s">
        <v>7457</v>
      </c>
      <c r="I1822" s="38">
        <v>0</v>
      </c>
      <c r="J1822" s="39" t="s">
        <v>8123</v>
      </c>
      <c r="K1822" s="40" t="s">
        <v>8123</v>
      </c>
      <c r="L1822" s="14" t="s">
        <v>8123</v>
      </c>
      <c r="M1822" s="41">
        <v>0</v>
      </c>
      <c r="N1822" s="4" t="s">
        <v>8123</v>
      </c>
      <c r="O1822" s="41">
        <v>0</v>
      </c>
      <c r="P1822" s="41">
        <v>0</v>
      </c>
      <c r="Q1822" s="41">
        <v>0</v>
      </c>
      <c r="R1822" s="41">
        <v>0</v>
      </c>
      <c r="S1822" s="41">
        <v>0</v>
      </c>
      <c r="T1822" s="41">
        <v>0</v>
      </c>
      <c r="U1822" s="41">
        <v>0</v>
      </c>
      <c r="V1822" s="41">
        <v>0</v>
      </c>
      <c r="W1822" s="41">
        <v>0</v>
      </c>
      <c r="X1822" s="41">
        <v>0</v>
      </c>
      <c r="Y1822" s="41">
        <v>0</v>
      </c>
      <c r="Z1822" s="41">
        <v>0</v>
      </c>
      <c r="AA1822" s="41">
        <v>0</v>
      </c>
      <c r="AB1822" s="41">
        <v>0</v>
      </c>
      <c r="AC1822" s="41">
        <v>0</v>
      </c>
      <c r="AD1822" s="58">
        <f>SUM(Table446233[[#This Row],[1st
Apportionment]:[Invoices]])</f>
        <v>0</v>
      </c>
      <c r="AE1822" s="58">
        <f>Table446233[[#This Row],[2018–19
Final Allocation
$98.35 
Per Pupil]]-AD1822</f>
        <v>0</v>
      </c>
    </row>
    <row r="1823" spans="1:31" x14ac:dyDescent="0.35">
      <c r="A1823" s="13" t="s">
        <v>7411</v>
      </c>
      <c r="B1823" s="13" t="s">
        <v>7458</v>
      </c>
      <c r="C1823" s="14" t="s">
        <v>7413</v>
      </c>
      <c r="D1823" s="14" t="s">
        <v>7459</v>
      </c>
      <c r="E1823" s="14" t="s">
        <v>34</v>
      </c>
      <c r="F1823" s="14" t="s">
        <v>35</v>
      </c>
      <c r="G1823" s="14" t="s">
        <v>7459</v>
      </c>
      <c r="H1823" s="61" t="s">
        <v>7460</v>
      </c>
      <c r="I1823" s="38">
        <v>0</v>
      </c>
      <c r="J1823" s="39" t="s">
        <v>8122</v>
      </c>
      <c r="K1823" s="40" t="s">
        <v>8123</v>
      </c>
      <c r="L1823" s="14" t="s">
        <v>8123</v>
      </c>
      <c r="M1823" s="41">
        <v>0</v>
      </c>
      <c r="N1823" s="4" t="s">
        <v>8123</v>
      </c>
      <c r="O1823" s="41">
        <v>0</v>
      </c>
      <c r="P1823" s="41">
        <v>0</v>
      </c>
      <c r="Q1823" s="41">
        <v>0</v>
      </c>
      <c r="R1823" s="41">
        <v>0</v>
      </c>
      <c r="S1823" s="41">
        <v>0</v>
      </c>
      <c r="T1823" s="41">
        <v>0</v>
      </c>
      <c r="U1823" s="41">
        <v>0</v>
      </c>
      <c r="V1823" s="41">
        <v>0</v>
      </c>
      <c r="W1823" s="41">
        <v>0</v>
      </c>
      <c r="X1823" s="41">
        <v>0</v>
      </c>
      <c r="Y1823" s="41">
        <v>0</v>
      </c>
      <c r="Z1823" s="41">
        <v>0</v>
      </c>
      <c r="AA1823" s="41">
        <v>0</v>
      </c>
      <c r="AB1823" s="41">
        <v>0</v>
      </c>
      <c r="AC1823" s="41">
        <v>0</v>
      </c>
      <c r="AD1823" s="58">
        <f>SUM(Table446233[[#This Row],[1st
Apportionment]:[Invoices]])</f>
        <v>0</v>
      </c>
      <c r="AE1823" s="58">
        <f>Table446233[[#This Row],[2018–19
Final Allocation
$98.35 
Per Pupil]]-AD1823</f>
        <v>0</v>
      </c>
    </row>
    <row r="1824" spans="1:31" x14ac:dyDescent="0.35">
      <c r="A1824" s="13" t="s">
        <v>7411</v>
      </c>
      <c r="B1824" s="13" t="s">
        <v>7461</v>
      </c>
      <c r="C1824" s="14" t="s">
        <v>7413</v>
      </c>
      <c r="D1824" s="14" t="s">
        <v>7462</v>
      </c>
      <c r="E1824" s="14" t="s">
        <v>34</v>
      </c>
      <c r="F1824" s="14" t="s">
        <v>35</v>
      </c>
      <c r="G1824" s="14" t="s">
        <v>7462</v>
      </c>
      <c r="H1824" s="61" t="s">
        <v>7463</v>
      </c>
      <c r="I1824" s="38">
        <v>0</v>
      </c>
      <c r="J1824" s="39" t="s">
        <v>8122</v>
      </c>
      <c r="K1824" s="40" t="s">
        <v>8123</v>
      </c>
      <c r="L1824" s="14" t="s">
        <v>8123</v>
      </c>
      <c r="M1824" s="41">
        <v>0</v>
      </c>
      <c r="N1824" s="4" t="s">
        <v>8123</v>
      </c>
      <c r="O1824" s="41">
        <v>0</v>
      </c>
      <c r="P1824" s="41">
        <v>0</v>
      </c>
      <c r="Q1824" s="41">
        <v>0</v>
      </c>
      <c r="R1824" s="41">
        <v>0</v>
      </c>
      <c r="S1824" s="41">
        <v>0</v>
      </c>
      <c r="T1824" s="41">
        <v>0</v>
      </c>
      <c r="U1824" s="41">
        <v>0</v>
      </c>
      <c r="V1824" s="41">
        <v>0</v>
      </c>
      <c r="W1824" s="41">
        <v>0</v>
      </c>
      <c r="X1824" s="41">
        <v>0</v>
      </c>
      <c r="Y1824" s="41">
        <v>0</v>
      </c>
      <c r="Z1824" s="41">
        <v>0</v>
      </c>
      <c r="AA1824" s="41">
        <v>0</v>
      </c>
      <c r="AB1824" s="41">
        <v>0</v>
      </c>
      <c r="AC1824" s="41">
        <v>0</v>
      </c>
      <c r="AD1824" s="58">
        <f>SUM(Table446233[[#This Row],[1st
Apportionment]:[Invoices]])</f>
        <v>0</v>
      </c>
      <c r="AE1824" s="58">
        <f>Table446233[[#This Row],[2018–19
Final Allocation
$98.35 
Per Pupil]]-AD1824</f>
        <v>0</v>
      </c>
    </row>
    <row r="1825" spans="1:31" x14ac:dyDescent="0.35">
      <c r="A1825" s="13" t="s">
        <v>7411</v>
      </c>
      <c r="B1825" s="13" t="s">
        <v>7464</v>
      </c>
      <c r="C1825" s="14" t="s">
        <v>7413</v>
      </c>
      <c r="D1825" s="14" t="s">
        <v>7465</v>
      </c>
      <c r="E1825" s="14" t="s">
        <v>34</v>
      </c>
      <c r="F1825" s="14" t="s">
        <v>35</v>
      </c>
      <c r="G1825" s="14" t="s">
        <v>7465</v>
      </c>
      <c r="H1825" s="61" t="s">
        <v>7466</v>
      </c>
      <c r="I1825" s="38">
        <v>0</v>
      </c>
      <c r="J1825" s="39" t="s">
        <v>8122</v>
      </c>
      <c r="K1825" s="40" t="s">
        <v>8123</v>
      </c>
      <c r="L1825" s="14" t="s">
        <v>8123</v>
      </c>
      <c r="M1825" s="41">
        <v>0</v>
      </c>
      <c r="N1825" s="4" t="s">
        <v>8123</v>
      </c>
      <c r="O1825" s="41">
        <v>0</v>
      </c>
      <c r="P1825" s="41">
        <v>0</v>
      </c>
      <c r="Q1825" s="41">
        <v>0</v>
      </c>
      <c r="R1825" s="41">
        <v>0</v>
      </c>
      <c r="S1825" s="41">
        <v>0</v>
      </c>
      <c r="T1825" s="41">
        <v>0</v>
      </c>
      <c r="U1825" s="41">
        <v>0</v>
      </c>
      <c r="V1825" s="41">
        <v>0</v>
      </c>
      <c r="W1825" s="41">
        <v>0</v>
      </c>
      <c r="X1825" s="41">
        <v>0</v>
      </c>
      <c r="Y1825" s="41">
        <v>0</v>
      </c>
      <c r="Z1825" s="41">
        <v>0</v>
      </c>
      <c r="AA1825" s="41">
        <v>0</v>
      </c>
      <c r="AB1825" s="41">
        <v>0</v>
      </c>
      <c r="AC1825" s="41">
        <v>0</v>
      </c>
      <c r="AD1825" s="58">
        <f>SUM(Table446233[[#This Row],[1st
Apportionment]:[Invoices]])</f>
        <v>0</v>
      </c>
      <c r="AE1825" s="58">
        <f>Table446233[[#This Row],[2018–19
Final Allocation
$98.35 
Per Pupil]]-AD1825</f>
        <v>0</v>
      </c>
    </row>
    <row r="1826" spans="1:31" x14ac:dyDescent="0.35">
      <c r="A1826" s="13" t="s">
        <v>7411</v>
      </c>
      <c r="B1826" s="13" t="s">
        <v>7467</v>
      </c>
      <c r="C1826" s="14" t="s">
        <v>7413</v>
      </c>
      <c r="D1826" s="14" t="s">
        <v>7468</v>
      </c>
      <c r="E1826" s="14" t="s">
        <v>34</v>
      </c>
      <c r="F1826" s="14" t="s">
        <v>35</v>
      </c>
      <c r="G1826" s="14" t="s">
        <v>7468</v>
      </c>
      <c r="H1826" s="61" t="s">
        <v>7469</v>
      </c>
      <c r="I1826" s="38">
        <v>298</v>
      </c>
      <c r="J1826" s="39" t="s">
        <v>8122</v>
      </c>
      <c r="K1826" s="40" t="s">
        <v>8122</v>
      </c>
      <c r="L1826" s="14" t="s">
        <v>8122</v>
      </c>
      <c r="M1826" s="41">
        <v>29308</v>
      </c>
      <c r="N1826" s="4" t="s">
        <v>8122</v>
      </c>
      <c r="O1826" s="41">
        <v>0</v>
      </c>
      <c r="P1826" s="41">
        <v>0</v>
      </c>
      <c r="Q1826" s="41">
        <v>4517</v>
      </c>
      <c r="R1826" s="41">
        <v>0</v>
      </c>
      <c r="S1826" s="41">
        <v>7691</v>
      </c>
      <c r="T1826" s="41">
        <v>11730</v>
      </c>
      <c r="U1826" s="41">
        <v>2721</v>
      </c>
      <c r="V1826" s="41">
        <v>1885</v>
      </c>
      <c r="W1826" s="41">
        <v>764</v>
      </c>
      <c r="X1826" s="41">
        <v>0</v>
      </c>
      <c r="Y1826" s="41">
        <v>0</v>
      </c>
      <c r="Z1826" s="41">
        <v>0</v>
      </c>
      <c r="AA1826" s="41">
        <v>0</v>
      </c>
      <c r="AB1826" s="41">
        <v>0</v>
      </c>
      <c r="AC1826" s="41">
        <v>0</v>
      </c>
      <c r="AD1826" s="58">
        <f>SUM(Table446233[[#This Row],[1st
Apportionment]:[Invoices]])</f>
        <v>29308</v>
      </c>
      <c r="AE1826" s="58">
        <f>Table446233[[#This Row],[2018–19
Final Allocation
$98.35 
Per Pupil]]-AD1826</f>
        <v>0</v>
      </c>
    </row>
    <row r="1827" spans="1:31" x14ac:dyDescent="0.35">
      <c r="A1827" s="13" t="s">
        <v>7411</v>
      </c>
      <c r="B1827" s="13" t="s">
        <v>7470</v>
      </c>
      <c r="C1827" s="14" t="s">
        <v>7413</v>
      </c>
      <c r="D1827" s="14" t="s">
        <v>7471</v>
      </c>
      <c r="E1827" s="14" t="s">
        <v>34</v>
      </c>
      <c r="F1827" s="14" t="s">
        <v>35</v>
      </c>
      <c r="G1827" s="14" t="s">
        <v>7471</v>
      </c>
      <c r="H1827" s="61" t="s">
        <v>7472</v>
      </c>
      <c r="I1827" s="38">
        <v>0</v>
      </c>
      <c r="J1827" s="39" t="s">
        <v>8123</v>
      </c>
      <c r="K1827" s="40" t="s">
        <v>8123</v>
      </c>
      <c r="L1827" s="14" t="s">
        <v>8123</v>
      </c>
      <c r="M1827" s="41">
        <v>0</v>
      </c>
      <c r="N1827" s="4" t="s">
        <v>8123</v>
      </c>
      <c r="O1827" s="41">
        <v>0</v>
      </c>
      <c r="P1827" s="41">
        <v>0</v>
      </c>
      <c r="Q1827" s="41">
        <v>0</v>
      </c>
      <c r="R1827" s="41">
        <v>0</v>
      </c>
      <c r="S1827" s="41">
        <v>0</v>
      </c>
      <c r="T1827" s="41">
        <v>0</v>
      </c>
      <c r="U1827" s="41">
        <v>0</v>
      </c>
      <c r="V1827" s="41">
        <v>0</v>
      </c>
      <c r="W1827" s="41">
        <v>0</v>
      </c>
      <c r="X1827" s="41">
        <v>0</v>
      </c>
      <c r="Y1827" s="41">
        <v>0</v>
      </c>
      <c r="Z1827" s="41">
        <v>0</v>
      </c>
      <c r="AA1827" s="41">
        <v>0</v>
      </c>
      <c r="AB1827" s="41">
        <v>0</v>
      </c>
      <c r="AC1827" s="41">
        <v>0</v>
      </c>
      <c r="AD1827" s="58">
        <f>SUM(Table446233[[#This Row],[1st
Apportionment]:[Invoices]])</f>
        <v>0</v>
      </c>
      <c r="AE1827" s="58">
        <f>Table446233[[#This Row],[2018–19
Final Allocation
$98.35 
Per Pupil]]-AD1827</f>
        <v>0</v>
      </c>
    </row>
    <row r="1828" spans="1:31" x14ac:dyDescent="0.35">
      <c r="A1828" s="13" t="s">
        <v>7411</v>
      </c>
      <c r="B1828" s="13" t="s">
        <v>7473</v>
      </c>
      <c r="C1828" s="14" t="s">
        <v>7413</v>
      </c>
      <c r="D1828" s="14" t="s">
        <v>7474</v>
      </c>
      <c r="E1828" s="14" t="s">
        <v>34</v>
      </c>
      <c r="F1828" s="14" t="s">
        <v>35</v>
      </c>
      <c r="G1828" s="14" t="s">
        <v>7474</v>
      </c>
      <c r="H1828" s="61" t="s">
        <v>7475</v>
      </c>
      <c r="I1828" s="38">
        <v>0</v>
      </c>
      <c r="J1828" s="39" t="s">
        <v>8123</v>
      </c>
      <c r="K1828" s="40" t="s">
        <v>8122</v>
      </c>
      <c r="L1828" s="14" t="s">
        <v>8122</v>
      </c>
      <c r="M1828" s="41">
        <v>0</v>
      </c>
      <c r="N1828" s="4" t="s">
        <v>8123</v>
      </c>
      <c r="O1828" s="41">
        <v>0</v>
      </c>
      <c r="P1828" s="41">
        <v>0</v>
      </c>
      <c r="Q1828" s="41">
        <v>0</v>
      </c>
      <c r="R1828" s="41">
        <v>0</v>
      </c>
      <c r="S1828" s="41">
        <v>0</v>
      </c>
      <c r="T1828" s="41">
        <v>0</v>
      </c>
      <c r="U1828" s="41">
        <v>0</v>
      </c>
      <c r="V1828" s="41">
        <v>0</v>
      </c>
      <c r="W1828" s="41">
        <v>0</v>
      </c>
      <c r="X1828" s="41">
        <v>0</v>
      </c>
      <c r="Y1828" s="41">
        <v>0</v>
      </c>
      <c r="Z1828" s="41">
        <v>0</v>
      </c>
      <c r="AA1828" s="41">
        <v>0</v>
      </c>
      <c r="AB1828" s="41">
        <v>0</v>
      </c>
      <c r="AC1828" s="41">
        <v>0</v>
      </c>
      <c r="AD1828" s="58">
        <f>SUM(Table446233[[#This Row],[1st
Apportionment]:[Invoices]])</f>
        <v>0</v>
      </c>
      <c r="AE1828" s="58">
        <f>Table446233[[#This Row],[2018–19
Final Allocation
$98.35 
Per Pupil]]-AD1828</f>
        <v>0</v>
      </c>
    </row>
    <row r="1829" spans="1:31" x14ac:dyDescent="0.35">
      <c r="A1829" s="13" t="s">
        <v>7411</v>
      </c>
      <c r="B1829" s="13" t="s">
        <v>7476</v>
      </c>
      <c r="C1829" s="14" t="s">
        <v>7413</v>
      </c>
      <c r="D1829" s="14" t="s">
        <v>7477</v>
      </c>
      <c r="E1829" s="14" t="s">
        <v>34</v>
      </c>
      <c r="F1829" s="14" t="s">
        <v>35</v>
      </c>
      <c r="G1829" s="14" t="s">
        <v>7477</v>
      </c>
      <c r="H1829" s="61" t="s">
        <v>7478</v>
      </c>
      <c r="I1829" s="38">
        <v>0</v>
      </c>
      <c r="J1829" s="39" t="s">
        <v>8123</v>
      </c>
      <c r="K1829" s="40" t="s">
        <v>8123</v>
      </c>
      <c r="L1829" s="14" t="s">
        <v>8122</v>
      </c>
      <c r="M1829" s="41">
        <v>0</v>
      </c>
      <c r="N1829" s="4" t="s">
        <v>8123</v>
      </c>
      <c r="O1829" s="41">
        <v>0</v>
      </c>
      <c r="P1829" s="41">
        <v>0</v>
      </c>
      <c r="Q1829" s="41">
        <v>0</v>
      </c>
      <c r="R1829" s="41">
        <v>0</v>
      </c>
      <c r="S1829" s="41">
        <v>0</v>
      </c>
      <c r="T1829" s="41">
        <v>0</v>
      </c>
      <c r="U1829" s="41">
        <v>0</v>
      </c>
      <c r="V1829" s="41">
        <v>0</v>
      </c>
      <c r="W1829" s="41">
        <v>0</v>
      </c>
      <c r="X1829" s="41">
        <v>0</v>
      </c>
      <c r="Y1829" s="41">
        <v>0</v>
      </c>
      <c r="Z1829" s="41">
        <v>0</v>
      </c>
      <c r="AA1829" s="41">
        <v>0</v>
      </c>
      <c r="AB1829" s="41">
        <v>0</v>
      </c>
      <c r="AC1829" s="41">
        <v>0</v>
      </c>
      <c r="AD1829" s="58">
        <f>SUM(Table446233[[#This Row],[1st
Apportionment]:[Invoices]])</f>
        <v>0</v>
      </c>
      <c r="AE1829" s="58">
        <f>Table446233[[#This Row],[2018–19
Final Allocation
$98.35 
Per Pupil]]-AD1829</f>
        <v>0</v>
      </c>
    </row>
    <row r="1830" spans="1:31" x14ac:dyDescent="0.35">
      <c r="A1830" s="13" t="s">
        <v>7411</v>
      </c>
      <c r="B1830" s="13" t="s">
        <v>7479</v>
      </c>
      <c r="C1830" s="14" t="s">
        <v>7413</v>
      </c>
      <c r="D1830" s="14" t="s">
        <v>7480</v>
      </c>
      <c r="E1830" s="14" t="s">
        <v>34</v>
      </c>
      <c r="F1830" s="14" t="s">
        <v>35</v>
      </c>
      <c r="G1830" s="14" t="s">
        <v>7480</v>
      </c>
      <c r="H1830" s="61" t="s">
        <v>7481</v>
      </c>
      <c r="I1830" s="38">
        <v>83</v>
      </c>
      <c r="J1830" s="39" t="s">
        <v>8122</v>
      </c>
      <c r="K1830" s="40" t="s">
        <v>8122</v>
      </c>
      <c r="L1830" s="14" t="s">
        <v>8122</v>
      </c>
      <c r="M1830" s="41">
        <v>8163</v>
      </c>
      <c r="N1830" s="4" t="s">
        <v>8123</v>
      </c>
      <c r="O1830" s="41">
        <v>0</v>
      </c>
      <c r="P1830" s="41">
        <v>0</v>
      </c>
      <c r="Q1830" s="41">
        <v>0</v>
      </c>
      <c r="R1830" s="41">
        <v>0</v>
      </c>
      <c r="S1830" s="41">
        <v>0</v>
      </c>
      <c r="T1830" s="41">
        <v>2041</v>
      </c>
      <c r="U1830" s="41">
        <v>2041</v>
      </c>
      <c r="V1830" s="41">
        <v>2041</v>
      </c>
      <c r="W1830" s="41">
        <v>2040</v>
      </c>
      <c r="X1830" s="41">
        <v>0</v>
      </c>
      <c r="Y1830" s="41">
        <v>0</v>
      </c>
      <c r="Z1830" s="41">
        <v>0</v>
      </c>
      <c r="AA1830" s="41">
        <v>0</v>
      </c>
      <c r="AB1830" s="41">
        <v>0</v>
      </c>
      <c r="AC1830" s="41">
        <v>0</v>
      </c>
      <c r="AD1830" s="58">
        <f>SUM(Table446233[[#This Row],[1st
Apportionment]:[Invoices]])</f>
        <v>8163</v>
      </c>
      <c r="AE1830" s="58">
        <f>Table446233[[#This Row],[2018–19
Final Allocation
$98.35 
Per Pupil]]-AD1830</f>
        <v>0</v>
      </c>
    </row>
    <row r="1831" spans="1:31" x14ac:dyDescent="0.35">
      <c r="A1831" s="42" t="s">
        <v>7411</v>
      </c>
      <c r="B1831" s="1" t="s">
        <v>7482</v>
      </c>
      <c r="C1831" s="43" t="s">
        <v>7413</v>
      </c>
      <c r="D1831" s="43" t="s">
        <v>7483</v>
      </c>
      <c r="E1831" s="43" t="s">
        <v>34</v>
      </c>
      <c r="F1831" s="2" t="s">
        <v>35</v>
      </c>
      <c r="G1831" s="43" t="s">
        <v>7483</v>
      </c>
      <c r="H1831" s="59" t="s">
        <v>7484</v>
      </c>
      <c r="I1831" s="38">
        <v>0</v>
      </c>
      <c r="J1831" s="39" t="s">
        <v>8122</v>
      </c>
      <c r="K1831" s="40" t="s">
        <v>8123</v>
      </c>
      <c r="L1831" s="2" t="s">
        <v>8123</v>
      </c>
      <c r="M1831" s="41">
        <v>0</v>
      </c>
      <c r="N1831" s="4" t="s">
        <v>8123</v>
      </c>
      <c r="O1831" s="41">
        <v>0</v>
      </c>
      <c r="P1831" s="41">
        <v>0</v>
      </c>
      <c r="Q1831" s="41">
        <v>0</v>
      </c>
      <c r="R1831" s="41">
        <v>0</v>
      </c>
      <c r="S1831" s="41">
        <v>0</v>
      </c>
      <c r="T1831" s="41">
        <v>0</v>
      </c>
      <c r="U1831" s="41">
        <v>0</v>
      </c>
      <c r="V1831" s="41">
        <v>0</v>
      </c>
      <c r="W1831" s="41">
        <v>0</v>
      </c>
      <c r="X1831" s="41">
        <v>0</v>
      </c>
      <c r="Y1831" s="41">
        <v>0</v>
      </c>
      <c r="Z1831" s="41">
        <v>0</v>
      </c>
      <c r="AA1831" s="41">
        <v>0</v>
      </c>
      <c r="AB1831" s="41">
        <v>0</v>
      </c>
      <c r="AC1831" s="41">
        <v>0</v>
      </c>
      <c r="AD1831" s="58">
        <f>SUM(Table446233[[#This Row],[1st
Apportionment]:[Invoices]])</f>
        <v>0</v>
      </c>
      <c r="AE1831" s="58">
        <f>Table446233[[#This Row],[2018–19
Final Allocation
$98.35 
Per Pupil]]-AD1831</f>
        <v>0</v>
      </c>
    </row>
    <row r="1832" spans="1:31" x14ac:dyDescent="0.35">
      <c r="A1832" s="13" t="s">
        <v>7411</v>
      </c>
      <c r="B1832" s="13" t="s">
        <v>7485</v>
      </c>
      <c r="C1832" s="14" t="s">
        <v>7413</v>
      </c>
      <c r="D1832" s="14" t="s">
        <v>7486</v>
      </c>
      <c r="E1832" s="14" t="s">
        <v>34</v>
      </c>
      <c r="F1832" s="14" t="s">
        <v>35</v>
      </c>
      <c r="G1832" s="14" t="s">
        <v>7486</v>
      </c>
      <c r="H1832" s="61" t="s">
        <v>7487</v>
      </c>
      <c r="I1832" s="38">
        <v>0</v>
      </c>
      <c r="J1832" s="39" t="s">
        <v>8122</v>
      </c>
      <c r="K1832" s="40" t="s">
        <v>8123</v>
      </c>
      <c r="L1832" s="14" t="s">
        <v>8123</v>
      </c>
      <c r="M1832" s="41">
        <v>0</v>
      </c>
      <c r="N1832" s="4" t="s">
        <v>8123</v>
      </c>
      <c r="O1832" s="41">
        <v>0</v>
      </c>
      <c r="P1832" s="41">
        <v>0</v>
      </c>
      <c r="Q1832" s="41">
        <v>0</v>
      </c>
      <c r="R1832" s="41">
        <v>0</v>
      </c>
      <c r="S1832" s="41">
        <v>0</v>
      </c>
      <c r="T1832" s="41">
        <v>0</v>
      </c>
      <c r="U1832" s="41">
        <v>0</v>
      </c>
      <c r="V1832" s="41">
        <v>0</v>
      </c>
      <c r="W1832" s="41">
        <v>0</v>
      </c>
      <c r="X1832" s="41">
        <v>0</v>
      </c>
      <c r="Y1832" s="41">
        <v>0</v>
      </c>
      <c r="Z1832" s="41">
        <v>0</v>
      </c>
      <c r="AA1832" s="41">
        <v>0</v>
      </c>
      <c r="AB1832" s="41">
        <v>0</v>
      </c>
      <c r="AC1832" s="41">
        <v>0</v>
      </c>
      <c r="AD1832" s="58">
        <f>SUM(Table446233[[#This Row],[1st
Apportionment]:[Invoices]])</f>
        <v>0</v>
      </c>
      <c r="AE1832" s="58">
        <f>Table446233[[#This Row],[2018–19
Final Allocation
$98.35 
Per Pupil]]-AD1832</f>
        <v>0</v>
      </c>
    </row>
    <row r="1833" spans="1:31" x14ac:dyDescent="0.35">
      <c r="A1833" s="13" t="s">
        <v>7411</v>
      </c>
      <c r="B1833" s="13" t="s">
        <v>7488</v>
      </c>
      <c r="C1833" s="14" t="s">
        <v>7413</v>
      </c>
      <c r="D1833" s="14" t="s">
        <v>7489</v>
      </c>
      <c r="E1833" s="14" t="s">
        <v>34</v>
      </c>
      <c r="F1833" s="14" t="s">
        <v>35</v>
      </c>
      <c r="G1833" s="14" t="s">
        <v>7489</v>
      </c>
      <c r="H1833" s="61" t="s">
        <v>7490</v>
      </c>
      <c r="I1833" s="38">
        <v>0</v>
      </c>
      <c r="J1833" s="39" t="s">
        <v>8122</v>
      </c>
      <c r="K1833" s="40" t="s">
        <v>8123</v>
      </c>
      <c r="L1833" s="14" t="s">
        <v>8123</v>
      </c>
      <c r="M1833" s="41">
        <v>0</v>
      </c>
      <c r="N1833" s="4" t="s">
        <v>8123</v>
      </c>
      <c r="O1833" s="41">
        <v>0</v>
      </c>
      <c r="P1833" s="41">
        <v>0</v>
      </c>
      <c r="Q1833" s="41">
        <v>0</v>
      </c>
      <c r="R1833" s="41">
        <v>0</v>
      </c>
      <c r="S1833" s="41">
        <v>0</v>
      </c>
      <c r="T1833" s="41">
        <v>0</v>
      </c>
      <c r="U1833" s="41">
        <v>0</v>
      </c>
      <c r="V1833" s="41">
        <v>0</v>
      </c>
      <c r="W1833" s="41">
        <v>0</v>
      </c>
      <c r="X1833" s="41">
        <v>0</v>
      </c>
      <c r="Y1833" s="41">
        <v>0</v>
      </c>
      <c r="Z1833" s="41">
        <v>0</v>
      </c>
      <c r="AA1833" s="41">
        <v>0</v>
      </c>
      <c r="AB1833" s="41">
        <v>0</v>
      </c>
      <c r="AC1833" s="41">
        <v>0</v>
      </c>
      <c r="AD1833" s="58">
        <f>SUM(Table446233[[#This Row],[1st
Apportionment]:[Invoices]])</f>
        <v>0</v>
      </c>
      <c r="AE1833" s="58">
        <f>Table446233[[#This Row],[2018–19
Final Allocation
$98.35 
Per Pupil]]-AD1833</f>
        <v>0</v>
      </c>
    </row>
    <row r="1834" spans="1:31" x14ac:dyDescent="0.35">
      <c r="A1834" s="13" t="s">
        <v>7411</v>
      </c>
      <c r="B1834" s="13" t="s">
        <v>7491</v>
      </c>
      <c r="C1834" s="14" t="s">
        <v>7413</v>
      </c>
      <c r="D1834" s="14" t="s">
        <v>7414</v>
      </c>
      <c r="E1834" s="14" t="s">
        <v>7492</v>
      </c>
      <c r="F1834" s="14" t="s">
        <v>7493</v>
      </c>
      <c r="G1834" s="14" t="s">
        <v>7494</v>
      </c>
      <c r="H1834" s="61" t="s">
        <v>7495</v>
      </c>
      <c r="I1834" s="38">
        <v>0</v>
      </c>
      <c r="J1834" s="39" t="s">
        <v>8122</v>
      </c>
      <c r="K1834" s="40" t="s">
        <v>8123</v>
      </c>
      <c r="L1834" s="14" t="s">
        <v>8123</v>
      </c>
      <c r="M1834" s="41">
        <v>0</v>
      </c>
      <c r="N1834" s="4" t="s">
        <v>8123</v>
      </c>
      <c r="O1834" s="41">
        <v>0</v>
      </c>
      <c r="P1834" s="41">
        <v>0</v>
      </c>
      <c r="Q1834" s="41">
        <v>0</v>
      </c>
      <c r="R1834" s="41">
        <v>0</v>
      </c>
      <c r="S1834" s="41">
        <v>0</v>
      </c>
      <c r="T1834" s="41">
        <v>0</v>
      </c>
      <c r="U1834" s="41">
        <v>0</v>
      </c>
      <c r="V1834" s="41">
        <v>0</v>
      </c>
      <c r="W1834" s="41">
        <v>0</v>
      </c>
      <c r="X1834" s="41">
        <v>0</v>
      </c>
      <c r="Y1834" s="41">
        <v>0</v>
      </c>
      <c r="Z1834" s="41">
        <v>0</v>
      </c>
      <c r="AA1834" s="41">
        <v>0</v>
      </c>
      <c r="AB1834" s="41">
        <v>0</v>
      </c>
      <c r="AC1834" s="41">
        <v>0</v>
      </c>
      <c r="AD1834" s="58">
        <f>SUM(Table446233[[#This Row],[1st
Apportionment]:[Invoices]])</f>
        <v>0</v>
      </c>
      <c r="AE1834" s="58">
        <f>Table446233[[#This Row],[2018–19
Final Allocation
$98.35 
Per Pupil]]-AD1834</f>
        <v>0</v>
      </c>
    </row>
    <row r="1835" spans="1:31" x14ac:dyDescent="0.35">
      <c r="A1835" s="13" t="s">
        <v>7411</v>
      </c>
      <c r="B1835" s="13" t="s">
        <v>7496</v>
      </c>
      <c r="C1835" s="14" t="s">
        <v>7413</v>
      </c>
      <c r="D1835" s="14" t="s">
        <v>7486</v>
      </c>
      <c r="E1835" s="14" t="s">
        <v>7497</v>
      </c>
      <c r="F1835" s="14" t="s">
        <v>7498</v>
      </c>
      <c r="G1835" s="14" t="s">
        <v>7499</v>
      </c>
      <c r="H1835" s="61" t="s">
        <v>7500</v>
      </c>
      <c r="I1835" s="38">
        <v>0</v>
      </c>
      <c r="J1835" s="39" t="s">
        <v>8123</v>
      </c>
      <c r="K1835" s="40" t="s">
        <v>8123</v>
      </c>
      <c r="L1835" s="14" t="s">
        <v>8123</v>
      </c>
      <c r="M1835" s="41">
        <v>0</v>
      </c>
      <c r="N1835" s="4" t="s">
        <v>8123</v>
      </c>
      <c r="O1835" s="41">
        <v>0</v>
      </c>
      <c r="P1835" s="41">
        <v>0</v>
      </c>
      <c r="Q1835" s="41">
        <v>0</v>
      </c>
      <c r="R1835" s="41">
        <v>0</v>
      </c>
      <c r="S1835" s="41">
        <v>0</v>
      </c>
      <c r="T1835" s="41">
        <v>0</v>
      </c>
      <c r="U1835" s="41">
        <v>0</v>
      </c>
      <c r="V1835" s="41">
        <v>0</v>
      </c>
      <c r="W1835" s="41">
        <v>0</v>
      </c>
      <c r="X1835" s="41">
        <v>0</v>
      </c>
      <c r="Y1835" s="41">
        <v>0</v>
      </c>
      <c r="Z1835" s="41">
        <v>0</v>
      </c>
      <c r="AA1835" s="41">
        <v>0</v>
      </c>
      <c r="AB1835" s="41">
        <v>0</v>
      </c>
      <c r="AC1835" s="41">
        <v>0</v>
      </c>
      <c r="AD1835" s="58">
        <f>SUM(Table446233[[#This Row],[1st
Apportionment]:[Invoices]])</f>
        <v>0</v>
      </c>
      <c r="AE1835" s="58">
        <f>Table446233[[#This Row],[2018–19
Final Allocation
$98.35 
Per Pupil]]-AD1835</f>
        <v>0</v>
      </c>
    </row>
    <row r="1836" spans="1:31" x14ac:dyDescent="0.35">
      <c r="A1836" s="13" t="s">
        <v>7411</v>
      </c>
      <c r="B1836" s="13" t="s">
        <v>7501</v>
      </c>
      <c r="C1836" s="14" t="s">
        <v>7413</v>
      </c>
      <c r="D1836" s="14" t="s">
        <v>7417</v>
      </c>
      <c r="E1836" s="14" t="s">
        <v>7502</v>
      </c>
      <c r="F1836" s="14" t="s">
        <v>7503</v>
      </c>
      <c r="G1836" s="14" t="s">
        <v>7504</v>
      </c>
      <c r="H1836" s="61" t="s">
        <v>7505</v>
      </c>
      <c r="I1836" s="38">
        <v>0</v>
      </c>
      <c r="J1836" s="39" t="s">
        <v>8122</v>
      </c>
      <c r="K1836" s="40" t="s">
        <v>8123</v>
      </c>
      <c r="L1836" s="14" t="s">
        <v>8123</v>
      </c>
      <c r="M1836" s="41">
        <v>0</v>
      </c>
      <c r="N1836" s="4" t="s">
        <v>8123</v>
      </c>
      <c r="O1836" s="41">
        <v>0</v>
      </c>
      <c r="P1836" s="41">
        <v>0</v>
      </c>
      <c r="Q1836" s="41">
        <v>0</v>
      </c>
      <c r="R1836" s="41">
        <v>0</v>
      </c>
      <c r="S1836" s="41">
        <v>0</v>
      </c>
      <c r="T1836" s="41">
        <v>0</v>
      </c>
      <c r="U1836" s="41">
        <v>0</v>
      </c>
      <c r="V1836" s="41">
        <v>0</v>
      </c>
      <c r="W1836" s="41">
        <v>0</v>
      </c>
      <c r="X1836" s="41">
        <v>0</v>
      </c>
      <c r="Y1836" s="41">
        <v>0</v>
      </c>
      <c r="Z1836" s="41">
        <v>0</v>
      </c>
      <c r="AA1836" s="41">
        <v>0</v>
      </c>
      <c r="AB1836" s="41">
        <v>0</v>
      </c>
      <c r="AC1836" s="41">
        <v>0</v>
      </c>
      <c r="AD1836" s="58">
        <f>SUM(Table446233[[#This Row],[1st
Apportionment]:[Invoices]])</f>
        <v>0</v>
      </c>
      <c r="AE1836" s="58">
        <f>Table446233[[#This Row],[2018–19
Final Allocation
$98.35 
Per Pupil]]-AD1836</f>
        <v>0</v>
      </c>
    </row>
    <row r="1837" spans="1:31" x14ac:dyDescent="0.35">
      <c r="A1837" s="13" t="s">
        <v>7411</v>
      </c>
      <c r="B1837" s="13" t="s">
        <v>7506</v>
      </c>
      <c r="C1837" s="14" t="s">
        <v>7413</v>
      </c>
      <c r="D1837" s="14" t="s">
        <v>7414</v>
      </c>
      <c r="E1837" s="14" t="s">
        <v>7507</v>
      </c>
      <c r="F1837" s="14" t="s">
        <v>7508</v>
      </c>
      <c r="G1837" s="14" t="s">
        <v>7509</v>
      </c>
      <c r="H1837" s="61" t="s">
        <v>7510</v>
      </c>
      <c r="I1837" s="38">
        <v>0</v>
      </c>
      <c r="J1837" s="39" t="s">
        <v>8123</v>
      </c>
      <c r="K1837" s="40" t="s">
        <v>8123</v>
      </c>
      <c r="L1837" s="14" t="s">
        <v>8123</v>
      </c>
      <c r="M1837" s="41">
        <v>0</v>
      </c>
      <c r="N1837" s="4" t="s">
        <v>8123</v>
      </c>
      <c r="O1837" s="41">
        <v>0</v>
      </c>
      <c r="P1837" s="41">
        <v>0</v>
      </c>
      <c r="Q1837" s="41">
        <v>0</v>
      </c>
      <c r="R1837" s="41">
        <v>0</v>
      </c>
      <c r="S1837" s="41">
        <v>0</v>
      </c>
      <c r="T1837" s="41">
        <v>0</v>
      </c>
      <c r="U1837" s="41">
        <v>0</v>
      </c>
      <c r="V1837" s="41">
        <v>0</v>
      </c>
      <c r="W1837" s="41">
        <v>0</v>
      </c>
      <c r="X1837" s="41">
        <v>0</v>
      </c>
      <c r="Y1837" s="41">
        <v>0</v>
      </c>
      <c r="Z1837" s="41">
        <v>0</v>
      </c>
      <c r="AA1837" s="41">
        <v>0</v>
      </c>
      <c r="AB1837" s="41">
        <v>0</v>
      </c>
      <c r="AC1837" s="41">
        <v>0</v>
      </c>
      <c r="AD1837" s="58">
        <f>SUM(Table446233[[#This Row],[1st
Apportionment]:[Invoices]])</f>
        <v>0</v>
      </c>
      <c r="AE1837" s="58">
        <f>Table446233[[#This Row],[2018–19
Final Allocation
$98.35 
Per Pupil]]-AD1837</f>
        <v>0</v>
      </c>
    </row>
    <row r="1838" spans="1:31" x14ac:dyDescent="0.35">
      <c r="A1838" s="13" t="s">
        <v>7411</v>
      </c>
      <c r="B1838" s="13" t="s">
        <v>7511</v>
      </c>
      <c r="C1838" s="14" t="s">
        <v>7413</v>
      </c>
      <c r="D1838" s="14" t="s">
        <v>7447</v>
      </c>
      <c r="E1838" s="14" t="s">
        <v>7512</v>
      </c>
      <c r="F1838" s="14" t="s">
        <v>7513</v>
      </c>
      <c r="G1838" s="14" t="s">
        <v>7514</v>
      </c>
      <c r="H1838" s="61" t="s">
        <v>7515</v>
      </c>
      <c r="I1838" s="38">
        <v>0</v>
      </c>
      <c r="J1838" s="39" t="s">
        <v>8123</v>
      </c>
      <c r="K1838" s="40" t="s">
        <v>8123</v>
      </c>
      <c r="L1838" s="14" t="s">
        <v>8123</v>
      </c>
      <c r="M1838" s="41">
        <v>0</v>
      </c>
      <c r="N1838" s="4" t="s">
        <v>8123</v>
      </c>
      <c r="O1838" s="41">
        <v>0</v>
      </c>
      <c r="P1838" s="41">
        <v>0</v>
      </c>
      <c r="Q1838" s="41">
        <v>0</v>
      </c>
      <c r="R1838" s="41">
        <v>0</v>
      </c>
      <c r="S1838" s="41">
        <v>0</v>
      </c>
      <c r="T1838" s="41">
        <v>0</v>
      </c>
      <c r="U1838" s="41">
        <v>0</v>
      </c>
      <c r="V1838" s="41">
        <v>0</v>
      </c>
      <c r="W1838" s="41">
        <v>0</v>
      </c>
      <c r="X1838" s="41">
        <v>0</v>
      </c>
      <c r="Y1838" s="41">
        <v>0</v>
      </c>
      <c r="Z1838" s="41">
        <v>0</v>
      </c>
      <c r="AA1838" s="41">
        <v>0</v>
      </c>
      <c r="AB1838" s="41">
        <v>0</v>
      </c>
      <c r="AC1838" s="41">
        <v>0</v>
      </c>
      <c r="AD1838" s="58">
        <f>SUM(Table446233[[#This Row],[1st
Apportionment]:[Invoices]])</f>
        <v>0</v>
      </c>
      <c r="AE1838" s="58">
        <f>Table446233[[#This Row],[2018–19
Final Allocation
$98.35 
Per Pupil]]-AD1838</f>
        <v>0</v>
      </c>
    </row>
    <row r="1839" spans="1:31" x14ac:dyDescent="0.35">
      <c r="A1839" s="13" t="s">
        <v>7411</v>
      </c>
      <c r="B1839" s="13" t="s">
        <v>7516</v>
      </c>
      <c r="C1839" s="14" t="s">
        <v>7413</v>
      </c>
      <c r="D1839" s="14" t="s">
        <v>7489</v>
      </c>
      <c r="E1839" s="14" t="s">
        <v>7517</v>
      </c>
      <c r="F1839" s="14" t="s">
        <v>7518</v>
      </c>
      <c r="G1839" s="14" t="s">
        <v>7519</v>
      </c>
      <c r="H1839" s="61" t="s">
        <v>7520</v>
      </c>
      <c r="I1839" s="38">
        <v>0</v>
      </c>
      <c r="J1839" s="39" t="s">
        <v>8123</v>
      </c>
      <c r="K1839" s="40" t="s">
        <v>8123</v>
      </c>
      <c r="L1839" s="14" t="s">
        <v>8123</v>
      </c>
      <c r="M1839" s="41">
        <v>0</v>
      </c>
      <c r="N1839" s="4" t="s">
        <v>8123</v>
      </c>
      <c r="O1839" s="41">
        <v>0</v>
      </c>
      <c r="P1839" s="41">
        <v>0</v>
      </c>
      <c r="Q1839" s="41">
        <v>0</v>
      </c>
      <c r="R1839" s="41">
        <v>0</v>
      </c>
      <c r="S1839" s="41">
        <v>0</v>
      </c>
      <c r="T1839" s="41">
        <v>0</v>
      </c>
      <c r="U1839" s="41">
        <v>0</v>
      </c>
      <c r="V1839" s="41">
        <v>0</v>
      </c>
      <c r="W1839" s="41">
        <v>0</v>
      </c>
      <c r="X1839" s="41">
        <v>0</v>
      </c>
      <c r="Y1839" s="41">
        <v>0</v>
      </c>
      <c r="Z1839" s="41">
        <v>0</v>
      </c>
      <c r="AA1839" s="41">
        <v>0</v>
      </c>
      <c r="AB1839" s="41">
        <v>0</v>
      </c>
      <c r="AC1839" s="41">
        <v>0</v>
      </c>
      <c r="AD1839" s="58">
        <f>SUM(Table446233[[#This Row],[1st
Apportionment]:[Invoices]])</f>
        <v>0</v>
      </c>
      <c r="AE1839" s="58">
        <f>Table446233[[#This Row],[2018–19
Final Allocation
$98.35 
Per Pupil]]-AD1839</f>
        <v>0</v>
      </c>
    </row>
    <row r="1840" spans="1:31" x14ac:dyDescent="0.35">
      <c r="A1840" s="13" t="s">
        <v>7411</v>
      </c>
      <c r="B1840" s="13" t="s">
        <v>7521</v>
      </c>
      <c r="C1840" s="14" t="s">
        <v>7413</v>
      </c>
      <c r="D1840" s="14" t="s">
        <v>7414</v>
      </c>
      <c r="E1840" s="14" t="s">
        <v>7522</v>
      </c>
      <c r="F1840" s="14" t="s">
        <v>7523</v>
      </c>
      <c r="G1840" s="14" t="s">
        <v>7524</v>
      </c>
      <c r="H1840" s="61" t="s">
        <v>7525</v>
      </c>
      <c r="I1840" s="38">
        <v>0</v>
      </c>
      <c r="J1840" s="39" t="s">
        <v>8122</v>
      </c>
      <c r="K1840" s="40" t="s">
        <v>8123</v>
      </c>
      <c r="L1840" s="14" t="s">
        <v>8123</v>
      </c>
      <c r="M1840" s="41">
        <v>0</v>
      </c>
      <c r="N1840" s="4" t="s">
        <v>8123</v>
      </c>
      <c r="O1840" s="41">
        <v>0</v>
      </c>
      <c r="P1840" s="41">
        <v>0</v>
      </c>
      <c r="Q1840" s="41">
        <v>0</v>
      </c>
      <c r="R1840" s="41">
        <v>0</v>
      </c>
      <c r="S1840" s="41">
        <v>0</v>
      </c>
      <c r="T1840" s="41">
        <v>0</v>
      </c>
      <c r="U1840" s="41">
        <v>0</v>
      </c>
      <c r="V1840" s="41">
        <v>0</v>
      </c>
      <c r="W1840" s="41">
        <v>0</v>
      </c>
      <c r="X1840" s="41">
        <v>0</v>
      </c>
      <c r="Y1840" s="41">
        <v>0</v>
      </c>
      <c r="Z1840" s="41">
        <v>0</v>
      </c>
      <c r="AA1840" s="41">
        <v>0</v>
      </c>
      <c r="AB1840" s="41">
        <v>0</v>
      </c>
      <c r="AC1840" s="41">
        <v>0</v>
      </c>
      <c r="AD1840" s="58">
        <f>SUM(Table446233[[#This Row],[1st
Apportionment]:[Invoices]])</f>
        <v>0</v>
      </c>
      <c r="AE1840" s="58">
        <f>Table446233[[#This Row],[2018–19
Final Allocation
$98.35 
Per Pupil]]-AD1840</f>
        <v>0</v>
      </c>
    </row>
    <row r="1841" spans="1:31" x14ac:dyDescent="0.35">
      <c r="A1841" s="13" t="s">
        <v>7411</v>
      </c>
      <c r="B1841" s="13" t="s">
        <v>7526</v>
      </c>
      <c r="C1841" s="14" t="s">
        <v>7413</v>
      </c>
      <c r="D1841" s="14" t="s">
        <v>7489</v>
      </c>
      <c r="E1841" s="14" t="s">
        <v>7527</v>
      </c>
      <c r="F1841" s="14" t="s">
        <v>7528</v>
      </c>
      <c r="G1841" s="14" t="s">
        <v>7529</v>
      </c>
      <c r="H1841" s="61" t="s">
        <v>7530</v>
      </c>
      <c r="I1841" s="38">
        <v>0</v>
      </c>
      <c r="J1841" s="39" t="s">
        <v>8122</v>
      </c>
      <c r="K1841" s="40" t="s">
        <v>8123</v>
      </c>
      <c r="L1841" s="14" t="s">
        <v>8123</v>
      </c>
      <c r="M1841" s="41">
        <v>0</v>
      </c>
      <c r="N1841" s="4" t="s">
        <v>8123</v>
      </c>
      <c r="O1841" s="41">
        <v>0</v>
      </c>
      <c r="P1841" s="41">
        <v>0</v>
      </c>
      <c r="Q1841" s="41">
        <v>0</v>
      </c>
      <c r="R1841" s="41">
        <v>0</v>
      </c>
      <c r="S1841" s="41">
        <v>0</v>
      </c>
      <c r="T1841" s="41">
        <v>0</v>
      </c>
      <c r="U1841" s="41">
        <v>0</v>
      </c>
      <c r="V1841" s="41">
        <v>0</v>
      </c>
      <c r="W1841" s="41">
        <v>0</v>
      </c>
      <c r="X1841" s="41">
        <v>0</v>
      </c>
      <c r="Y1841" s="41">
        <v>0</v>
      </c>
      <c r="Z1841" s="41">
        <v>0</v>
      </c>
      <c r="AA1841" s="41">
        <v>0</v>
      </c>
      <c r="AB1841" s="41">
        <v>0</v>
      </c>
      <c r="AC1841" s="41">
        <v>0</v>
      </c>
      <c r="AD1841" s="58">
        <f>SUM(Table446233[[#This Row],[1st
Apportionment]:[Invoices]])</f>
        <v>0</v>
      </c>
      <c r="AE1841" s="58">
        <f>Table446233[[#This Row],[2018–19
Final Allocation
$98.35 
Per Pupil]]-AD1841</f>
        <v>0</v>
      </c>
    </row>
    <row r="1842" spans="1:31" x14ac:dyDescent="0.35">
      <c r="A1842" s="13" t="s">
        <v>7411</v>
      </c>
      <c r="B1842" s="13" t="s">
        <v>7531</v>
      </c>
      <c r="C1842" s="14" t="s">
        <v>7413</v>
      </c>
      <c r="D1842" s="14" t="s">
        <v>7459</v>
      </c>
      <c r="E1842" s="14" t="s">
        <v>7532</v>
      </c>
      <c r="F1842" s="14" t="s">
        <v>7533</v>
      </c>
      <c r="G1842" s="14" t="s">
        <v>7534</v>
      </c>
      <c r="H1842" s="61" t="s">
        <v>7535</v>
      </c>
      <c r="I1842" s="38">
        <v>0</v>
      </c>
      <c r="J1842" s="39" t="s">
        <v>8122</v>
      </c>
      <c r="K1842" s="40" t="s">
        <v>8123</v>
      </c>
      <c r="L1842" s="14" t="s">
        <v>8123</v>
      </c>
      <c r="M1842" s="41">
        <v>0</v>
      </c>
      <c r="N1842" s="4" t="s">
        <v>8123</v>
      </c>
      <c r="O1842" s="41">
        <v>0</v>
      </c>
      <c r="P1842" s="41">
        <v>0</v>
      </c>
      <c r="Q1842" s="41">
        <v>0</v>
      </c>
      <c r="R1842" s="41">
        <v>0</v>
      </c>
      <c r="S1842" s="41">
        <v>0</v>
      </c>
      <c r="T1842" s="41">
        <v>0</v>
      </c>
      <c r="U1842" s="41">
        <v>0</v>
      </c>
      <c r="V1842" s="41">
        <v>0</v>
      </c>
      <c r="W1842" s="41">
        <v>0</v>
      </c>
      <c r="X1842" s="41">
        <v>0</v>
      </c>
      <c r="Y1842" s="41">
        <v>0</v>
      </c>
      <c r="Z1842" s="41">
        <v>0</v>
      </c>
      <c r="AA1842" s="41">
        <v>0</v>
      </c>
      <c r="AB1842" s="41">
        <v>0</v>
      </c>
      <c r="AC1842" s="41">
        <v>0</v>
      </c>
      <c r="AD1842" s="58">
        <f>SUM(Table446233[[#This Row],[1st
Apportionment]:[Invoices]])</f>
        <v>0</v>
      </c>
      <c r="AE1842" s="58">
        <f>Table446233[[#This Row],[2018–19
Final Allocation
$98.35 
Per Pupil]]-AD1842</f>
        <v>0</v>
      </c>
    </row>
    <row r="1843" spans="1:31" x14ac:dyDescent="0.35">
      <c r="A1843" s="13" t="s">
        <v>7411</v>
      </c>
      <c r="B1843" s="13" t="s">
        <v>7536</v>
      </c>
      <c r="C1843" s="14" t="s">
        <v>7413</v>
      </c>
      <c r="D1843" s="14" t="s">
        <v>7444</v>
      </c>
      <c r="E1843" s="14" t="s">
        <v>7537</v>
      </c>
      <c r="F1843" s="14" t="s">
        <v>7538</v>
      </c>
      <c r="G1843" s="14" t="s">
        <v>7539</v>
      </c>
      <c r="H1843" s="61" t="s">
        <v>7540</v>
      </c>
      <c r="I1843" s="38">
        <v>0</v>
      </c>
      <c r="J1843" s="39" t="s">
        <v>8122</v>
      </c>
      <c r="K1843" s="40" t="s">
        <v>8123</v>
      </c>
      <c r="L1843" s="14" t="s">
        <v>8123</v>
      </c>
      <c r="M1843" s="41">
        <v>0</v>
      </c>
      <c r="N1843" s="4" t="s">
        <v>8123</v>
      </c>
      <c r="O1843" s="41">
        <v>0</v>
      </c>
      <c r="P1843" s="41">
        <v>0</v>
      </c>
      <c r="Q1843" s="41">
        <v>0</v>
      </c>
      <c r="R1843" s="41">
        <v>0</v>
      </c>
      <c r="S1843" s="41">
        <v>0</v>
      </c>
      <c r="T1843" s="41">
        <v>0</v>
      </c>
      <c r="U1843" s="41">
        <v>0</v>
      </c>
      <c r="V1843" s="41">
        <v>0</v>
      </c>
      <c r="W1843" s="41">
        <v>0</v>
      </c>
      <c r="X1843" s="41">
        <v>0</v>
      </c>
      <c r="Y1843" s="41">
        <v>0</v>
      </c>
      <c r="Z1843" s="41">
        <v>0</v>
      </c>
      <c r="AA1843" s="41">
        <v>0</v>
      </c>
      <c r="AB1843" s="41">
        <v>0</v>
      </c>
      <c r="AC1843" s="41">
        <v>0</v>
      </c>
      <c r="AD1843" s="58">
        <f>SUM(Table446233[[#This Row],[1st
Apportionment]:[Invoices]])</f>
        <v>0</v>
      </c>
      <c r="AE1843" s="58">
        <f>Table446233[[#This Row],[2018–19
Final Allocation
$98.35 
Per Pupil]]-AD1843</f>
        <v>0</v>
      </c>
    </row>
    <row r="1844" spans="1:31" ht="31" x14ac:dyDescent="0.35">
      <c r="A1844" s="13" t="s">
        <v>7411</v>
      </c>
      <c r="B1844" s="13" t="s">
        <v>7541</v>
      </c>
      <c r="C1844" s="14" t="s">
        <v>7413</v>
      </c>
      <c r="D1844" s="14" t="s">
        <v>7444</v>
      </c>
      <c r="E1844" s="14" t="s">
        <v>7542</v>
      </c>
      <c r="F1844" s="14" t="s">
        <v>7543</v>
      </c>
      <c r="G1844" s="14" t="s">
        <v>7544</v>
      </c>
      <c r="H1844" s="61" t="s">
        <v>7545</v>
      </c>
      <c r="I1844" s="38">
        <v>0</v>
      </c>
      <c r="J1844" s="39" t="s">
        <v>8122</v>
      </c>
      <c r="K1844" s="40" t="s">
        <v>8123</v>
      </c>
      <c r="L1844" s="14" t="s">
        <v>8123</v>
      </c>
      <c r="M1844" s="41">
        <v>0</v>
      </c>
      <c r="N1844" s="4" t="s">
        <v>8123</v>
      </c>
      <c r="O1844" s="41">
        <v>0</v>
      </c>
      <c r="P1844" s="41">
        <v>0</v>
      </c>
      <c r="Q1844" s="41">
        <v>0</v>
      </c>
      <c r="R1844" s="41">
        <v>0</v>
      </c>
      <c r="S1844" s="41">
        <v>0</v>
      </c>
      <c r="T1844" s="41">
        <v>0</v>
      </c>
      <c r="U1844" s="41">
        <v>0</v>
      </c>
      <c r="V1844" s="41">
        <v>0</v>
      </c>
      <c r="W1844" s="41">
        <v>0</v>
      </c>
      <c r="X1844" s="41">
        <v>0</v>
      </c>
      <c r="Y1844" s="41">
        <v>0</v>
      </c>
      <c r="Z1844" s="41">
        <v>0</v>
      </c>
      <c r="AA1844" s="41">
        <v>0</v>
      </c>
      <c r="AB1844" s="41">
        <v>0</v>
      </c>
      <c r="AC1844" s="41">
        <v>0</v>
      </c>
      <c r="AD1844" s="58">
        <f>SUM(Table446233[[#This Row],[1st
Apportionment]:[Invoices]])</f>
        <v>0</v>
      </c>
      <c r="AE1844" s="58">
        <f>Table446233[[#This Row],[2018–19
Final Allocation
$98.35 
Per Pupil]]-AD1844</f>
        <v>0</v>
      </c>
    </row>
    <row r="1845" spans="1:31" x14ac:dyDescent="0.35">
      <c r="A1845" s="13" t="s">
        <v>7546</v>
      </c>
      <c r="B1845" s="13" t="s">
        <v>7547</v>
      </c>
      <c r="C1845" s="14" t="s">
        <v>7548</v>
      </c>
      <c r="D1845" s="14" t="s">
        <v>7549</v>
      </c>
      <c r="E1845" s="14" t="s">
        <v>34</v>
      </c>
      <c r="F1845" s="14" t="s">
        <v>35</v>
      </c>
      <c r="G1845" s="14" t="s">
        <v>7549</v>
      </c>
      <c r="H1845" s="61" t="s">
        <v>7550</v>
      </c>
      <c r="I1845" s="38">
        <v>0</v>
      </c>
      <c r="J1845" s="39" t="s">
        <v>8122</v>
      </c>
      <c r="K1845" s="40" t="s">
        <v>8123</v>
      </c>
      <c r="L1845" s="14" t="s">
        <v>8123</v>
      </c>
      <c r="M1845" s="41">
        <v>0</v>
      </c>
      <c r="N1845" s="4" t="s">
        <v>8123</v>
      </c>
      <c r="O1845" s="41">
        <v>0</v>
      </c>
      <c r="P1845" s="41">
        <v>0</v>
      </c>
      <c r="Q1845" s="41">
        <v>0</v>
      </c>
      <c r="R1845" s="41">
        <v>0</v>
      </c>
      <c r="S1845" s="41">
        <v>0</v>
      </c>
      <c r="T1845" s="41">
        <v>0</v>
      </c>
      <c r="U1845" s="41">
        <v>0</v>
      </c>
      <c r="V1845" s="41">
        <v>0</v>
      </c>
      <c r="W1845" s="41">
        <v>0</v>
      </c>
      <c r="X1845" s="41">
        <v>0</v>
      </c>
      <c r="Y1845" s="41">
        <v>0</v>
      </c>
      <c r="Z1845" s="41">
        <v>0</v>
      </c>
      <c r="AA1845" s="41">
        <v>0</v>
      </c>
      <c r="AB1845" s="41">
        <v>0</v>
      </c>
      <c r="AC1845" s="41">
        <v>0</v>
      </c>
      <c r="AD1845" s="58">
        <f>SUM(Table446233[[#This Row],[1st
Apportionment]:[Invoices]])</f>
        <v>0</v>
      </c>
      <c r="AE1845" s="58">
        <f>Table446233[[#This Row],[2018–19
Final Allocation
$98.35 
Per Pupil]]-AD1845</f>
        <v>0</v>
      </c>
    </row>
    <row r="1846" spans="1:31" x14ac:dyDescent="0.35">
      <c r="A1846" s="13" t="s">
        <v>7546</v>
      </c>
      <c r="B1846" s="13" t="s">
        <v>7551</v>
      </c>
      <c r="C1846" s="14" t="s">
        <v>7548</v>
      </c>
      <c r="D1846" s="14" t="s">
        <v>7552</v>
      </c>
      <c r="E1846" s="14" t="s">
        <v>34</v>
      </c>
      <c r="F1846" s="14" t="s">
        <v>35</v>
      </c>
      <c r="G1846" s="14" t="s">
        <v>7552</v>
      </c>
      <c r="H1846" s="61" t="s">
        <v>7553</v>
      </c>
      <c r="I1846" s="38">
        <v>0</v>
      </c>
      <c r="J1846" s="39" t="s">
        <v>8123</v>
      </c>
      <c r="K1846" s="40" t="s">
        <v>8123</v>
      </c>
      <c r="L1846" s="14" t="s">
        <v>8123</v>
      </c>
      <c r="M1846" s="41">
        <v>0</v>
      </c>
      <c r="N1846" s="4" t="s">
        <v>8123</v>
      </c>
      <c r="O1846" s="41">
        <v>0</v>
      </c>
      <c r="P1846" s="41">
        <v>0</v>
      </c>
      <c r="Q1846" s="41">
        <v>0</v>
      </c>
      <c r="R1846" s="41">
        <v>0</v>
      </c>
      <c r="S1846" s="41">
        <v>0</v>
      </c>
      <c r="T1846" s="41">
        <v>0</v>
      </c>
      <c r="U1846" s="41">
        <v>0</v>
      </c>
      <c r="V1846" s="41">
        <v>0</v>
      </c>
      <c r="W1846" s="41">
        <v>0</v>
      </c>
      <c r="X1846" s="41">
        <v>0</v>
      </c>
      <c r="Y1846" s="41">
        <v>0</v>
      </c>
      <c r="Z1846" s="41">
        <v>0</v>
      </c>
      <c r="AA1846" s="41">
        <v>0</v>
      </c>
      <c r="AB1846" s="41">
        <v>0</v>
      </c>
      <c r="AC1846" s="41">
        <v>0</v>
      </c>
      <c r="AD1846" s="58">
        <f>SUM(Table446233[[#This Row],[1st
Apportionment]:[Invoices]])</f>
        <v>0</v>
      </c>
      <c r="AE1846" s="58">
        <f>Table446233[[#This Row],[2018–19
Final Allocation
$98.35 
Per Pupil]]-AD1846</f>
        <v>0</v>
      </c>
    </row>
    <row r="1847" spans="1:31" x14ac:dyDescent="0.35">
      <c r="A1847" s="13" t="s">
        <v>7546</v>
      </c>
      <c r="B1847" s="13" t="s">
        <v>7554</v>
      </c>
      <c r="C1847" s="14" t="s">
        <v>7548</v>
      </c>
      <c r="D1847" s="14" t="s">
        <v>7555</v>
      </c>
      <c r="E1847" s="14" t="s">
        <v>34</v>
      </c>
      <c r="F1847" s="44" t="s">
        <v>35</v>
      </c>
      <c r="G1847" s="14" t="s">
        <v>7555</v>
      </c>
      <c r="H1847" s="61" t="s">
        <v>7556</v>
      </c>
      <c r="I1847" s="38">
        <v>0</v>
      </c>
      <c r="J1847" s="39" t="s">
        <v>8123</v>
      </c>
      <c r="K1847" s="40" t="s">
        <v>8123</v>
      </c>
      <c r="L1847" s="14" t="s">
        <v>8123</v>
      </c>
      <c r="M1847" s="41">
        <v>0</v>
      </c>
      <c r="N1847" s="4" t="s">
        <v>8123</v>
      </c>
      <c r="O1847" s="41">
        <v>0</v>
      </c>
      <c r="P1847" s="41">
        <v>0</v>
      </c>
      <c r="Q1847" s="41">
        <v>0</v>
      </c>
      <c r="R1847" s="41">
        <v>0</v>
      </c>
      <c r="S1847" s="41">
        <v>0</v>
      </c>
      <c r="T1847" s="41">
        <v>0</v>
      </c>
      <c r="U1847" s="41">
        <v>0</v>
      </c>
      <c r="V1847" s="41">
        <v>0</v>
      </c>
      <c r="W1847" s="41">
        <v>0</v>
      </c>
      <c r="X1847" s="41">
        <v>0</v>
      </c>
      <c r="Y1847" s="41">
        <v>0</v>
      </c>
      <c r="Z1847" s="41">
        <v>0</v>
      </c>
      <c r="AA1847" s="41">
        <v>0</v>
      </c>
      <c r="AB1847" s="41">
        <v>0</v>
      </c>
      <c r="AC1847" s="41">
        <v>0</v>
      </c>
      <c r="AD1847" s="58">
        <f>SUM(Table446233[[#This Row],[1st
Apportionment]:[Invoices]])</f>
        <v>0</v>
      </c>
      <c r="AE1847" s="58">
        <f>Table446233[[#This Row],[2018–19
Final Allocation
$98.35 
Per Pupil]]-AD1847</f>
        <v>0</v>
      </c>
    </row>
    <row r="1848" spans="1:31" x14ac:dyDescent="0.35">
      <c r="A1848" s="13" t="s">
        <v>7546</v>
      </c>
      <c r="B1848" s="13" t="s">
        <v>7557</v>
      </c>
      <c r="C1848" s="14" t="s">
        <v>7548</v>
      </c>
      <c r="D1848" s="14" t="s">
        <v>7558</v>
      </c>
      <c r="E1848" s="14" t="s">
        <v>34</v>
      </c>
      <c r="F1848" s="14" t="s">
        <v>35</v>
      </c>
      <c r="G1848" s="14" t="s">
        <v>7558</v>
      </c>
      <c r="H1848" s="61" t="s">
        <v>7559</v>
      </c>
      <c r="I1848" s="38">
        <v>0</v>
      </c>
      <c r="J1848" s="39" t="s">
        <v>8122</v>
      </c>
      <c r="K1848" s="40" t="s">
        <v>8123</v>
      </c>
      <c r="L1848" s="14" t="s">
        <v>8123</v>
      </c>
      <c r="M1848" s="41">
        <v>0</v>
      </c>
      <c r="N1848" s="4" t="s">
        <v>8123</v>
      </c>
      <c r="O1848" s="41">
        <v>0</v>
      </c>
      <c r="P1848" s="41">
        <v>0</v>
      </c>
      <c r="Q1848" s="41">
        <v>0</v>
      </c>
      <c r="R1848" s="41">
        <v>0</v>
      </c>
      <c r="S1848" s="41">
        <v>0</v>
      </c>
      <c r="T1848" s="41">
        <v>0</v>
      </c>
      <c r="U1848" s="41">
        <v>0</v>
      </c>
      <c r="V1848" s="41">
        <v>0</v>
      </c>
      <c r="W1848" s="41">
        <v>0</v>
      </c>
      <c r="X1848" s="41">
        <v>0</v>
      </c>
      <c r="Y1848" s="41">
        <v>0</v>
      </c>
      <c r="Z1848" s="41">
        <v>0</v>
      </c>
      <c r="AA1848" s="41">
        <v>0</v>
      </c>
      <c r="AB1848" s="41">
        <v>0</v>
      </c>
      <c r="AC1848" s="41">
        <v>0</v>
      </c>
      <c r="AD1848" s="58">
        <f>SUM(Table446233[[#This Row],[1st
Apportionment]:[Invoices]])</f>
        <v>0</v>
      </c>
      <c r="AE1848" s="58">
        <f>Table446233[[#This Row],[2018–19
Final Allocation
$98.35 
Per Pupil]]-AD1848</f>
        <v>0</v>
      </c>
    </row>
    <row r="1849" spans="1:31" x14ac:dyDescent="0.35">
      <c r="A1849" s="13" t="s">
        <v>7546</v>
      </c>
      <c r="B1849" s="13" t="s">
        <v>7560</v>
      </c>
      <c r="C1849" s="14" t="s">
        <v>7548</v>
      </c>
      <c r="D1849" s="14" t="s">
        <v>7561</v>
      </c>
      <c r="E1849" s="14" t="s">
        <v>34</v>
      </c>
      <c r="F1849" s="14" t="s">
        <v>35</v>
      </c>
      <c r="G1849" s="14" t="s">
        <v>7561</v>
      </c>
      <c r="H1849" s="61" t="s">
        <v>7562</v>
      </c>
      <c r="I1849" s="38">
        <v>0</v>
      </c>
      <c r="J1849" s="39" t="s">
        <v>8122</v>
      </c>
      <c r="K1849" s="40" t="s">
        <v>8123</v>
      </c>
      <c r="L1849" s="14" t="s">
        <v>8123</v>
      </c>
      <c r="M1849" s="41">
        <v>0</v>
      </c>
      <c r="N1849" s="4" t="s">
        <v>8123</v>
      </c>
      <c r="O1849" s="41">
        <v>0</v>
      </c>
      <c r="P1849" s="41">
        <v>0</v>
      </c>
      <c r="Q1849" s="41">
        <v>0</v>
      </c>
      <c r="R1849" s="41">
        <v>0</v>
      </c>
      <c r="S1849" s="41">
        <v>0</v>
      </c>
      <c r="T1849" s="41">
        <v>0</v>
      </c>
      <c r="U1849" s="41">
        <v>0</v>
      </c>
      <c r="V1849" s="41">
        <v>0</v>
      </c>
      <c r="W1849" s="41">
        <v>0</v>
      </c>
      <c r="X1849" s="41">
        <v>0</v>
      </c>
      <c r="Y1849" s="41">
        <v>0</v>
      </c>
      <c r="Z1849" s="41">
        <v>0</v>
      </c>
      <c r="AA1849" s="41">
        <v>0</v>
      </c>
      <c r="AB1849" s="41">
        <v>0</v>
      </c>
      <c r="AC1849" s="41">
        <v>0</v>
      </c>
      <c r="AD1849" s="58">
        <f>SUM(Table446233[[#This Row],[1st
Apportionment]:[Invoices]])</f>
        <v>0</v>
      </c>
      <c r="AE1849" s="58">
        <f>Table446233[[#This Row],[2018–19
Final Allocation
$98.35 
Per Pupil]]-AD1849</f>
        <v>0</v>
      </c>
    </row>
    <row r="1850" spans="1:31" x14ac:dyDescent="0.35">
      <c r="A1850" s="13" t="s">
        <v>7546</v>
      </c>
      <c r="B1850" s="13" t="s">
        <v>7563</v>
      </c>
      <c r="C1850" s="14" t="s">
        <v>7548</v>
      </c>
      <c r="D1850" s="14" t="s">
        <v>7564</v>
      </c>
      <c r="E1850" s="14" t="s">
        <v>34</v>
      </c>
      <c r="F1850" s="14" t="s">
        <v>35</v>
      </c>
      <c r="G1850" s="14" t="s">
        <v>7564</v>
      </c>
      <c r="H1850" s="61" t="s">
        <v>7565</v>
      </c>
      <c r="I1850" s="38">
        <v>0</v>
      </c>
      <c r="J1850" s="39" t="s">
        <v>8122</v>
      </c>
      <c r="K1850" s="40" t="s">
        <v>8123</v>
      </c>
      <c r="L1850" s="14" t="s">
        <v>8123</v>
      </c>
      <c r="M1850" s="41">
        <v>0</v>
      </c>
      <c r="N1850" s="4" t="s">
        <v>8123</v>
      </c>
      <c r="O1850" s="41">
        <v>0</v>
      </c>
      <c r="P1850" s="41">
        <v>0</v>
      </c>
      <c r="Q1850" s="41">
        <v>0</v>
      </c>
      <c r="R1850" s="41">
        <v>0</v>
      </c>
      <c r="S1850" s="41">
        <v>0</v>
      </c>
      <c r="T1850" s="41">
        <v>0</v>
      </c>
      <c r="U1850" s="41">
        <v>0</v>
      </c>
      <c r="V1850" s="41">
        <v>0</v>
      </c>
      <c r="W1850" s="41">
        <v>0</v>
      </c>
      <c r="X1850" s="41">
        <v>0</v>
      </c>
      <c r="Y1850" s="41">
        <v>0</v>
      </c>
      <c r="Z1850" s="41">
        <v>0</v>
      </c>
      <c r="AA1850" s="41">
        <v>0</v>
      </c>
      <c r="AB1850" s="41">
        <v>0</v>
      </c>
      <c r="AC1850" s="41">
        <v>0</v>
      </c>
      <c r="AD1850" s="58">
        <f>SUM(Table446233[[#This Row],[1st
Apportionment]:[Invoices]])</f>
        <v>0</v>
      </c>
      <c r="AE1850" s="58">
        <f>Table446233[[#This Row],[2018–19
Final Allocation
$98.35 
Per Pupil]]-AD1850</f>
        <v>0</v>
      </c>
    </row>
    <row r="1851" spans="1:31" x14ac:dyDescent="0.35">
      <c r="A1851" s="13" t="s">
        <v>7546</v>
      </c>
      <c r="B1851" s="13" t="s">
        <v>7566</v>
      </c>
      <c r="C1851" s="14" t="s">
        <v>7548</v>
      </c>
      <c r="D1851" s="14" t="s">
        <v>7567</v>
      </c>
      <c r="E1851" s="14" t="s">
        <v>34</v>
      </c>
      <c r="F1851" s="14" t="s">
        <v>35</v>
      </c>
      <c r="G1851" s="14" t="s">
        <v>7567</v>
      </c>
      <c r="H1851" s="61" t="s">
        <v>7568</v>
      </c>
      <c r="I1851" s="38">
        <v>0</v>
      </c>
      <c r="J1851" s="39" t="s">
        <v>8122</v>
      </c>
      <c r="K1851" s="40" t="s">
        <v>8123</v>
      </c>
      <c r="L1851" s="14" t="s">
        <v>8123</v>
      </c>
      <c r="M1851" s="41">
        <v>0</v>
      </c>
      <c r="N1851" s="4" t="s">
        <v>8123</v>
      </c>
      <c r="O1851" s="41">
        <v>0</v>
      </c>
      <c r="P1851" s="41">
        <v>0</v>
      </c>
      <c r="Q1851" s="41">
        <v>0</v>
      </c>
      <c r="R1851" s="41">
        <v>0</v>
      </c>
      <c r="S1851" s="41">
        <v>0</v>
      </c>
      <c r="T1851" s="41">
        <v>0</v>
      </c>
      <c r="U1851" s="41">
        <v>0</v>
      </c>
      <c r="V1851" s="41">
        <v>0</v>
      </c>
      <c r="W1851" s="41">
        <v>0</v>
      </c>
      <c r="X1851" s="41">
        <v>0</v>
      </c>
      <c r="Y1851" s="41">
        <v>0</v>
      </c>
      <c r="Z1851" s="41">
        <v>0</v>
      </c>
      <c r="AA1851" s="41">
        <v>0</v>
      </c>
      <c r="AB1851" s="41">
        <v>0</v>
      </c>
      <c r="AC1851" s="41">
        <v>0</v>
      </c>
      <c r="AD1851" s="58">
        <f>SUM(Table446233[[#This Row],[1st
Apportionment]:[Invoices]])</f>
        <v>0</v>
      </c>
      <c r="AE1851" s="58">
        <f>Table446233[[#This Row],[2018–19
Final Allocation
$98.35 
Per Pupil]]-AD1851</f>
        <v>0</v>
      </c>
    </row>
    <row r="1852" spans="1:31" x14ac:dyDescent="0.35">
      <c r="A1852" s="13" t="s">
        <v>7546</v>
      </c>
      <c r="B1852" s="13" t="s">
        <v>7569</v>
      </c>
      <c r="C1852" s="14" t="s">
        <v>7548</v>
      </c>
      <c r="D1852" s="14" t="s">
        <v>7570</v>
      </c>
      <c r="E1852" s="14" t="s">
        <v>34</v>
      </c>
      <c r="F1852" s="14" t="s">
        <v>35</v>
      </c>
      <c r="G1852" s="14" t="s">
        <v>7570</v>
      </c>
      <c r="H1852" s="61" t="s">
        <v>7571</v>
      </c>
      <c r="I1852" s="38">
        <v>0</v>
      </c>
      <c r="J1852" s="39" t="s">
        <v>8122</v>
      </c>
      <c r="K1852" s="40" t="s">
        <v>8123</v>
      </c>
      <c r="L1852" s="14" t="s">
        <v>8123</v>
      </c>
      <c r="M1852" s="41">
        <v>0</v>
      </c>
      <c r="N1852" s="4" t="s">
        <v>8123</v>
      </c>
      <c r="O1852" s="41">
        <v>0</v>
      </c>
      <c r="P1852" s="41">
        <v>0</v>
      </c>
      <c r="Q1852" s="41">
        <v>0</v>
      </c>
      <c r="R1852" s="41">
        <v>0</v>
      </c>
      <c r="S1852" s="41">
        <v>0</v>
      </c>
      <c r="T1852" s="41">
        <v>0</v>
      </c>
      <c r="U1852" s="41">
        <v>0</v>
      </c>
      <c r="V1852" s="41">
        <v>0</v>
      </c>
      <c r="W1852" s="41">
        <v>0</v>
      </c>
      <c r="X1852" s="41">
        <v>0</v>
      </c>
      <c r="Y1852" s="41">
        <v>0</v>
      </c>
      <c r="Z1852" s="41">
        <v>0</v>
      </c>
      <c r="AA1852" s="41">
        <v>0</v>
      </c>
      <c r="AB1852" s="41">
        <v>0</v>
      </c>
      <c r="AC1852" s="41">
        <v>0</v>
      </c>
      <c r="AD1852" s="58">
        <f>SUM(Table446233[[#This Row],[1st
Apportionment]:[Invoices]])</f>
        <v>0</v>
      </c>
      <c r="AE1852" s="58">
        <f>Table446233[[#This Row],[2018–19
Final Allocation
$98.35 
Per Pupil]]-AD1852</f>
        <v>0</v>
      </c>
    </row>
    <row r="1853" spans="1:31" x14ac:dyDescent="0.35">
      <c r="A1853" s="13" t="s">
        <v>7546</v>
      </c>
      <c r="B1853" s="13" t="s">
        <v>7572</v>
      </c>
      <c r="C1853" s="14" t="s">
        <v>7548</v>
      </c>
      <c r="D1853" s="14" t="s">
        <v>7573</v>
      </c>
      <c r="E1853" s="14" t="s">
        <v>34</v>
      </c>
      <c r="F1853" s="14" t="s">
        <v>35</v>
      </c>
      <c r="G1853" s="14" t="s">
        <v>7573</v>
      </c>
      <c r="H1853" s="61" t="s">
        <v>7574</v>
      </c>
      <c r="I1853" s="38">
        <v>0</v>
      </c>
      <c r="J1853" s="39" t="s">
        <v>8123</v>
      </c>
      <c r="K1853" s="40" t="s">
        <v>8123</v>
      </c>
      <c r="L1853" s="14" t="s">
        <v>8123</v>
      </c>
      <c r="M1853" s="41">
        <v>0</v>
      </c>
      <c r="N1853" s="4" t="s">
        <v>8123</v>
      </c>
      <c r="O1853" s="41">
        <v>0</v>
      </c>
      <c r="P1853" s="41">
        <v>0</v>
      </c>
      <c r="Q1853" s="41">
        <v>0</v>
      </c>
      <c r="R1853" s="41">
        <v>0</v>
      </c>
      <c r="S1853" s="41">
        <v>0</v>
      </c>
      <c r="T1853" s="41">
        <v>0</v>
      </c>
      <c r="U1853" s="41">
        <v>0</v>
      </c>
      <c r="V1853" s="41">
        <v>0</v>
      </c>
      <c r="W1853" s="41">
        <v>0</v>
      </c>
      <c r="X1853" s="41">
        <v>0</v>
      </c>
      <c r="Y1853" s="41">
        <v>0</v>
      </c>
      <c r="Z1853" s="41">
        <v>0</v>
      </c>
      <c r="AA1853" s="41">
        <v>0</v>
      </c>
      <c r="AB1853" s="41">
        <v>0</v>
      </c>
      <c r="AC1853" s="41">
        <v>0</v>
      </c>
      <c r="AD1853" s="58">
        <f>SUM(Table446233[[#This Row],[1st
Apportionment]:[Invoices]])</f>
        <v>0</v>
      </c>
      <c r="AE1853" s="58">
        <f>Table446233[[#This Row],[2018–19
Final Allocation
$98.35 
Per Pupil]]-AD1853</f>
        <v>0</v>
      </c>
    </row>
    <row r="1854" spans="1:31" x14ac:dyDescent="0.35">
      <c r="A1854" s="13" t="s">
        <v>7546</v>
      </c>
      <c r="B1854" s="13" t="s">
        <v>7575</v>
      </c>
      <c r="C1854" s="14" t="s">
        <v>7548</v>
      </c>
      <c r="D1854" s="14" t="s">
        <v>7576</v>
      </c>
      <c r="E1854" s="14" t="s">
        <v>34</v>
      </c>
      <c r="F1854" s="14" t="s">
        <v>35</v>
      </c>
      <c r="G1854" s="14" t="s">
        <v>7576</v>
      </c>
      <c r="H1854" s="61" t="s">
        <v>7577</v>
      </c>
      <c r="I1854" s="38">
        <v>0</v>
      </c>
      <c r="J1854" s="39" t="s">
        <v>8122</v>
      </c>
      <c r="K1854" s="40" t="s">
        <v>8123</v>
      </c>
      <c r="L1854" s="14" t="s">
        <v>8123</v>
      </c>
      <c r="M1854" s="41">
        <v>0</v>
      </c>
      <c r="N1854" s="4" t="s">
        <v>8123</v>
      </c>
      <c r="O1854" s="41">
        <v>0</v>
      </c>
      <c r="P1854" s="41">
        <v>0</v>
      </c>
      <c r="Q1854" s="41">
        <v>0</v>
      </c>
      <c r="R1854" s="41">
        <v>0</v>
      </c>
      <c r="S1854" s="41">
        <v>0</v>
      </c>
      <c r="T1854" s="41">
        <v>0</v>
      </c>
      <c r="U1854" s="41">
        <v>0</v>
      </c>
      <c r="V1854" s="41">
        <v>0</v>
      </c>
      <c r="W1854" s="41">
        <v>0</v>
      </c>
      <c r="X1854" s="41">
        <v>0</v>
      </c>
      <c r="Y1854" s="41">
        <v>0</v>
      </c>
      <c r="Z1854" s="41">
        <v>0</v>
      </c>
      <c r="AA1854" s="41">
        <v>0</v>
      </c>
      <c r="AB1854" s="41">
        <v>0</v>
      </c>
      <c r="AC1854" s="41">
        <v>0</v>
      </c>
      <c r="AD1854" s="58">
        <f>SUM(Table446233[[#This Row],[1st
Apportionment]:[Invoices]])</f>
        <v>0</v>
      </c>
      <c r="AE1854" s="58">
        <f>Table446233[[#This Row],[2018–19
Final Allocation
$98.35 
Per Pupil]]-AD1854</f>
        <v>0</v>
      </c>
    </row>
    <row r="1855" spans="1:31" x14ac:dyDescent="0.35">
      <c r="A1855" s="13" t="s">
        <v>7546</v>
      </c>
      <c r="B1855" s="13" t="s">
        <v>7578</v>
      </c>
      <c r="C1855" s="14" t="s">
        <v>7548</v>
      </c>
      <c r="D1855" s="14" t="s">
        <v>7579</v>
      </c>
      <c r="E1855" s="14" t="s">
        <v>34</v>
      </c>
      <c r="F1855" s="14" t="s">
        <v>35</v>
      </c>
      <c r="G1855" s="14" t="s">
        <v>7579</v>
      </c>
      <c r="H1855" s="61" t="s">
        <v>7580</v>
      </c>
      <c r="I1855" s="38">
        <v>0</v>
      </c>
      <c r="J1855" s="39" t="s">
        <v>8123</v>
      </c>
      <c r="K1855" s="40" t="s">
        <v>8123</v>
      </c>
      <c r="L1855" s="14" t="s">
        <v>8123</v>
      </c>
      <c r="M1855" s="41">
        <v>0</v>
      </c>
      <c r="N1855" s="4" t="s">
        <v>8123</v>
      </c>
      <c r="O1855" s="41">
        <v>0</v>
      </c>
      <c r="P1855" s="41">
        <v>0</v>
      </c>
      <c r="Q1855" s="41">
        <v>0</v>
      </c>
      <c r="R1855" s="41">
        <v>0</v>
      </c>
      <c r="S1855" s="41">
        <v>0</v>
      </c>
      <c r="T1855" s="41">
        <v>0</v>
      </c>
      <c r="U1855" s="41">
        <v>0</v>
      </c>
      <c r="V1855" s="41">
        <v>0</v>
      </c>
      <c r="W1855" s="41">
        <v>0</v>
      </c>
      <c r="X1855" s="41">
        <v>0</v>
      </c>
      <c r="Y1855" s="41">
        <v>0</v>
      </c>
      <c r="Z1855" s="41">
        <v>0</v>
      </c>
      <c r="AA1855" s="41">
        <v>0</v>
      </c>
      <c r="AB1855" s="41">
        <v>0</v>
      </c>
      <c r="AC1855" s="41">
        <v>0</v>
      </c>
      <c r="AD1855" s="58">
        <f>SUM(Table446233[[#This Row],[1st
Apportionment]:[Invoices]])</f>
        <v>0</v>
      </c>
      <c r="AE1855" s="58">
        <f>Table446233[[#This Row],[2018–19
Final Allocation
$98.35 
Per Pupil]]-AD1855</f>
        <v>0</v>
      </c>
    </row>
    <row r="1856" spans="1:31" x14ac:dyDescent="0.35">
      <c r="A1856" s="13" t="s">
        <v>7546</v>
      </c>
      <c r="B1856" s="13" t="s">
        <v>7581</v>
      </c>
      <c r="C1856" s="14" t="s">
        <v>7548</v>
      </c>
      <c r="D1856" s="14" t="s">
        <v>7582</v>
      </c>
      <c r="E1856" s="14" t="s">
        <v>34</v>
      </c>
      <c r="F1856" s="14" t="s">
        <v>35</v>
      </c>
      <c r="G1856" s="14" t="s">
        <v>7582</v>
      </c>
      <c r="H1856" s="61" t="s">
        <v>7583</v>
      </c>
      <c r="I1856" s="38">
        <v>0</v>
      </c>
      <c r="J1856" s="39" t="s">
        <v>8123</v>
      </c>
      <c r="K1856" s="40" t="s">
        <v>8123</v>
      </c>
      <c r="L1856" s="14" t="s">
        <v>8123</v>
      </c>
      <c r="M1856" s="41">
        <v>0</v>
      </c>
      <c r="N1856" s="4" t="s">
        <v>8123</v>
      </c>
      <c r="O1856" s="41">
        <v>0</v>
      </c>
      <c r="P1856" s="41">
        <v>0</v>
      </c>
      <c r="Q1856" s="41">
        <v>0</v>
      </c>
      <c r="R1856" s="41">
        <v>0</v>
      </c>
      <c r="S1856" s="41">
        <v>0</v>
      </c>
      <c r="T1856" s="41">
        <v>0</v>
      </c>
      <c r="U1856" s="41">
        <v>0</v>
      </c>
      <c r="V1856" s="41">
        <v>0</v>
      </c>
      <c r="W1856" s="41">
        <v>0</v>
      </c>
      <c r="X1856" s="41">
        <v>0</v>
      </c>
      <c r="Y1856" s="41">
        <v>0</v>
      </c>
      <c r="Z1856" s="41">
        <v>0</v>
      </c>
      <c r="AA1856" s="41">
        <v>0</v>
      </c>
      <c r="AB1856" s="41">
        <v>0</v>
      </c>
      <c r="AC1856" s="41">
        <v>0</v>
      </c>
      <c r="AD1856" s="58">
        <f>SUM(Table446233[[#This Row],[1st
Apportionment]:[Invoices]])</f>
        <v>0</v>
      </c>
      <c r="AE1856" s="58">
        <f>Table446233[[#This Row],[2018–19
Final Allocation
$98.35 
Per Pupil]]-AD1856</f>
        <v>0</v>
      </c>
    </row>
    <row r="1857" spans="1:31" x14ac:dyDescent="0.35">
      <c r="A1857" s="13" t="s">
        <v>7546</v>
      </c>
      <c r="B1857" s="13" t="s">
        <v>7584</v>
      </c>
      <c r="C1857" s="14" t="s">
        <v>7548</v>
      </c>
      <c r="D1857" s="14" t="s">
        <v>7585</v>
      </c>
      <c r="E1857" s="14" t="s">
        <v>34</v>
      </c>
      <c r="F1857" s="14" t="s">
        <v>35</v>
      </c>
      <c r="G1857" s="14" t="s">
        <v>7585</v>
      </c>
      <c r="H1857" s="61" t="s">
        <v>7586</v>
      </c>
      <c r="I1857" s="38">
        <v>0</v>
      </c>
      <c r="J1857" s="39" t="s">
        <v>8122</v>
      </c>
      <c r="K1857" s="40" t="s">
        <v>8123</v>
      </c>
      <c r="L1857" s="14" t="s">
        <v>8123</v>
      </c>
      <c r="M1857" s="41">
        <v>0</v>
      </c>
      <c r="N1857" s="4" t="s">
        <v>8123</v>
      </c>
      <c r="O1857" s="41">
        <v>0</v>
      </c>
      <c r="P1857" s="41">
        <v>0</v>
      </c>
      <c r="Q1857" s="41">
        <v>0</v>
      </c>
      <c r="R1857" s="41">
        <v>0</v>
      </c>
      <c r="S1857" s="41">
        <v>0</v>
      </c>
      <c r="T1857" s="41">
        <v>0</v>
      </c>
      <c r="U1857" s="41">
        <v>0</v>
      </c>
      <c r="V1857" s="41">
        <v>0</v>
      </c>
      <c r="W1857" s="41">
        <v>0</v>
      </c>
      <c r="X1857" s="41">
        <v>0</v>
      </c>
      <c r="Y1857" s="41">
        <v>0</v>
      </c>
      <c r="Z1857" s="41">
        <v>0</v>
      </c>
      <c r="AA1857" s="41">
        <v>0</v>
      </c>
      <c r="AB1857" s="41">
        <v>0</v>
      </c>
      <c r="AC1857" s="41">
        <v>0</v>
      </c>
      <c r="AD1857" s="58">
        <f>SUM(Table446233[[#This Row],[1st
Apportionment]:[Invoices]])</f>
        <v>0</v>
      </c>
      <c r="AE1857" s="58">
        <f>Table446233[[#This Row],[2018–19
Final Allocation
$98.35 
Per Pupil]]-AD1857</f>
        <v>0</v>
      </c>
    </row>
    <row r="1858" spans="1:31" x14ac:dyDescent="0.35">
      <c r="A1858" s="13" t="s">
        <v>7546</v>
      </c>
      <c r="B1858" s="13" t="s">
        <v>7587</v>
      </c>
      <c r="C1858" s="14" t="s">
        <v>7548</v>
      </c>
      <c r="D1858" s="14" t="s">
        <v>7585</v>
      </c>
      <c r="E1858" s="14" t="s">
        <v>7588</v>
      </c>
      <c r="F1858" s="14" t="s">
        <v>7589</v>
      </c>
      <c r="G1858" s="14" t="s">
        <v>7590</v>
      </c>
      <c r="H1858" s="61" t="s">
        <v>7591</v>
      </c>
      <c r="I1858" s="38">
        <v>0</v>
      </c>
      <c r="J1858" s="39" t="s">
        <v>8122</v>
      </c>
      <c r="K1858" s="40" t="s">
        <v>8123</v>
      </c>
      <c r="L1858" s="14" t="s">
        <v>8123</v>
      </c>
      <c r="M1858" s="41">
        <v>0</v>
      </c>
      <c r="N1858" s="4" t="s">
        <v>8123</v>
      </c>
      <c r="O1858" s="41">
        <v>0</v>
      </c>
      <c r="P1858" s="41">
        <v>0</v>
      </c>
      <c r="Q1858" s="41">
        <v>0</v>
      </c>
      <c r="R1858" s="41">
        <v>0</v>
      </c>
      <c r="S1858" s="41">
        <v>0</v>
      </c>
      <c r="T1858" s="41">
        <v>0</v>
      </c>
      <c r="U1858" s="41">
        <v>0</v>
      </c>
      <c r="V1858" s="41">
        <v>0</v>
      </c>
      <c r="W1858" s="41">
        <v>0</v>
      </c>
      <c r="X1858" s="41">
        <v>0</v>
      </c>
      <c r="Y1858" s="41">
        <v>0</v>
      </c>
      <c r="Z1858" s="41">
        <v>0</v>
      </c>
      <c r="AA1858" s="41">
        <v>0</v>
      </c>
      <c r="AB1858" s="41">
        <v>0</v>
      </c>
      <c r="AC1858" s="41">
        <v>0</v>
      </c>
      <c r="AD1858" s="58">
        <f>SUM(Table446233[[#This Row],[1st
Apportionment]:[Invoices]])</f>
        <v>0</v>
      </c>
      <c r="AE1858" s="58">
        <f>Table446233[[#This Row],[2018–19
Final Allocation
$98.35 
Per Pupil]]-AD1858</f>
        <v>0</v>
      </c>
    </row>
    <row r="1859" spans="1:31" x14ac:dyDescent="0.35">
      <c r="A1859" s="13" t="s">
        <v>7546</v>
      </c>
      <c r="B1859" s="13" t="s">
        <v>7592</v>
      </c>
      <c r="C1859" s="14" t="s">
        <v>7548</v>
      </c>
      <c r="D1859" s="14" t="s">
        <v>7585</v>
      </c>
      <c r="E1859" s="14" t="s">
        <v>7593</v>
      </c>
      <c r="F1859" s="14" t="s">
        <v>7594</v>
      </c>
      <c r="G1859" s="14" t="s">
        <v>7595</v>
      </c>
      <c r="H1859" s="61" t="s">
        <v>7596</v>
      </c>
      <c r="I1859" s="38">
        <v>0</v>
      </c>
      <c r="J1859" s="39" t="s">
        <v>8122</v>
      </c>
      <c r="K1859" s="40" t="s">
        <v>8123</v>
      </c>
      <c r="L1859" s="14" t="s">
        <v>8122</v>
      </c>
      <c r="M1859" s="41">
        <v>0</v>
      </c>
      <c r="N1859" s="4" t="s">
        <v>8123</v>
      </c>
      <c r="O1859" s="41">
        <v>0</v>
      </c>
      <c r="P1859" s="41">
        <v>0</v>
      </c>
      <c r="Q1859" s="41">
        <v>0</v>
      </c>
      <c r="R1859" s="41">
        <v>0</v>
      </c>
      <c r="S1859" s="41">
        <v>0</v>
      </c>
      <c r="T1859" s="41">
        <v>0</v>
      </c>
      <c r="U1859" s="41">
        <v>0</v>
      </c>
      <c r="V1859" s="41">
        <v>0</v>
      </c>
      <c r="W1859" s="41">
        <v>0</v>
      </c>
      <c r="X1859" s="41">
        <v>0</v>
      </c>
      <c r="Y1859" s="41">
        <v>0</v>
      </c>
      <c r="Z1859" s="41">
        <v>0</v>
      </c>
      <c r="AA1859" s="41">
        <v>0</v>
      </c>
      <c r="AB1859" s="41">
        <v>0</v>
      </c>
      <c r="AC1859" s="41">
        <v>0</v>
      </c>
      <c r="AD1859" s="58">
        <f>SUM(Table446233[[#This Row],[1st
Apportionment]:[Invoices]])</f>
        <v>0</v>
      </c>
      <c r="AE1859" s="58">
        <f>Table446233[[#This Row],[2018–19
Final Allocation
$98.35 
Per Pupil]]-AD1859</f>
        <v>0</v>
      </c>
    </row>
    <row r="1860" spans="1:31" x14ac:dyDescent="0.35">
      <c r="A1860" s="13" t="s">
        <v>7546</v>
      </c>
      <c r="B1860" s="13" t="s">
        <v>7597</v>
      </c>
      <c r="C1860" s="14" t="s">
        <v>7548</v>
      </c>
      <c r="D1860" s="14" t="s">
        <v>7567</v>
      </c>
      <c r="E1860" s="14" t="s">
        <v>7598</v>
      </c>
      <c r="F1860" s="14" t="s">
        <v>7599</v>
      </c>
      <c r="G1860" s="14" t="s">
        <v>7600</v>
      </c>
      <c r="H1860" s="61" t="s">
        <v>7601</v>
      </c>
      <c r="I1860" s="38">
        <v>0</v>
      </c>
      <c r="J1860" s="39" t="s">
        <v>8123</v>
      </c>
      <c r="K1860" s="40" t="s">
        <v>8123</v>
      </c>
      <c r="L1860" s="14" t="s">
        <v>8123</v>
      </c>
      <c r="M1860" s="41">
        <v>0</v>
      </c>
      <c r="N1860" s="4" t="s">
        <v>8123</v>
      </c>
      <c r="O1860" s="41">
        <v>0</v>
      </c>
      <c r="P1860" s="41">
        <v>0</v>
      </c>
      <c r="Q1860" s="41">
        <v>0</v>
      </c>
      <c r="R1860" s="41">
        <v>0</v>
      </c>
      <c r="S1860" s="41">
        <v>0</v>
      </c>
      <c r="T1860" s="41">
        <v>0</v>
      </c>
      <c r="U1860" s="41">
        <v>0</v>
      </c>
      <c r="V1860" s="41">
        <v>0</v>
      </c>
      <c r="W1860" s="41">
        <v>0</v>
      </c>
      <c r="X1860" s="41">
        <v>0</v>
      </c>
      <c r="Y1860" s="41">
        <v>0</v>
      </c>
      <c r="Z1860" s="41">
        <v>0</v>
      </c>
      <c r="AA1860" s="41">
        <v>0</v>
      </c>
      <c r="AB1860" s="41">
        <v>0</v>
      </c>
      <c r="AC1860" s="41">
        <v>0</v>
      </c>
      <c r="AD1860" s="58">
        <f>SUM(Table446233[[#This Row],[1st
Apportionment]:[Invoices]])</f>
        <v>0</v>
      </c>
      <c r="AE1860" s="58">
        <f>Table446233[[#This Row],[2018–19
Final Allocation
$98.35 
Per Pupil]]-AD1860</f>
        <v>0</v>
      </c>
    </row>
    <row r="1861" spans="1:31" x14ac:dyDescent="0.35">
      <c r="A1861" s="13" t="s">
        <v>7546</v>
      </c>
      <c r="B1861" s="13" t="s">
        <v>7602</v>
      </c>
      <c r="C1861" s="14" t="s">
        <v>7548</v>
      </c>
      <c r="D1861" s="14" t="s">
        <v>7570</v>
      </c>
      <c r="E1861" s="14" t="s">
        <v>7603</v>
      </c>
      <c r="F1861" s="14" t="s">
        <v>7604</v>
      </c>
      <c r="G1861" s="14" t="s">
        <v>7605</v>
      </c>
      <c r="H1861" s="61" t="s">
        <v>7606</v>
      </c>
      <c r="I1861" s="38">
        <v>0</v>
      </c>
      <c r="J1861" s="39" t="s">
        <v>8123</v>
      </c>
      <c r="K1861" s="40" t="s">
        <v>8123</v>
      </c>
      <c r="L1861" s="14" t="s">
        <v>8123</v>
      </c>
      <c r="M1861" s="41">
        <v>0</v>
      </c>
      <c r="N1861" s="4" t="s">
        <v>8123</v>
      </c>
      <c r="O1861" s="41">
        <v>0</v>
      </c>
      <c r="P1861" s="41">
        <v>0</v>
      </c>
      <c r="Q1861" s="41">
        <v>0</v>
      </c>
      <c r="R1861" s="41">
        <v>0</v>
      </c>
      <c r="S1861" s="41">
        <v>0</v>
      </c>
      <c r="T1861" s="41">
        <v>0</v>
      </c>
      <c r="U1861" s="41">
        <v>0</v>
      </c>
      <c r="V1861" s="41">
        <v>0</v>
      </c>
      <c r="W1861" s="41">
        <v>0</v>
      </c>
      <c r="X1861" s="41">
        <v>0</v>
      </c>
      <c r="Y1861" s="41">
        <v>0</v>
      </c>
      <c r="Z1861" s="41">
        <v>0</v>
      </c>
      <c r="AA1861" s="41">
        <v>0</v>
      </c>
      <c r="AB1861" s="41">
        <v>0</v>
      </c>
      <c r="AC1861" s="41">
        <v>0</v>
      </c>
      <c r="AD1861" s="58">
        <f>SUM(Table446233[[#This Row],[1st
Apportionment]:[Invoices]])</f>
        <v>0</v>
      </c>
      <c r="AE1861" s="58">
        <f>Table446233[[#This Row],[2018–19
Final Allocation
$98.35 
Per Pupil]]-AD1861</f>
        <v>0</v>
      </c>
    </row>
    <row r="1862" spans="1:31" x14ac:dyDescent="0.35">
      <c r="A1862" s="13" t="s">
        <v>7546</v>
      </c>
      <c r="B1862" s="13" t="s">
        <v>7607</v>
      </c>
      <c r="C1862" s="14" t="s">
        <v>7548</v>
      </c>
      <c r="D1862" s="14" t="s">
        <v>7570</v>
      </c>
      <c r="E1862" s="14" t="s">
        <v>7608</v>
      </c>
      <c r="F1862" s="14" t="s">
        <v>7609</v>
      </c>
      <c r="G1862" s="14" t="s">
        <v>7610</v>
      </c>
      <c r="H1862" s="61" t="s">
        <v>7611</v>
      </c>
      <c r="I1862" s="38">
        <v>0</v>
      </c>
      <c r="J1862" s="39" t="s">
        <v>8122</v>
      </c>
      <c r="K1862" s="40" t="s">
        <v>8123</v>
      </c>
      <c r="L1862" s="14" t="s">
        <v>8123</v>
      </c>
      <c r="M1862" s="41">
        <v>0</v>
      </c>
      <c r="N1862" s="4" t="s">
        <v>8123</v>
      </c>
      <c r="O1862" s="41">
        <v>0</v>
      </c>
      <c r="P1862" s="41">
        <v>0</v>
      </c>
      <c r="Q1862" s="41">
        <v>0</v>
      </c>
      <c r="R1862" s="41">
        <v>0</v>
      </c>
      <c r="S1862" s="41">
        <v>0</v>
      </c>
      <c r="T1862" s="41">
        <v>0</v>
      </c>
      <c r="U1862" s="41">
        <v>0</v>
      </c>
      <c r="V1862" s="41">
        <v>0</v>
      </c>
      <c r="W1862" s="41">
        <v>0</v>
      </c>
      <c r="X1862" s="41">
        <v>0</v>
      </c>
      <c r="Y1862" s="41">
        <v>0</v>
      </c>
      <c r="Z1862" s="41">
        <v>0</v>
      </c>
      <c r="AA1862" s="41">
        <v>0</v>
      </c>
      <c r="AB1862" s="41">
        <v>0</v>
      </c>
      <c r="AC1862" s="41">
        <v>0</v>
      </c>
      <c r="AD1862" s="58">
        <f>SUM(Table446233[[#This Row],[1st
Apportionment]:[Invoices]])</f>
        <v>0</v>
      </c>
      <c r="AE1862" s="58">
        <f>Table446233[[#This Row],[2018–19
Final Allocation
$98.35 
Per Pupil]]-AD1862</f>
        <v>0</v>
      </c>
    </row>
    <row r="1863" spans="1:31" x14ac:dyDescent="0.35">
      <c r="A1863" s="13" t="s">
        <v>7546</v>
      </c>
      <c r="B1863" s="13" t="s">
        <v>7612</v>
      </c>
      <c r="C1863" s="14" t="s">
        <v>7548</v>
      </c>
      <c r="D1863" s="14" t="s">
        <v>7570</v>
      </c>
      <c r="E1863" s="14" t="s">
        <v>7613</v>
      </c>
      <c r="F1863" s="14" t="s">
        <v>7614</v>
      </c>
      <c r="G1863" s="14" t="s">
        <v>7615</v>
      </c>
      <c r="H1863" s="61" t="s">
        <v>7616</v>
      </c>
      <c r="I1863" s="38">
        <v>0</v>
      </c>
      <c r="J1863" s="39" t="s">
        <v>8123</v>
      </c>
      <c r="K1863" s="40" t="s">
        <v>8123</v>
      </c>
      <c r="L1863" s="14" t="s">
        <v>8123</v>
      </c>
      <c r="M1863" s="41">
        <v>0</v>
      </c>
      <c r="N1863" s="4" t="s">
        <v>8123</v>
      </c>
      <c r="O1863" s="41">
        <v>0</v>
      </c>
      <c r="P1863" s="41">
        <v>0</v>
      </c>
      <c r="Q1863" s="41">
        <v>0</v>
      </c>
      <c r="R1863" s="41">
        <v>0</v>
      </c>
      <c r="S1863" s="41">
        <v>0</v>
      </c>
      <c r="T1863" s="41">
        <v>0</v>
      </c>
      <c r="U1863" s="41">
        <v>0</v>
      </c>
      <c r="V1863" s="41">
        <v>0</v>
      </c>
      <c r="W1863" s="41">
        <v>0</v>
      </c>
      <c r="X1863" s="41">
        <v>0</v>
      </c>
      <c r="Y1863" s="41">
        <v>0</v>
      </c>
      <c r="Z1863" s="41">
        <v>0</v>
      </c>
      <c r="AA1863" s="41">
        <v>0</v>
      </c>
      <c r="AB1863" s="41">
        <v>0</v>
      </c>
      <c r="AC1863" s="41">
        <v>0</v>
      </c>
      <c r="AD1863" s="58">
        <f>SUM(Table446233[[#This Row],[1st
Apportionment]:[Invoices]])</f>
        <v>0</v>
      </c>
      <c r="AE1863" s="58">
        <f>Table446233[[#This Row],[2018–19
Final Allocation
$98.35 
Per Pupil]]-AD1863</f>
        <v>0</v>
      </c>
    </row>
    <row r="1864" spans="1:31" x14ac:dyDescent="0.35">
      <c r="A1864" s="13" t="s">
        <v>7546</v>
      </c>
      <c r="B1864" s="13" t="s">
        <v>7617</v>
      </c>
      <c r="C1864" s="14" t="s">
        <v>7548</v>
      </c>
      <c r="D1864" s="14" t="s">
        <v>7573</v>
      </c>
      <c r="E1864" s="14" t="s">
        <v>7618</v>
      </c>
      <c r="F1864" s="14" t="s">
        <v>7619</v>
      </c>
      <c r="G1864" s="14" t="s">
        <v>7620</v>
      </c>
      <c r="H1864" s="61" t="s">
        <v>7621</v>
      </c>
      <c r="I1864" s="38">
        <v>0</v>
      </c>
      <c r="J1864" s="39" t="s">
        <v>8122</v>
      </c>
      <c r="K1864" s="40" t="s">
        <v>8123</v>
      </c>
      <c r="L1864" s="14" t="s">
        <v>8123</v>
      </c>
      <c r="M1864" s="41">
        <v>0</v>
      </c>
      <c r="N1864" s="4" t="s">
        <v>8123</v>
      </c>
      <c r="O1864" s="41">
        <v>0</v>
      </c>
      <c r="P1864" s="41">
        <v>0</v>
      </c>
      <c r="Q1864" s="41">
        <v>0</v>
      </c>
      <c r="R1864" s="41">
        <v>0</v>
      </c>
      <c r="S1864" s="41">
        <v>0</v>
      </c>
      <c r="T1864" s="41">
        <v>0</v>
      </c>
      <c r="U1864" s="41">
        <v>0</v>
      </c>
      <c r="V1864" s="41">
        <v>0</v>
      </c>
      <c r="W1864" s="41">
        <v>0</v>
      </c>
      <c r="X1864" s="41">
        <v>0</v>
      </c>
      <c r="Y1864" s="41">
        <v>0</v>
      </c>
      <c r="Z1864" s="41">
        <v>0</v>
      </c>
      <c r="AA1864" s="41">
        <v>0</v>
      </c>
      <c r="AB1864" s="41">
        <v>0</v>
      </c>
      <c r="AC1864" s="41">
        <v>0</v>
      </c>
      <c r="AD1864" s="58">
        <f>SUM(Table446233[[#This Row],[1st
Apportionment]:[Invoices]])</f>
        <v>0</v>
      </c>
      <c r="AE1864" s="58">
        <f>Table446233[[#This Row],[2018–19
Final Allocation
$98.35 
Per Pupil]]-AD1864</f>
        <v>0</v>
      </c>
    </row>
    <row r="1865" spans="1:31" x14ac:dyDescent="0.35">
      <c r="A1865" s="13" t="s">
        <v>7546</v>
      </c>
      <c r="B1865" s="13" t="s">
        <v>7622</v>
      </c>
      <c r="C1865" s="14" t="s">
        <v>7548</v>
      </c>
      <c r="D1865" s="14" t="s">
        <v>7582</v>
      </c>
      <c r="E1865" s="14" t="s">
        <v>7623</v>
      </c>
      <c r="F1865" s="14" t="s">
        <v>7624</v>
      </c>
      <c r="G1865" s="14" t="s">
        <v>7625</v>
      </c>
      <c r="H1865" s="61" t="s">
        <v>7626</v>
      </c>
      <c r="I1865" s="38">
        <v>0</v>
      </c>
      <c r="J1865" s="39" t="s">
        <v>8122</v>
      </c>
      <c r="K1865" s="40" t="s">
        <v>8123</v>
      </c>
      <c r="L1865" s="14" t="s">
        <v>8123</v>
      </c>
      <c r="M1865" s="41">
        <v>0</v>
      </c>
      <c r="N1865" s="4" t="s">
        <v>8123</v>
      </c>
      <c r="O1865" s="41">
        <v>0</v>
      </c>
      <c r="P1865" s="41">
        <v>0</v>
      </c>
      <c r="Q1865" s="41">
        <v>0</v>
      </c>
      <c r="R1865" s="41">
        <v>0</v>
      </c>
      <c r="S1865" s="41">
        <v>0</v>
      </c>
      <c r="T1865" s="41">
        <v>0</v>
      </c>
      <c r="U1865" s="41">
        <v>0</v>
      </c>
      <c r="V1865" s="41">
        <v>0</v>
      </c>
      <c r="W1865" s="41">
        <v>0</v>
      </c>
      <c r="X1865" s="41">
        <v>0</v>
      </c>
      <c r="Y1865" s="41">
        <v>0</v>
      </c>
      <c r="Z1865" s="41">
        <v>0</v>
      </c>
      <c r="AA1865" s="41">
        <v>0</v>
      </c>
      <c r="AB1865" s="41">
        <v>0</v>
      </c>
      <c r="AC1865" s="41">
        <v>0</v>
      </c>
      <c r="AD1865" s="58">
        <f>SUM(Table446233[[#This Row],[1st
Apportionment]:[Invoices]])</f>
        <v>0</v>
      </c>
      <c r="AE1865" s="58">
        <f>Table446233[[#This Row],[2018–19
Final Allocation
$98.35 
Per Pupil]]-AD1865</f>
        <v>0</v>
      </c>
    </row>
    <row r="1866" spans="1:31" x14ac:dyDescent="0.35">
      <c r="A1866" s="13" t="s">
        <v>7546</v>
      </c>
      <c r="B1866" s="13" t="s">
        <v>7627</v>
      </c>
      <c r="C1866" s="14" t="s">
        <v>7548</v>
      </c>
      <c r="D1866" s="14" t="s">
        <v>7582</v>
      </c>
      <c r="E1866" s="14" t="s">
        <v>7628</v>
      </c>
      <c r="F1866" s="14" t="s">
        <v>7629</v>
      </c>
      <c r="G1866" s="14" t="s">
        <v>7630</v>
      </c>
      <c r="H1866" s="61" t="s">
        <v>7631</v>
      </c>
      <c r="I1866" s="38">
        <v>0</v>
      </c>
      <c r="J1866" s="39" t="s">
        <v>8122</v>
      </c>
      <c r="K1866" s="40" t="s">
        <v>8123</v>
      </c>
      <c r="L1866" s="14" t="s">
        <v>8123</v>
      </c>
      <c r="M1866" s="41">
        <v>0</v>
      </c>
      <c r="N1866" s="4" t="s">
        <v>8123</v>
      </c>
      <c r="O1866" s="41">
        <v>0</v>
      </c>
      <c r="P1866" s="41">
        <v>0</v>
      </c>
      <c r="Q1866" s="41">
        <v>0</v>
      </c>
      <c r="R1866" s="41">
        <v>0</v>
      </c>
      <c r="S1866" s="41">
        <v>0</v>
      </c>
      <c r="T1866" s="41">
        <v>0</v>
      </c>
      <c r="U1866" s="41">
        <v>0</v>
      </c>
      <c r="V1866" s="41">
        <v>0</v>
      </c>
      <c r="W1866" s="41">
        <v>0</v>
      </c>
      <c r="X1866" s="41">
        <v>0</v>
      </c>
      <c r="Y1866" s="41">
        <v>0</v>
      </c>
      <c r="Z1866" s="41">
        <v>0</v>
      </c>
      <c r="AA1866" s="41">
        <v>0</v>
      </c>
      <c r="AB1866" s="41">
        <v>0</v>
      </c>
      <c r="AC1866" s="41">
        <v>0</v>
      </c>
      <c r="AD1866" s="58">
        <f>SUM(Table446233[[#This Row],[1st
Apportionment]:[Invoices]])</f>
        <v>0</v>
      </c>
      <c r="AE1866" s="58">
        <f>Table446233[[#This Row],[2018–19
Final Allocation
$98.35 
Per Pupil]]-AD1866</f>
        <v>0</v>
      </c>
    </row>
    <row r="1867" spans="1:31" x14ac:dyDescent="0.35">
      <c r="A1867" s="13" t="s">
        <v>7546</v>
      </c>
      <c r="B1867" s="13" t="s">
        <v>7632</v>
      </c>
      <c r="C1867" s="14" t="s">
        <v>7548</v>
      </c>
      <c r="D1867" s="14" t="s">
        <v>7549</v>
      </c>
      <c r="E1867" s="14" t="s">
        <v>7633</v>
      </c>
      <c r="F1867" s="14" t="s">
        <v>7634</v>
      </c>
      <c r="G1867" s="14" t="s">
        <v>7635</v>
      </c>
      <c r="H1867" s="61" t="s">
        <v>7636</v>
      </c>
      <c r="I1867" s="38">
        <v>0</v>
      </c>
      <c r="J1867" s="39" t="s">
        <v>8122</v>
      </c>
      <c r="K1867" s="40" t="s">
        <v>8123</v>
      </c>
      <c r="L1867" s="14" t="s">
        <v>8123</v>
      </c>
      <c r="M1867" s="41">
        <v>0</v>
      </c>
      <c r="N1867" s="4" t="s">
        <v>8123</v>
      </c>
      <c r="O1867" s="41">
        <v>0</v>
      </c>
      <c r="P1867" s="41">
        <v>0</v>
      </c>
      <c r="Q1867" s="41">
        <v>0</v>
      </c>
      <c r="R1867" s="41">
        <v>0</v>
      </c>
      <c r="S1867" s="41">
        <v>0</v>
      </c>
      <c r="T1867" s="41">
        <v>0</v>
      </c>
      <c r="U1867" s="41">
        <v>0</v>
      </c>
      <c r="V1867" s="41">
        <v>0</v>
      </c>
      <c r="W1867" s="41">
        <v>0</v>
      </c>
      <c r="X1867" s="41">
        <v>0</v>
      </c>
      <c r="Y1867" s="41">
        <v>0</v>
      </c>
      <c r="Z1867" s="41">
        <v>0</v>
      </c>
      <c r="AA1867" s="41">
        <v>0</v>
      </c>
      <c r="AB1867" s="41">
        <v>0</v>
      </c>
      <c r="AC1867" s="41">
        <v>0</v>
      </c>
      <c r="AD1867" s="58">
        <f>SUM(Table446233[[#This Row],[1st
Apportionment]:[Invoices]])</f>
        <v>0</v>
      </c>
      <c r="AE1867" s="58">
        <f>Table446233[[#This Row],[2018–19
Final Allocation
$98.35 
Per Pupil]]-AD1867</f>
        <v>0</v>
      </c>
    </row>
    <row r="1868" spans="1:31" x14ac:dyDescent="0.35">
      <c r="A1868" s="42" t="s">
        <v>7637</v>
      </c>
      <c r="B1868" s="1" t="s">
        <v>7638</v>
      </c>
      <c r="C1868" s="43" t="s">
        <v>7639</v>
      </c>
      <c r="D1868" s="43" t="s">
        <v>7640</v>
      </c>
      <c r="E1868" s="43" t="s">
        <v>34</v>
      </c>
      <c r="F1868" s="2" t="s">
        <v>35</v>
      </c>
      <c r="G1868" s="43" t="s">
        <v>7640</v>
      </c>
      <c r="H1868" s="59" t="s">
        <v>7641</v>
      </c>
      <c r="I1868" s="38">
        <v>0</v>
      </c>
      <c r="J1868" s="39" t="s">
        <v>8123</v>
      </c>
      <c r="K1868" s="40" t="s">
        <v>8123</v>
      </c>
      <c r="L1868" s="2" t="s">
        <v>8122</v>
      </c>
      <c r="M1868" s="41">
        <v>0</v>
      </c>
      <c r="N1868" s="4" t="s">
        <v>8123</v>
      </c>
      <c r="O1868" s="41">
        <v>0</v>
      </c>
      <c r="P1868" s="41">
        <v>0</v>
      </c>
      <c r="Q1868" s="41">
        <v>0</v>
      </c>
      <c r="R1868" s="41">
        <v>0</v>
      </c>
      <c r="S1868" s="41">
        <v>0</v>
      </c>
      <c r="T1868" s="41">
        <v>0</v>
      </c>
      <c r="U1868" s="41">
        <v>0</v>
      </c>
      <c r="V1868" s="41">
        <v>0</v>
      </c>
      <c r="W1868" s="41">
        <v>0</v>
      </c>
      <c r="X1868" s="41">
        <v>0</v>
      </c>
      <c r="Y1868" s="41">
        <v>0</v>
      </c>
      <c r="Z1868" s="41">
        <v>0</v>
      </c>
      <c r="AA1868" s="41">
        <v>0</v>
      </c>
      <c r="AB1868" s="41">
        <v>0</v>
      </c>
      <c r="AC1868" s="41">
        <v>0</v>
      </c>
      <c r="AD1868" s="58">
        <f>SUM(Table446233[[#This Row],[1st
Apportionment]:[Invoices]])</f>
        <v>0</v>
      </c>
      <c r="AE1868" s="58">
        <f>Table446233[[#This Row],[2018–19
Final Allocation
$98.35 
Per Pupil]]-AD1868</f>
        <v>0</v>
      </c>
    </row>
    <row r="1869" spans="1:31" x14ac:dyDescent="0.35">
      <c r="A1869" s="42" t="s">
        <v>7637</v>
      </c>
      <c r="B1869" s="1" t="s">
        <v>7642</v>
      </c>
      <c r="C1869" s="43" t="s">
        <v>7639</v>
      </c>
      <c r="D1869" s="43" t="s">
        <v>7643</v>
      </c>
      <c r="E1869" s="43" t="s">
        <v>34</v>
      </c>
      <c r="F1869" s="2" t="s">
        <v>35</v>
      </c>
      <c r="G1869" s="43" t="s">
        <v>7643</v>
      </c>
      <c r="H1869" s="59" t="s">
        <v>7644</v>
      </c>
      <c r="I1869" s="38">
        <v>0</v>
      </c>
      <c r="J1869" s="39" t="s">
        <v>8122</v>
      </c>
      <c r="K1869" s="40" t="s">
        <v>8123</v>
      </c>
      <c r="L1869" s="2" t="s">
        <v>8122</v>
      </c>
      <c r="M1869" s="41">
        <v>0</v>
      </c>
      <c r="N1869" s="4" t="s">
        <v>8123</v>
      </c>
      <c r="O1869" s="41">
        <v>0</v>
      </c>
      <c r="P1869" s="41">
        <v>0</v>
      </c>
      <c r="Q1869" s="41">
        <v>0</v>
      </c>
      <c r="R1869" s="41">
        <v>0</v>
      </c>
      <c r="S1869" s="41">
        <v>0</v>
      </c>
      <c r="T1869" s="41">
        <v>0</v>
      </c>
      <c r="U1869" s="41">
        <v>0</v>
      </c>
      <c r="V1869" s="41">
        <v>0</v>
      </c>
      <c r="W1869" s="41">
        <v>0</v>
      </c>
      <c r="X1869" s="41">
        <v>0</v>
      </c>
      <c r="Y1869" s="41">
        <v>0</v>
      </c>
      <c r="Z1869" s="41">
        <v>0</v>
      </c>
      <c r="AA1869" s="41">
        <v>0</v>
      </c>
      <c r="AB1869" s="41">
        <v>0</v>
      </c>
      <c r="AC1869" s="41">
        <v>0</v>
      </c>
      <c r="AD1869" s="58">
        <f>SUM(Table446233[[#This Row],[1st
Apportionment]:[Invoices]])</f>
        <v>0</v>
      </c>
      <c r="AE1869" s="58">
        <f>Table446233[[#This Row],[2018–19
Final Allocation
$98.35 
Per Pupil]]-AD1869</f>
        <v>0</v>
      </c>
    </row>
    <row r="1870" spans="1:31" x14ac:dyDescent="0.35">
      <c r="A1870" s="13" t="s">
        <v>7637</v>
      </c>
      <c r="B1870" s="13" t="s">
        <v>7645</v>
      </c>
      <c r="C1870" s="14" t="s">
        <v>7639</v>
      </c>
      <c r="D1870" s="14" t="s">
        <v>7646</v>
      </c>
      <c r="E1870" s="14" t="s">
        <v>34</v>
      </c>
      <c r="F1870" s="14" t="s">
        <v>35</v>
      </c>
      <c r="G1870" s="14" t="s">
        <v>7646</v>
      </c>
      <c r="H1870" s="61" t="s">
        <v>7647</v>
      </c>
      <c r="I1870" s="38">
        <v>125</v>
      </c>
      <c r="J1870" s="39" t="s">
        <v>8122</v>
      </c>
      <c r="K1870" s="40" t="s">
        <v>8122</v>
      </c>
      <c r="L1870" s="14" t="s">
        <v>8122</v>
      </c>
      <c r="M1870" s="41">
        <v>12294</v>
      </c>
      <c r="N1870" s="4" t="s">
        <v>8122</v>
      </c>
      <c r="O1870" s="41">
        <v>0</v>
      </c>
      <c r="P1870" s="41">
        <v>55</v>
      </c>
      <c r="Q1870" s="41">
        <v>55</v>
      </c>
      <c r="R1870" s="41">
        <v>2751</v>
      </c>
      <c r="S1870" s="41">
        <v>0</v>
      </c>
      <c r="T1870" s="41">
        <v>5060</v>
      </c>
      <c r="U1870" s="41">
        <v>4373</v>
      </c>
      <c r="V1870" s="41">
        <v>0</v>
      </c>
      <c r="W1870" s="41">
        <v>0</v>
      </c>
      <c r="X1870" s="41">
        <v>0</v>
      </c>
      <c r="Y1870" s="41">
        <v>0</v>
      </c>
      <c r="Z1870" s="41">
        <v>0</v>
      </c>
      <c r="AA1870" s="41">
        <v>0</v>
      </c>
      <c r="AB1870" s="41">
        <v>0</v>
      </c>
      <c r="AC1870" s="41">
        <v>0</v>
      </c>
      <c r="AD1870" s="58">
        <f>SUM(Table446233[[#This Row],[1st
Apportionment]:[Invoices]])</f>
        <v>12294</v>
      </c>
      <c r="AE1870" s="58">
        <f>Table446233[[#This Row],[2018–19
Final Allocation
$98.35 
Per Pupil]]-AD1870</f>
        <v>0</v>
      </c>
    </row>
    <row r="1871" spans="1:31" x14ac:dyDescent="0.35">
      <c r="A1871" s="13" t="s">
        <v>7637</v>
      </c>
      <c r="B1871" s="13" t="s">
        <v>7648</v>
      </c>
      <c r="C1871" s="14" t="s">
        <v>7639</v>
      </c>
      <c r="D1871" s="14" t="s">
        <v>7649</v>
      </c>
      <c r="E1871" s="14" t="s">
        <v>34</v>
      </c>
      <c r="F1871" s="14" t="s">
        <v>35</v>
      </c>
      <c r="G1871" s="14" t="s">
        <v>7649</v>
      </c>
      <c r="H1871" s="61" t="s">
        <v>7650</v>
      </c>
      <c r="I1871" s="38">
        <v>0</v>
      </c>
      <c r="J1871" s="39" t="s">
        <v>8122</v>
      </c>
      <c r="K1871" s="40" t="s">
        <v>8123</v>
      </c>
      <c r="L1871" s="14" t="s">
        <v>8122</v>
      </c>
      <c r="M1871" s="41">
        <v>0</v>
      </c>
      <c r="N1871" s="4" t="s">
        <v>8123</v>
      </c>
      <c r="O1871" s="41">
        <v>0</v>
      </c>
      <c r="P1871" s="41">
        <v>0</v>
      </c>
      <c r="Q1871" s="41">
        <v>0</v>
      </c>
      <c r="R1871" s="41">
        <v>0</v>
      </c>
      <c r="S1871" s="41">
        <v>0</v>
      </c>
      <c r="T1871" s="41">
        <v>0</v>
      </c>
      <c r="U1871" s="41">
        <v>0</v>
      </c>
      <c r="V1871" s="41">
        <v>0</v>
      </c>
      <c r="W1871" s="41">
        <v>0</v>
      </c>
      <c r="X1871" s="41">
        <v>0</v>
      </c>
      <c r="Y1871" s="41">
        <v>0</v>
      </c>
      <c r="Z1871" s="41">
        <v>0</v>
      </c>
      <c r="AA1871" s="41">
        <v>0</v>
      </c>
      <c r="AB1871" s="41">
        <v>0</v>
      </c>
      <c r="AC1871" s="41">
        <v>0</v>
      </c>
      <c r="AD1871" s="58">
        <f>SUM(Table446233[[#This Row],[1st
Apportionment]:[Invoices]])</f>
        <v>0</v>
      </c>
      <c r="AE1871" s="58">
        <f>Table446233[[#This Row],[2018–19
Final Allocation
$98.35 
Per Pupil]]-AD1871</f>
        <v>0</v>
      </c>
    </row>
    <row r="1872" spans="1:31" x14ac:dyDescent="0.35">
      <c r="A1872" s="13" t="s">
        <v>7637</v>
      </c>
      <c r="B1872" s="13" t="s">
        <v>7651</v>
      </c>
      <c r="C1872" s="14" t="s">
        <v>7639</v>
      </c>
      <c r="D1872" s="14" t="s">
        <v>7652</v>
      </c>
      <c r="E1872" s="14" t="s">
        <v>34</v>
      </c>
      <c r="F1872" s="14" t="s">
        <v>35</v>
      </c>
      <c r="G1872" s="14" t="s">
        <v>7652</v>
      </c>
      <c r="H1872" s="61" t="s">
        <v>7653</v>
      </c>
      <c r="I1872" s="38">
        <v>0</v>
      </c>
      <c r="J1872" s="39" t="s">
        <v>8122</v>
      </c>
      <c r="K1872" s="40" t="s">
        <v>8123</v>
      </c>
      <c r="L1872" s="14" t="s">
        <v>8122</v>
      </c>
      <c r="M1872" s="41">
        <v>0</v>
      </c>
      <c r="N1872" s="4" t="s">
        <v>8123</v>
      </c>
      <c r="O1872" s="41">
        <v>0</v>
      </c>
      <c r="P1872" s="41">
        <v>0</v>
      </c>
      <c r="Q1872" s="41">
        <v>0</v>
      </c>
      <c r="R1872" s="41">
        <v>0</v>
      </c>
      <c r="S1872" s="41">
        <v>0</v>
      </c>
      <c r="T1872" s="41">
        <v>0</v>
      </c>
      <c r="U1872" s="41">
        <v>0</v>
      </c>
      <c r="V1872" s="41">
        <v>0</v>
      </c>
      <c r="W1872" s="41">
        <v>0</v>
      </c>
      <c r="X1872" s="41">
        <v>0</v>
      </c>
      <c r="Y1872" s="41">
        <v>0</v>
      </c>
      <c r="Z1872" s="41">
        <v>0</v>
      </c>
      <c r="AA1872" s="41">
        <v>0</v>
      </c>
      <c r="AB1872" s="41">
        <v>0</v>
      </c>
      <c r="AC1872" s="41">
        <v>0</v>
      </c>
      <c r="AD1872" s="58">
        <f>SUM(Table446233[[#This Row],[1st
Apportionment]:[Invoices]])</f>
        <v>0</v>
      </c>
      <c r="AE1872" s="58">
        <f>Table446233[[#This Row],[2018–19
Final Allocation
$98.35 
Per Pupil]]-AD1872</f>
        <v>0</v>
      </c>
    </row>
    <row r="1873" spans="1:31" x14ac:dyDescent="0.35">
      <c r="A1873" s="13" t="s">
        <v>7637</v>
      </c>
      <c r="B1873" s="13" t="s">
        <v>7654</v>
      </c>
      <c r="C1873" s="14" t="s">
        <v>7639</v>
      </c>
      <c r="D1873" s="14" t="s">
        <v>7655</v>
      </c>
      <c r="E1873" s="14" t="s">
        <v>34</v>
      </c>
      <c r="F1873" s="14" t="s">
        <v>35</v>
      </c>
      <c r="G1873" s="14" t="s">
        <v>7655</v>
      </c>
      <c r="H1873" s="61" t="s">
        <v>7656</v>
      </c>
      <c r="I1873" s="38">
        <v>0</v>
      </c>
      <c r="J1873" s="39" t="s">
        <v>8123</v>
      </c>
      <c r="K1873" s="40" t="s">
        <v>8123</v>
      </c>
      <c r="L1873" s="14" t="s">
        <v>8122</v>
      </c>
      <c r="M1873" s="41">
        <v>0</v>
      </c>
      <c r="N1873" s="4" t="s">
        <v>8123</v>
      </c>
      <c r="O1873" s="41">
        <v>0</v>
      </c>
      <c r="P1873" s="41">
        <v>0</v>
      </c>
      <c r="Q1873" s="41">
        <v>0</v>
      </c>
      <c r="R1873" s="41">
        <v>0</v>
      </c>
      <c r="S1873" s="41">
        <v>0</v>
      </c>
      <c r="T1873" s="41">
        <v>0</v>
      </c>
      <c r="U1873" s="41">
        <v>0</v>
      </c>
      <c r="V1873" s="41">
        <v>0</v>
      </c>
      <c r="W1873" s="41">
        <v>0</v>
      </c>
      <c r="X1873" s="41">
        <v>0</v>
      </c>
      <c r="Y1873" s="41">
        <v>0</v>
      </c>
      <c r="Z1873" s="41">
        <v>0</v>
      </c>
      <c r="AA1873" s="41">
        <v>0</v>
      </c>
      <c r="AB1873" s="41">
        <v>0</v>
      </c>
      <c r="AC1873" s="41">
        <v>0</v>
      </c>
      <c r="AD1873" s="58">
        <f>SUM(Table446233[[#This Row],[1st
Apportionment]:[Invoices]])</f>
        <v>0</v>
      </c>
      <c r="AE1873" s="58">
        <f>Table446233[[#This Row],[2018–19
Final Allocation
$98.35 
Per Pupil]]-AD1873</f>
        <v>0</v>
      </c>
    </row>
    <row r="1874" spans="1:31" x14ac:dyDescent="0.35">
      <c r="A1874" s="13" t="s">
        <v>7637</v>
      </c>
      <c r="B1874" s="13" t="s">
        <v>7657</v>
      </c>
      <c r="C1874" s="14" t="s">
        <v>7639</v>
      </c>
      <c r="D1874" s="14" t="s">
        <v>7658</v>
      </c>
      <c r="E1874" s="14" t="s">
        <v>34</v>
      </c>
      <c r="F1874" s="14" t="s">
        <v>35</v>
      </c>
      <c r="G1874" s="14" t="s">
        <v>7658</v>
      </c>
      <c r="H1874" s="61" t="s">
        <v>7659</v>
      </c>
      <c r="I1874" s="38">
        <v>0</v>
      </c>
      <c r="J1874" s="39" t="s">
        <v>8122</v>
      </c>
      <c r="K1874" s="40" t="s">
        <v>8123</v>
      </c>
      <c r="L1874" s="14" t="s">
        <v>8122</v>
      </c>
      <c r="M1874" s="41">
        <v>0</v>
      </c>
      <c r="N1874" s="4" t="s">
        <v>8123</v>
      </c>
      <c r="O1874" s="41">
        <v>0</v>
      </c>
      <c r="P1874" s="41">
        <v>0</v>
      </c>
      <c r="Q1874" s="41">
        <v>0</v>
      </c>
      <c r="R1874" s="41">
        <v>0</v>
      </c>
      <c r="S1874" s="41">
        <v>0</v>
      </c>
      <c r="T1874" s="41">
        <v>0</v>
      </c>
      <c r="U1874" s="41">
        <v>0</v>
      </c>
      <c r="V1874" s="41">
        <v>0</v>
      </c>
      <c r="W1874" s="41">
        <v>0</v>
      </c>
      <c r="X1874" s="41">
        <v>0</v>
      </c>
      <c r="Y1874" s="41">
        <v>0</v>
      </c>
      <c r="Z1874" s="41">
        <v>0</v>
      </c>
      <c r="AA1874" s="41">
        <v>0</v>
      </c>
      <c r="AB1874" s="41">
        <v>0</v>
      </c>
      <c r="AC1874" s="41">
        <v>0</v>
      </c>
      <c r="AD1874" s="58">
        <f>SUM(Table446233[[#This Row],[1st
Apportionment]:[Invoices]])</f>
        <v>0</v>
      </c>
      <c r="AE1874" s="58">
        <f>Table446233[[#This Row],[2018–19
Final Allocation
$98.35 
Per Pupil]]-AD1874</f>
        <v>0</v>
      </c>
    </row>
    <row r="1875" spans="1:31" x14ac:dyDescent="0.35">
      <c r="A1875" s="13" t="s">
        <v>7637</v>
      </c>
      <c r="B1875" s="13" t="s">
        <v>7660</v>
      </c>
      <c r="C1875" s="14" t="s">
        <v>7639</v>
      </c>
      <c r="D1875" s="14" t="s">
        <v>7661</v>
      </c>
      <c r="E1875" s="14" t="s">
        <v>34</v>
      </c>
      <c r="F1875" s="14" t="s">
        <v>35</v>
      </c>
      <c r="G1875" s="14" t="s">
        <v>7661</v>
      </c>
      <c r="H1875" s="61" t="s">
        <v>7662</v>
      </c>
      <c r="I1875" s="38">
        <v>0</v>
      </c>
      <c r="J1875" s="39" t="s">
        <v>8123</v>
      </c>
      <c r="K1875" s="40" t="s">
        <v>8123</v>
      </c>
      <c r="L1875" s="14" t="s">
        <v>8122</v>
      </c>
      <c r="M1875" s="41">
        <v>0</v>
      </c>
      <c r="N1875" s="4" t="s">
        <v>8122</v>
      </c>
      <c r="O1875" s="41">
        <v>0</v>
      </c>
      <c r="P1875" s="41">
        <v>0</v>
      </c>
      <c r="Q1875" s="41">
        <v>0</v>
      </c>
      <c r="R1875" s="41">
        <v>0</v>
      </c>
      <c r="S1875" s="41">
        <v>0</v>
      </c>
      <c r="T1875" s="41">
        <v>0</v>
      </c>
      <c r="U1875" s="41">
        <v>0</v>
      </c>
      <c r="V1875" s="41">
        <v>0</v>
      </c>
      <c r="W1875" s="41">
        <v>0</v>
      </c>
      <c r="X1875" s="41">
        <v>0</v>
      </c>
      <c r="Y1875" s="41">
        <v>0</v>
      </c>
      <c r="Z1875" s="41">
        <v>0</v>
      </c>
      <c r="AA1875" s="41">
        <v>0</v>
      </c>
      <c r="AB1875" s="41">
        <v>0</v>
      </c>
      <c r="AC1875" s="41">
        <v>0</v>
      </c>
      <c r="AD1875" s="58">
        <f>SUM(Table446233[[#This Row],[1st
Apportionment]:[Invoices]])</f>
        <v>0</v>
      </c>
      <c r="AE1875" s="58">
        <f>Table446233[[#This Row],[2018–19
Final Allocation
$98.35 
Per Pupil]]-AD1875</f>
        <v>0</v>
      </c>
    </row>
    <row r="1876" spans="1:31" x14ac:dyDescent="0.35">
      <c r="A1876" s="13" t="s">
        <v>7637</v>
      </c>
      <c r="B1876" s="13" t="s">
        <v>7663</v>
      </c>
      <c r="C1876" s="14" t="s">
        <v>7639</v>
      </c>
      <c r="D1876" s="14" t="s">
        <v>7664</v>
      </c>
      <c r="E1876" s="14" t="s">
        <v>34</v>
      </c>
      <c r="F1876" s="14" t="s">
        <v>35</v>
      </c>
      <c r="G1876" s="14" t="s">
        <v>7664</v>
      </c>
      <c r="H1876" s="61" t="s">
        <v>7665</v>
      </c>
      <c r="I1876" s="38">
        <v>0</v>
      </c>
      <c r="J1876" s="39" t="s">
        <v>8123</v>
      </c>
      <c r="K1876" s="40" t="s">
        <v>8123</v>
      </c>
      <c r="L1876" s="14" t="s">
        <v>8122</v>
      </c>
      <c r="M1876" s="41">
        <v>0</v>
      </c>
      <c r="N1876" s="4" t="s">
        <v>8123</v>
      </c>
      <c r="O1876" s="41">
        <v>0</v>
      </c>
      <c r="P1876" s="41">
        <v>0</v>
      </c>
      <c r="Q1876" s="41">
        <v>0</v>
      </c>
      <c r="R1876" s="41">
        <v>0</v>
      </c>
      <c r="S1876" s="41">
        <v>0</v>
      </c>
      <c r="T1876" s="41">
        <v>0</v>
      </c>
      <c r="U1876" s="41">
        <v>0</v>
      </c>
      <c r="V1876" s="41">
        <v>0</v>
      </c>
      <c r="W1876" s="41">
        <v>0</v>
      </c>
      <c r="X1876" s="41">
        <v>0</v>
      </c>
      <c r="Y1876" s="41">
        <v>0</v>
      </c>
      <c r="Z1876" s="41">
        <v>0</v>
      </c>
      <c r="AA1876" s="41">
        <v>0</v>
      </c>
      <c r="AB1876" s="41">
        <v>0</v>
      </c>
      <c r="AC1876" s="41">
        <v>0</v>
      </c>
      <c r="AD1876" s="58">
        <f>SUM(Table446233[[#This Row],[1st
Apportionment]:[Invoices]])</f>
        <v>0</v>
      </c>
      <c r="AE1876" s="58">
        <f>Table446233[[#This Row],[2018–19
Final Allocation
$98.35 
Per Pupil]]-AD1876</f>
        <v>0</v>
      </c>
    </row>
    <row r="1877" spans="1:31" x14ac:dyDescent="0.35">
      <c r="A1877" s="13" t="s">
        <v>7637</v>
      </c>
      <c r="B1877" s="13" t="s">
        <v>7666</v>
      </c>
      <c r="C1877" s="14" t="s">
        <v>7639</v>
      </c>
      <c r="D1877" s="14" t="s">
        <v>7667</v>
      </c>
      <c r="E1877" s="14" t="s">
        <v>34</v>
      </c>
      <c r="F1877" s="14" t="s">
        <v>35</v>
      </c>
      <c r="G1877" s="14" t="s">
        <v>7667</v>
      </c>
      <c r="H1877" s="61" t="s">
        <v>7668</v>
      </c>
      <c r="I1877" s="38">
        <v>0</v>
      </c>
      <c r="J1877" s="39" t="s">
        <v>8122</v>
      </c>
      <c r="K1877" s="40" t="s">
        <v>8123</v>
      </c>
      <c r="L1877" s="14" t="s">
        <v>8122</v>
      </c>
      <c r="M1877" s="41">
        <v>0</v>
      </c>
      <c r="N1877" s="4" t="s">
        <v>8123</v>
      </c>
      <c r="O1877" s="41">
        <v>0</v>
      </c>
      <c r="P1877" s="41">
        <v>0</v>
      </c>
      <c r="Q1877" s="41">
        <v>0</v>
      </c>
      <c r="R1877" s="41">
        <v>0</v>
      </c>
      <c r="S1877" s="41">
        <v>0</v>
      </c>
      <c r="T1877" s="41">
        <v>0</v>
      </c>
      <c r="U1877" s="41">
        <v>0</v>
      </c>
      <c r="V1877" s="41">
        <v>0</v>
      </c>
      <c r="W1877" s="41">
        <v>0</v>
      </c>
      <c r="X1877" s="41">
        <v>0</v>
      </c>
      <c r="Y1877" s="41">
        <v>0</v>
      </c>
      <c r="Z1877" s="41">
        <v>0</v>
      </c>
      <c r="AA1877" s="41">
        <v>0</v>
      </c>
      <c r="AB1877" s="41">
        <v>0</v>
      </c>
      <c r="AC1877" s="41">
        <v>0</v>
      </c>
      <c r="AD1877" s="58">
        <f>SUM(Table446233[[#This Row],[1st
Apportionment]:[Invoices]])</f>
        <v>0</v>
      </c>
      <c r="AE1877" s="58">
        <f>Table446233[[#This Row],[2018–19
Final Allocation
$98.35 
Per Pupil]]-AD1877</f>
        <v>0</v>
      </c>
    </row>
    <row r="1878" spans="1:31" x14ac:dyDescent="0.35">
      <c r="A1878" s="13" t="s">
        <v>7637</v>
      </c>
      <c r="B1878" s="13" t="s">
        <v>7669</v>
      </c>
      <c r="C1878" s="14" t="s">
        <v>7639</v>
      </c>
      <c r="D1878" s="14" t="s">
        <v>7670</v>
      </c>
      <c r="E1878" s="14" t="s">
        <v>34</v>
      </c>
      <c r="F1878" s="14" t="s">
        <v>35</v>
      </c>
      <c r="G1878" s="14" t="s">
        <v>7670</v>
      </c>
      <c r="H1878" s="61" t="s">
        <v>7671</v>
      </c>
      <c r="I1878" s="38">
        <v>0</v>
      </c>
      <c r="J1878" s="39" t="s">
        <v>8122</v>
      </c>
      <c r="K1878" s="40" t="s">
        <v>8123</v>
      </c>
      <c r="L1878" s="14" t="s">
        <v>8122</v>
      </c>
      <c r="M1878" s="41">
        <v>0</v>
      </c>
      <c r="N1878" s="4" t="s">
        <v>8123</v>
      </c>
      <c r="O1878" s="41">
        <v>0</v>
      </c>
      <c r="P1878" s="41">
        <v>0</v>
      </c>
      <c r="Q1878" s="41">
        <v>0</v>
      </c>
      <c r="R1878" s="41">
        <v>0</v>
      </c>
      <c r="S1878" s="41">
        <v>0</v>
      </c>
      <c r="T1878" s="41">
        <v>0</v>
      </c>
      <c r="U1878" s="41">
        <v>0</v>
      </c>
      <c r="V1878" s="41">
        <v>0</v>
      </c>
      <c r="W1878" s="41">
        <v>0</v>
      </c>
      <c r="X1878" s="41">
        <v>0</v>
      </c>
      <c r="Y1878" s="41">
        <v>0</v>
      </c>
      <c r="Z1878" s="41">
        <v>0</v>
      </c>
      <c r="AA1878" s="41">
        <v>0</v>
      </c>
      <c r="AB1878" s="41">
        <v>0</v>
      </c>
      <c r="AC1878" s="41">
        <v>0</v>
      </c>
      <c r="AD1878" s="58">
        <f>SUM(Table446233[[#This Row],[1st
Apportionment]:[Invoices]])</f>
        <v>0</v>
      </c>
      <c r="AE1878" s="58">
        <f>Table446233[[#This Row],[2018–19
Final Allocation
$98.35 
Per Pupil]]-AD1878</f>
        <v>0</v>
      </c>
    </row>
    <row r="1879" spans="1:31" x14ac:dyDescent="0.35">
      <c r="A1879" s="13" t="s">
        <v>7637</v>
      </c>
      <c r="B1879" s="13" t="s">
        <v>7672</v>
      </c>
      <c r="C1879" s="14" t="s">
        <v>7639</v>
      </c>
      <c r="D1879" s="14" t="s">
        <v>7673</v>
      </c>
      <c r="E1879" s="14" t="s">
        <v>34</v>
      </c>
      <c r="F1879" s="14" t="s">
        <v>35</v>
      </c>
      <c r="G1879" s="14" t="s">
        <v>7673</v>
      </c>
      <c r="H1879" s="61" t="s">
        <v>7674</v>
      </c>
      <c r="I1879" s="38">
        <v>0</v>
      </c>
      <c r="J1879" s="39" t="s">
        <v>8123</v>
      </c>
      <c r="K1879" s="40" t="s">
        <v>8123</v>
      </c>
      <c r="L1879" s="14" t="s">
        <v>8122</v>
      </c>
      <c r="M1879" s="41">
        <v>0</v>
      </c>
      <c r="N1879" s="4" t="s">
        <v>8123</v>
      </c>
      <c r="O1879" s="41">
        <v>0</v>
      </c>
      <c r="P1879" s="41">
        <v>0</v>
      </c>
      <c r="Q1879" s="41">
        <v>0</v>
      </c>
      <c r="R1879" s="41">
        <v>0</v>
      </c>
      <c r="S1879" s="41">
        <v>0</v>
      </c>
      <c r="T1879" s="41">
        <v>0</v>
      </c>
      <c r="U1879" s="41">
        <v>0</v>
      </c>
      <c r="V1879" s="41">
        <v>0</v>
      </c>
      <c r="W1879" s="41">
        <v>0</v>
      </c>
      <c r="X1879" s="41">
        <v>0</v>
      </c>
      <c r="Y1879" s="41">
        <v>0</v>
      </c>
      <c r="Z1879" s="41">
        <v>0</v>
      </c>
      <c r="AA1879" s="41">
        <v>0</v>
      </c>
      <c r="AB1879" s="41">
        <v>0</v>
      </c>
      <c r="AC1879" s="41">
        <v>0</v>
      </c>
      <c r="AD1879" s="58">
        <f>SUM(Table446233[[#This Row],[1st
Apportionment]:[Invoices]])</f>
        <v>0</v>
      </c>
      <c r="AE1879" s="58">
        <f>Table446233[[#This Row],[2018–19
Final Allocation
$98.35 
Per Pupil]]-AD1879</f>
        <v>0</v>
      </c>
    </row>
    <row r="1880" spans="1:31" x14ac:dyDescent="0.35">
      <c r="A1880" s="13" t="s">
        <v>7637</v>
      </c>
      <c r="B1880" s="13" t="s">
        <v>7675</v>
      </c>
      <c r="C1880" s="14" t="s">
        <v>7639</v>
      </c>
      <c r="D1880" s="14" t="s">
        <v>7676</v>
      </c>
      <c r="E1880" s="14" t="s">
        <v>34</v>
      </c>
      <c r="F1880" s="14" t="s">
        <v>35</v>
      </c>
      <c r="G1880" s="14" t="s">
        <v>7676</v>
      </c>
      <c r="H1880" s="61" t="s">
        <v>7677</v>
      </c>
      <c r="I1880" s="38">
        <v>0</v>
      </c>
      <c r="J1880" s="39" t="s">
        <v>8123</v>
      </c>
      <c r="K1880" s="40" t="s">
        <v>8123</v>
      </c>
      <c r="L1880" s="14" t="s">
        <v>8122</v>
      </c>
      <c r="M1880" s="41">
        <v>0</v>
      </c>
      <c r="N1880" s="4" t="s">
        <v>8123</v>
      </c>
      <c r="O1880" s="41">
        <v>0</v>
      </c>
      <c r="P1880" s="41">
        <v>0</v>
      </c>
      <c r="Q1880" s="41">
        <v>0</v>
      </c>
      <c r="R1880" s="41">
        <v>0</v>
      </c>
      <c r="S1880" s="41">
        <v>0</v>
      </c>
      <c r="T1880" s="41">
        <v>0</v>
      </c>
      <c r="U1880" s="41">
        <v>0</v>
      </c>
      <c r="V1880" s="41">
        <v>0</v>
      </c>
      <c r="W1880" s="41">
        <v>0</v>
      </c>
      <c r="X1880" s="41">
        <v>0</v>
      </c>
      <c r="Y1880" s="41">
        <v>0</v>
      </c>
      <c r="Z1880" s="41">
        <v>0</v>
      </c>
      <c r="AA1880" s="41">
        <v>0</v>
      </c>
      <c r="AB1880" s="41">
        <v>0</v>
      </c>
      <c r="AC1880" s="41">
        <v>0</v>
      </c>
      <c r="AD1880" s="58">
        <f>SUM(Table446233[[#This Row],[1st
Apportionment]:[Invoices]])</f>
        <v>0</v>
      </c>
      <c r="AE1880" s="58">
        <f>Table446233[[#This Row],[2018–19
Final Allocation
$98.35 
Per Pupil]]-AD1880</f>
        <v>0</v>
      </c>
    </row>
    <row r="1881" spans="1:31" x14ac:dyDescent="0.35">
      <c r="A1881" s="13" t="s">
        <v>7637</v>
      </c>
      <c r="B1881" s="13" t="s">
        <v>7678</v>
      </c>
      <c r="C1881" s="14" t="s">
        <v>7639</v>
      </c>
      <c r="D1881" s="14" t="s">
        <v>7679</v>
      </c>
      <c r="E1881" s="14" t="s">
        <v>34</v>
      </c>
      <c r="F1881" s="14" t="s">
        <v>35</v>
      </c>
      <c r="G1881" s="14" t="s">
        <v>7679</v>
      </c>
      <c r="H1881" s="61" t="s">
        <v>7680</v>
      </c>
      <c r="I1881" s="38">
        <v>0</v>
      </c>
      <c r="J1881" s="39" t="s">
        <v>8122</v>
      </c>
      <c r="K1881" s="40" t="s">
        <v>8123</v>
      </c>
      <c r="L1881" s="14" t="s">
        <v>8122</v>
      </c>
      <c r="M1881" s="41">
        <v>0</v>
      </c>
      <c r="N1881" s="4" t="s">
        <v>8123</v>
      </c>
      <c r="O1881" s="41">
        <v>0</v>
      </c>
      <c r="P1881" s="41">
        <v>0</v>
      </c>
      <c r="Q1881" s="41">
        <v>0</v>
      </c>
      <c r="R1881" s="41">
        <v>0</v>
      </c>
      <c r="S1881" s="41">
        <v>0</v>
      </c>
      <c r="T1881" s="41">
        <v>0</v>
      </c>
      <c r="U1881" s="41">
        <v>0</v>
      </c>
      <c r="V1881" s="41">
        <v>0</v>
      </c>
      <c r="W1881" s="41">
        <v>0</v>
      </c>
      <c r="X1881" s="41">
        <v>0</v>
      </c>
      <c r="Y1881" s="41">
        <v>0</v>
      </c>
      <c r="Z1881" s="41">
        <v>0</v>
      </c>
      <c r="AA1881" s="41">
        <v>0</v>
      </c>
      <c r="AB1881" s="41">
        <v>0</v>
      </c>
      <c r="AC1881" s="41">
        <v>0</v>
      </c>
      <c r="AD1881" s="58">
        <f>SUM(Table446233[[#This Row],[1st
Apportionment]:[Invoices]])</f>
        <v>0</v>
      </c>
      <c r="AE1881" s="58">
        <f>Table446233[[#This Row],[2018–19
Final Allocation
$98.35 
Per Pupil]]-AD1881</f>
        <v>0</v>
      </c>
    </row>
    <row r="1882" spans="1:31" x14ac:dyDescent="0.35">
      <c r="A1882" s="13" t="s">
        <v>7637</v>
      </c>
      <c r="B1882" s="13" t="s">
        <v>7681</v>
      </c>
      <c r="C1882" s="14" t="s">
        <v>7639</v>
      </c>
      <c r="D1882" s="14" t="s">
        <v>7682</v>
      </c>
      <c r="E1882" s="14" t="s">
        <v>34</v>
      </c>
      <c r="F1882" s="14" t="s">
        <v>35</v>
      </c>
      <c r="G1882" s="14" t="s">
        <v>7682</v>
      </c>
      <c r="H1882" s="61" t="s">
        <v>7683</v>
      </c>
      <c r="I1882" s="38">
        <v>0</v>
      </c>
      <c r="J1882" s="39" t="s">
        <v>8122</v>
      </c>
      <c r="K1882" s="40" t="s">
        <v>8123</v>
      </c>
      <c r="L1882" s="14" t="s">
        <v>8122</v>
      </c>
      <c r="M1882" s="41">
        <v>0</v>
      </c>
      <c r="N1882" s="4" t="s">
        <v>8122</v>
      </c>
      <c r="O1882" s="41">
        <v>0</v>
      </c>
      <c r="P1882" s="41">
        <v>0</v>
      </c>
      <c r="Q1882" s="41">
        <v>0</v>
      </c>
      <c r="R1882" s="41">
        <v>0</v>
      </c>
      <c r="S1882" s="41">
        <v>0</v>
      </c>
      <c r="T1882" s="41">
        <v>0</v>
      </c>
      <c r="U1882" s="41">
        <v>0</v>
      </c>
      <c r="V1882" s="41">
        <v>0</v>
      </c>
      <c r="W1882" s="41">
        <v>0</v>
      </c>
      <c r="X1882" s="41">
        <v>0</v>
      </c>
      <c r="Y1882" s="41">
        <v>0</v>
      </c>
      <c r="Z1882" s="41">
        <v>0</v>
      </c>
      <c r="AA1882" s="41">
        <v>0</v>
      </c>
      <c r="AB1882" s="41">
        <v>0</v>
      </c>
      <c r="AC1882" s="41">
        <v>0</v>
      </c>
      <c r="AD1882" s="58">
        <f>SUM(Table446233[[#This Row],[1st
Apportionment]:[Invoices]])</f>
        <v>0</v>
      </c>
      <c r="AE1882" s="58">
        <f>Table446233[[#This Row],[2018–19
Final Allocation
$98.35 
Per Pupil]]-AD1882</f>
        <v>0</v>
      </c>
    </row>
    <row r="1883" spans="1:31" x14ac:dyDescent="0.35">
      <c r="A1883" s="13" t="s">
        <v>7684</v>
      </c>
      <c r="B1883" s="13" t="s">
        <v>7685</v>
      </c>
      <c r="C1883" s="14" t="s">
        <v>7686</v>
      </c>
      <c r="D1883" s="14" t="s">
        <v>7687</v>
      </c>
      <c r="E1883" s="14" t="s">
        <v>34</v>
      </c>
      <c r="F1883" s="14" t="s">
        <v>35</v>
      </c>
      <c r="G1883" s="14" t="s">
        <v>7687</v>
      </c>
      <c r="H1883" s="61" t="s">
        <v>7688</v>
      </c>
      <c r="I1883" s="38">
        <v>0</v>
      </c>
      <c r="J1883" s="39" t="s">
        <v>8122</v>
      </c>
      <c r="K1883" s="40" t="s">
        <v>8123</v>
      </c>
      <c r="L1883" s="14" t="s">
        <v>8123</v>
      </c>
      <c r="M1883" s="41">
        <v>0</v>
      </c>
      <c r="N1883" s="4" t="s">
        <v>8123</v>
      </c>
      <c r="O1883" s="41">
        <v>0</v>
      </c>
      <c r="P1883" s="41">
        <v>0</v>
      </c>
      <c r="Q1883" s="41">
        <v>0</v>
      </c>
      <c r="R1883" s="41">
        <v>0</v>
      </c>
      <c r="S1883" s="41">
        <v>0</v>
      </c>
      <c r="T1883" s="41">
        <v>0</v>
      </c>
      <c r="U1883" s="41">
        <v>0</v>
      </c>
      <c r="V1883" s="41">
        <v>0</v>
      </c>
      <c r="W1883" s="41">
        <v>0</v>
      </c>
      <c r="X1883" s="41">
        <v>0</v>
      </c>
      <c r="Y1883" s="41">
        <v>0</v>
      </c>
      <c r="Z1883" s="41">
        <v>0</v>
      </c>
      <c r="AA1883" s="41">
        <v>0</v>
      </c>
      <c r="AB1883" s="41">
        <v>0</v>
      </c>
      <c r="AC1883" s="41">
        <v>0</v>
      </c>
      <c r="AD1883" s="58">
        <f>SUM(Table446233[[#This Row],[1st
Apportionment]:[Invoices]])</f>
        <v>0</v>
      </c>
      <c r="AE1883" s="58">
        <f>Table446233[[#This Row],[2018–19
Final Allocation
$98.35 
Per Pupil]]-AD1883</f>
        <v>0</v>
      </c>
    </row>
    <row r="1884" spans="1:31" x14ac:dyDescent="0.35">
      <c r="A1884" s="13" t="s">
        <v>7684</v>
      </c>
      <c r="B1884" s="13" t="s">
        <v>7689</v>
      </c>
      <c r="C1884" s="14" t="s">
        <v>7686</v>
      </c>
      <c r="D1884" s="14" t="s">
        <v>7690</v>
      </c>
      <c r="E1884" s="14" t="s">
        <v>34</v>
      </c>
      <c r="F1884" s="14" t="s">
        <v>35</v>
      </c>
      <c r="G1884" s="14" t="s">
        <v>7690</v>
      </c>
      <c r="H1884" s="61" t="s">
        <v>7691</v>
      </c>
      <c r="I1884" s="38">
        <v>0</v>
      </c>
      <c r="J1884" s="39" t="s">
        <v>8123</v>
      </c>
      <c r="K1884" s="40" t="s">
        <v>8123</v>
      </c>
      <c r="L1884" s="14" t="s">
        <v>8123</v>
      </c>
      <c r="M1884" s="41">
        <v>0</v>
      </c>
      <c r="N1884" s="4" t="s">
        <v>8123</v>
      </c>
      <c r="O1884" s="41">
        <v>0</v>
      </c>
      <c r="P1884" s="41">
        <v>0</v>
      </c>
      <c r="Q1884" s="41">
        <v>0</v>
      </c>
      <c r="R1884" s="41">
        <v>0</v>
      </c>
      <c r="S1884" s="41">
        <v>0</v>
      </c>
      <c r="T1884" s="41">
        <v>0</v>
      </c>
      <c r="U1884" s="41">
        <v>0</v>
      </c>
      <c r="V1884" s="41">
        <v>0</v>
      </c>
      <c r="W1884" s="41">
        <v>0</v>
      </c>
      <c r="X1884" s="41">
        <v>0</v>
      </c>
      <c r="Y1884" s="41">
        <v>0</v>
      </c>
      <c r="Z1884" s="41">
        <v>0</v>
      </c>
      <c r="AA1884" s="41">
        <v>0</v>
      </c>
      <c r="AB1884" s="41">
        <v>0</v>
      </c>
      <c r="AC1884" s="41">
        <v>0</v>
      </c>
      <c r="AD1884" s="58">
        <f>SUM(Table446233[[#This Row],[1st
Apportionment]:[Invoices]])</f>
        <v>0</v>
      </c>
      <c r="AE1884" s="58">
        <f>Table446233[[#This Row],[2018–19
Final Allocation
$98.35 
Per Pupil]]-AD1884</f>
        <v>0</v>
      </c>
    </row>
    <row r="1885" spans="1:31" x14ac:dyDescent="0.35">
      <c r="A1885" s="13" t="s">
        <v>7684</v>
      </c>
      <c r="B1885" s="13" t="s">
        <v>7692</v>
      </c>
      <c r="C1885" s="14" t="s">
        <v>7686</v>
      </c>
      <c r="D1885" s="14" t="s">
        <v>7693</v>
      </c>
      <c r="E1885" s="14" t="s">
        <v>34</v>
      </c>
      <c r="F1885" s="14" t="s">
        <v>35</v>
      </c>
      <c r="G1885" s="14" t="s">
        <v>7693</v>
      </c>
      <c r="H1885" s="61" t="s">
        <v>7694</v>
      </c>
      <c r="I1885" s="38">
        <v>0</v>
      </c>
      <c r="J1885" s="39" t="s">
        <v>8122</v>
      </c>
      <c r="K1885" s="40" t="s">
        <v>8123</v>
      </c>
      <c r="L1885" s="14" t="s">
        <v>8123</v>
      </c>
      <c r="M1885" s="41">
        <v>0</v>
      </c>
      <c r="N1885" s="4" t="s">
        <v>8123</v>
      </c>
      <c r="O1885" s="41">
        <v>0</v>
      </c>
      <c r="P1885" s="41">
        <v>0</v>
      </c>
      <c r="Q1885" s="41">
        <v>0</v>
      </c>
      <c r="R1885" s="41">
        <v>0</v>
      </c>
      <c r="S1885" s="41">
        <v>0</v>
      </c>
      <c r="T1885" s="41">
        <v>0</v>
      </c>
      <c r="U1885" s="41">
        <v>0</v>
      </c>
      <c r="V1885" s="41">
        <v>0</v>
      </c>
      <c r="W1885" s="41">
        <v>0</v>
      </c>
      <c r="X1885" s="41">
        <v>0</v>
      </c>
      <c r="Y1885" s="41">
        <v>0</v>
      </c>
      <c r="Z1885" s="41">
        <v>0</v>
      </c>
      <c r="AA1885" s="41">
        <v>0</v>
      </c>
      <c r="AB1885" s="41">
        <v>0</v>
      </c>
      <c r="AC1885" s="41">
        <v>0</v>
      </c>
      <c r="AD1885" s="58">
        <f>SUM(Table446233[[#This Row],[1st
Apportionment]:[Invoices]])</f>
        <v>0</v>
      </c>
      <c r="AE1885" s="58">
        <f>Table446233[[#This Row],[2018–19
Final Allocation
$98.35 
Per Pupil]]-AD1885</f>
        <v>0</v>
      </c>
    </row>
    <row r="1886" spans="1:31" x14ac:dyDescent="0.35">
      <c r="A1886" s="13" t="s">
        <v>7684</v>
      </c>
      <c r="B1886" s="13" t="s">
        <v>7695</v>
      </c>
      <c r="C1886" s="14" t="s">
        <v>7686</v>
      </c>
      <c r="D1886" s="14" t="s">
        <v>7696</v>
      </c>
      <c r="E1886" s="14" t="s">
        <v>34</v>
      </c>
      <c r="F1886" s="14" t="s">
        <v>35</v>
      </c>
      <c r="G1886" s="14" t="s">
        <v>7696</v>
      </c>
      <c r="H1886" s="61" t="s">
        <v>7697</v>
      </c>
      <c r="I1886" s="38">
        <v>0</v>
      </c>
      <c r="J1886" s="39" t="s">
        <v>8123</v>
      </c>
      <c r="K1886" s="40" t="s">
        <v>8123</v>
      </c>
      <c r="L1886" s="14" t="s">
        <v>8123</v>
      </c>
      <c r="M1886" s="41">
        <v>0</v>
      </c>
      <c r="N1886" s="4" t="s">
        <v>8123</v>
      </c>
      <c r="O1886" s="41">
        <v>0</v>
      </c>
      <c r="P1886" s="41">
        <v>0</v>
      </c>
      <c r="Q1886" s="41">
        <v>0</v>
      </c>
      <c r="R1886" s="41">
        <v>0</v>
      </c>
      <c r="S1886" s="41">
        <v>0</v>
      </c>
      <c r="T1886" s="41">
        <v>0</v>
      </c>
      <c r="U1886" s="41">
        <v>0</v>
      </c>
      <c r="V1886" s="41">
        <v>0</v>
      </c>
      <c r="W1886" s="41">
        <v>0</v>
      </c>
      <c r="X1886" s="41">
        <v>0</v>
      </c>
      <c r="Y1886" s="41">
        <v>0</v>
      </c>
      <c r="Z1886" s="41">
        <v>0</v>
      </c>
      <c r="AA1886" s="41">
        <v>0</v>
      </c>
      <c r="AB1886" s="41">
        <v>0</v>
      </c>
      <c r="AC1886" s="41">
        <v>0</v>
      </c>
      <c r="AD1886" s="58">
        <f>SUM(Table446233[[#This Row],[1st
Apportionment]:[Invoices]])</f>
        <v>0</v>
      </c>
      <c r="AE1886" s="58">
        <f>Table446233[[#This Row],[2018–19
Final Allocation
$98.35 
Per Pupil]]-AD1886</f>
        <v>0</v>
      </c>
    </row>
    <row r="1887" spans="1:31" x14ac:dyDescent="0.35">
      <c r="A1887" s="13" t="s">
        <v>7684</v>
      </c>
      <c r="B1887" s="13" t="s">
        <v>7698</v>
      </c>
      <c r="C1887" s="14" t="s">
        <v>7686</v>
      </c>
      <c r="D1887" s="14" t="s">
        <v>7699</v>
      </c>
      <c r="E1887" s="14" t="s">
        <v>34</v>
      </c>
      <c r="F1887" s="14" t="s">
        <v>35</v>
      </c>
      <c r="G1887" s="14" t="s">
        <v>7699</v>
      </c>
      <c r="H1887" s="61" t="s">
        <v>7700</v>
      </c>
      <c r="I1887" s="38">
        <v>0</v>
      </c>
      <c r="J1887" s="39" t="s">
        <v>8122</v>
      </c>
      <c r="K1887" s="40" t="s">
        <v>8123</v>
      </c>
      <c r="L1887" s="14" t="s">
        <v>8123</v>
      </c>
      <c r="M1887" s="41">
        <v>0</v>
      </c>
      <c r="N1887" s="4" t="s">
        <v>8123</v>
      </c>
      <c r="O1887" s="41">
        <v>0</v>
      </c>
      <c r="P1887" s="41">
        <v>0</v>
      </c>
      <c r="Q1887" s="41">
        <v>0</v>
      </c>
      <c r="R1887" s="41">
        <v>0</v>
      </c>
      <c r="S1887" s="41">
        <v>0</v>
      </c>
      <c r="T1887" s="41">
        <v>0</v>
      </c>
      <c r="U1887" s="41">
        <v>0</v>
      </c>
      <c r="V1887" s="41">
        <v>0</v>
      </c>
      <c r="W1887" s="41">
        <v>0</v>
      </c>
      <c r="X1887" s="41">
        <v>0</v>
      </c>
      <c r="Y1887" s="41">
        <v>0</v>
      </c>
      <c r="Z1887" s="41">
        <v>0</v>
      </c>
      <c r="AA1887" s="41">
        <v>0</v>
      </c>
      <c r="AB1887" s="41">
        <v>0</v>
      </c>
      <c r="AC1887" s="41">
        <v>0</v>
      </c>
      <c r="AD1887" s="58">
        <f>SUM(Table446233[[#This Row],[1st
Apportionment]:[Invoices]])</f>
        <v>0</v>
      </c>
      <c r="AE1887" s="58">
        <f>Table446233[[#This Row],[2018–19
Final Allocation
$98.35 
Per Pupil]]-AD1887</f>
        <v>0</v>
      </c>
    </row>
    <row r="1888" spans="1:31" x14ac:dyDescent="0.35">
      <c r="A1888" s="13" t="s">
        <v>7684</v>
      </c>
      <c r="B1888" s="13" t="s">
        <v>7701</v>
      </c>
      <c r="C1888" s="14" t="s">
        <v>7686</v>
      </c>
      <c r="D1888" s="14" t="s">
        <v>7702</v>
      </c>
      <c r="E1888" s="14" t="s">
        <v>34</v>
      </c>
      <c r="F1888" s="14" t="s">
        <v>35</v>
      </c>
      <c r="G1888" s="14" t="s">
        <v>7702</v>
      </c>
      <c r="H1888" s="61" t="s">
        <v>7703</v>
      </c>
      <c r="I1888" s="38">
        <v>0</v>
      </c>
      <c r="J1888" s="39" t="s">
        <v>8123</v>
      </c>
      <c r="K1888" s="40" t="s">
        <v>8123</v>
      </c>
      <c r="L1888" s="14" t="s">
        <v>8123</v>
      </c>
      <c r="M1888" s="41">
        <v>0</v>
      </c>
      <c r="N1888" s="4" t="s">
        <v>8123</v>
      </c>
      <c r="O1888" s="41">
        <v>0</v>
      </c>
      <c r="P1888" s="41">
        <v>0</v>
      </c>
      <c r="Q1888" s="41">
        <v>0</v>
      </c>
      <c r="R1888" s="41">
        <v>0</v>
      </c>
      <c r="S1888" s="41">
        <v>0</v>
      </c>
      <c r="T1888" s="41">
        <v>0</v>
      </c>
      <c r="U1888" s="41">
        <v>0</v>
      </c>
      <c r="V1888" s="41">
        <v>0</v>
      </c>
      <c r="W1888" s="41">
        <v>0</v>
      </c>
      <c r="X1888" s="41">
        <v>0</v>
      </c>
      <c r="Y1888" s="41">
        <v>0</v>
      </c>
      <c r="Z1888" s="41">
        <v>0</v>
      </c>
      <c r="AA1888" s="41">
        <v>0</v>
      </c>
      <c r="AB1888" s="41">
        <v>0</v>
      </c>
      <c r="AC1888" s="41">
        <v>0</v>
      </c>
      <c r="AD1888" s="58">
        <f>SUM(Table446233[[#This Row],[1st
Apportionment]:[Invoices]])</f>
        <v>0</v>
      </c>
      <c r="AE1888" s="58">
        <f>Table446233[[#This Row],[2018–19
Final Allocation
$98.35 
Per Pupil]]-AD1888</f>
        <v>0</v>
      </c>
    </row>
    <row r="1889" spans="1:31" x14ac:dyDescent="0.35">
      <c r="A1889" s="13" t="s">
        <v>7684</v>
      </c>
      <c r="B1889" s="13" t="s">
        <v>7704</v>
      </c>
      <c r="C1889" s="14" t="s">
        <v>7686</v>
      </c>
      <c r="D1889" s="14" t="s">
        <v>7705</v>
      </c>
      <c r="E1889" s="14" t="s">
        <v>34</v>
      </c>
      <c r="F1889" s="14" t="s">
        <v>35</v>
      </c>
      <c r="G1889" s="14" t="s">
        <v>7705</v>
      </c>
      <c r="H1889" s="61" t="s">
        <v>7706</v>
      </c>
      <c r="I1889" s="38">
        <v>0</v>
      </c>
      <c r="J1889" s="39" t="s">
        <v>8122</v>
      </c>
      <c r="K1889" s="40" t="s">
        <v>8123</v>
      </c>
      <c r="L1889" s="14" t="s">
        <v>8123</v>
      </c>
      <c r="M1889" s="41">
        <v>0</v>
      </c>
      <c r="N1889" s="4" t="s">
        <v>8123</v>
      </c>
      <c r="O1889" s="41">
        <v>0</v>
      </c>
      <c r="P1889" s="41">
        <v>0</v>
      </c>
      <c r="Q1889" s="41">
        <v>0</v>
      </c>
      <c r="R1889" s="41">
        <v>0</v>
      </c>
      <c r="S1889" s="41">
        <v>0</v>
      </c>
      <c r="T1889" s="41">
        <v>0</v>
      </c>
      <c r="U1889" s="41">
        <v>0</v>
      </c>
      <c r="V1889" s="41">
        <v>0</v>
      </c>
      <c r="W1889" s="41">
        <v>0</v>
      </c>
      <c r="X1889" s="41">
        <v>0</v>
      </c>
      <c r="Y1889" s="41">
        <v>0</v>
      </c>
      <c r="Z1889" s="41">
        <v>0</v>
      </c>
      <c r="AA1889" s="41">
        <v>0</v>
      </c>
      <c r="AB1889" s="41">
        <v>0</v>
      </c>
      <c r="AC1889" s="41">
        <v>0</v>
      </c>
      <c r="AD1889" s="58">
        <f>SUM(Table446233[[#This Row],[1st
Apportionment]:[Invoices]])</f>
        <v>0</v>
      </c>
      <c r="AE1889" s="58">
        <f>Table446233[[#This Row],[2018–19
Final Allocation
$98.35 
Per Pupil]]-AD1889</f>
        <v>0</v>
      </c>
    </row>
    <row r="1890" spans="1:31" x14ac:dyDescent="0.35">
      <c r="A1890" s="13" t="s">
        <v>7684</v>
      </c>
      <c r="B1890" s="13" t="s">
        <v>7707</v>
      </c>
      <c r="C1890" s="14" t="s">
        <v>7686</v>
      </c>
      <c r="D1890" s="14" t="s">
        <v>7708</v>
      </c>
      <c r="E1890" s="14" t="s">
        <v>34</v>
      </c>
      <c r="F1890" s="14" t="s">
        <v>35</v>
      </c>
      <c r="G1890" s="14" t="s">
        <v>7708</v>
      </c>
      <c r="H1890" s="61" t="s">
        <v>7709</v>
      </c>
      <c r="I1890" s="38">
        <v>0</v>
      </c>
      <c r="J1890" s="39" t="s">
        <v>8122</v>
      </c>
      <c r="K1890" s="40" t="s">
        <v>8123</v>
      </c>
      <c r="L1890" s="14" t="s">
        <v>8123</v>
      </c>
      <c r="M1890" s="41">
        <v>0</v>
      </c>
      <c r="N1890" s="4" t="s">
        <v>8123</v>
      </c>
      <c r="O1890" s="41">
        <v>0</v>
      </c>
      <c r="P1890" s="41">
        <v>0</v>
      </c>
      <c r="Q1890" s="41">
        <v>0</v>
      </c>
      <c r="R1890" s="41">
        <v>0</v>
      </c>
      <c r="S1890" s="41">
        <v>0</v>
      </c>
      <c r="T1890" s="41">
        <v>0</v>
      </c>
      <c r="U1890" s="41">
        <v>0</v>
      </c>
      <c r="V1890" s="41">
        <v>0</v>
      </c>
      <c r="W1890" s="41">
        <v>0</v>
      </c>
      <c r="X1890" s="41">
        <v>0</v>
      </c>
      <c r="Y1890" s="41">
        <v>0</v>
      </c>
      <c r="Z1890" s="41">
        <v>0</v>
      </c>
      <c r="AA1890" s="41">
        <v>0</v>
      </c>
      <c r="AB1890" s="41">
        <v>0</v>
      </c>
      <c r="AC1890" s="41">
        <v>0</v>
      </c>
      <c r="AD1890" s="58">
        <f>SUM(Table446233[[#This Row],[1st
Apportionment]:[Invoices]])</f>
        <v>0</v>
      </c>
      <c r="AE1890" s="58">
        <f>Table446233[[#This Row],[2018–19
Final Allocation
$98.35 
Per Pupil]]-AD1890</f>
        <v>0</v>
      </c>
    </row>
    <row r="1891" spans="1:31" x14ac:dyDescent="0.35">
      <c r="A1891" s="13" t="s">
        <v>7684</v>
      </c>
      <c r="B1891" s="13" t="s">
        <v>7710</v>
      </c>
      <c r="C1891" s="14" t="s">
        <v>7686</v>
      </c>
      <c r="D1891" s="14" t="s">
        <v>7711</v>
      </c>
      <c r="E1891" s="14" t="s">
        <v>34</v>
      </c>
      <c r="F1891" s="14" t="s">
        <v>35</v>
      </c>
      <c r="G1891" s="14" t="s">
        <v>7711</v>
      </c>
      <c r="H1891" s="61" t="s">
        <v>7712</v>
      </c>
      <c r="I1891" s="38">
        <v>0</v>
      </c>
      <c r="J1891" s="39" t="s">
        <v>8122</v>
      </c>
      <c r="K1891" s="40" t="s">
        <v>8123</v>
      </c>
      <c r="L1891" s="14" t="s">
        <v>8123</v>
      </c>
      <c r="M1891" s="41">
        <v>0</v>
      </c>
      <c r="N1891" s="4" t="s">
        <v>8123</v>
      </c>
      <c r="O1891" s="41">
        <v>0</v>
      </c>
      <c r="P1891" s="41">
        <v>0</v>
      </c>
      <c r="Q1891" s="41">
        <v>0</v>
      </c>
      <c r="R1891" s="41">
        <v>0</v>
      </c>
      <c r="S1891" s="41">
        <v>0</v>
      </c>
      <c r="T1891" s="41">
        <v>0</v>
      </c>
      <c r="U1891" s="41">
        <v>0</v>
      </c>
      <c r="V1891" s="41">
        <v>0</v>
      </c>
      <c r="W1891" s="41">
        <v>0</v>
      </c>
      <c r="X1891" s="41">
        <v>0</v>
      </c>
      <c r="Y1891" s="41">
        <v>0</v>
      </c>
      <c r="Z1891" s="41">
        <v>0</v>
      </c>
      <c r="AA1891" s="41">
        <v>0</v>
      </c>
      <c r="AB1891" s="41">
        <v>0</v>
      </c>
      <c r="AC1891" s="41">
        <v>0</v>
      </c>
      <c r="AD1891" s="58">
        <f>SUM(Table446233[[#This Row],[1st
Apportionment]:[Invoices]])</f>
        <v>0</v>
      </c>
      <c r="AE1891" s="58">
        <f>Table446233[[#This Row],[2018–19
Final Allocation
$98.35 
Per Pupil]]-AD1891</f>
        <v>0</v>
      </c>
    </row>
    <row r="1892" spans="1:31" x14ac:dyDescent="0.35">
      <c r="A1892" s="42" t="s">
        <v>7684</v>
      </c>
      <c r="B1892" s="1" t="s">
        <v>7713</v>
      </c>
      <c r="C1892" s="43" t="s">
        <v>7686</v>
      </c>
      <c r="D1892" s="43" t="s">
        <v>7714</v>
      </c>
      <c r="E1892" s="43" t="s">
        <v>34</v>
      </c>
      <c r="F1892" s="2" t="s">
        <v>35</v>
      </c>
      <c r="G1892" s="43" t="s">
        <v>7714</v>
      </c>
      <c r="H1892" s="59" t="s">
        <v>7715</v>
      </c>
      <c r="I1892" s="38">
        <v>0</v>
      </c>
      <c r="J1892" s="39" t="s">
        <v>8123</v>
      </c>
      <c r="K1892" s="40" t="s">
        <v>8123</v>
      </c>
      <c r="L1892" s="2" t="s">
        <v>8123</v>
      </c>
      <c r="M1892" s="41">
        <v>0</v>
      </c>
      <c r="N1892" s="4" t="s">
        <v>8123</v>
      </c>
      <c r="O1892" s="41">
        <v>0</v>
      </c>
      <c r="P1892" s="41">
        <v>0</v>
      </c>
      <c r="Q1892" s="41">
        <v>0</v>
      </c>
      <c r="R1892" s="41">
        <v>0</v>
      </c>
      <c r="S1892" s="41">
        <v>0</v>
      </c>
      <c r="T1892" s="41">
        <v>0</v>
      </c>
      <c r="U1892" s="41">
        <v>0</v>
      </c>
      <c r="V1892" s="41">
        <v>0</v>
      </c>
      <c r="W1892" s="41">
        <v>0</v>
      </c>
      <c r="X1892" s="41">
        <v>0</v>
      </c>
      <c r="Y1892" s="41">
        <v>0</v>
      </c>
      <c r="Z1892" s="41">
        <v>0</v>
      </c>
      <c r="AA1892" s="41">
        <v>0</v>
      </c>
      <c r="AB1892" s="41">
        <v>0</v>
      </c>
      <c r="AC1892" s="41">
        <v>0</v>
      </c>
      <c r="AD1892" s="58">
        <f>SUM(Table446233[[#This Row],[1st
Apportionment]:[Invoices]])</f>
        <v>0</v>
      </c>
      <c r="AE1892" s="58">
        <f>Table446233[[#This Row],[2018–19
Final Allocation
$98.35 
Per Pupil]]-AD1892</f>
        <v>0</v>
      </c>
    </row>
    <row r="1893" spans="1:31" x14ac:dyDescent="0.35">
      <c r="A1893" s="13" t="s">
        <v>7684</v>
      </c>
      <c r="B1893" s="13" t="s">
        <v>7716</v>
      </c>
      <c r="C1893" s="14" t="s">
        <v>7686</v>
      </c>
      <c r="D1893" s="14" t="s">
        <v>7687</v>
      </c>
      <c r="E1893" s="14" t="s">
        <v>7717</v>
      </c>
      <c r="F1893" s="14" t="s">
        <v>7718</v>
      </c>
      <c r="G1893" s="14" t="s">
        <v>7719</v>
      </c>
      <c r="H1893" s="61" t="s">
        <v>7720</v>
      </c>
      <c r="I1893" s="38">
        <v>0</v>
      </c>
      <c r="J1893" s="39" t="s">
        <v>8122</v>
      </c>
      <c r="K1893" s="40" t="s">
        <v>8123</v>
      </c>
      <c r="L1893" s="14" t="s">
        <v>8123</v>
      </c>
      <c r="M1893" s="41">
        <v>0</v>
      </c>
      <c r="N1893" s="4" t="s">
        <v>8123</v>
      </c>
      <c r="O1893" s="41">
        <v>0</v>
      </c>
      <c r="P1893" s="41">
        <v>0</v>
      </c>
      <c r="Q1893" s="41">
        <v>0</v>
      </c>
      <c r="R1893" s="41">
        <v>0</v>
      </c>
      <c r="S1893" s="41">
        <v>0</v>
      </c>
      <c r="T1893" s="41">
        <v>0</v>
      </c>
      <c r="U1893" s="41">
        <v>0</v>
      </c>
      <c r="V1893" s="41">
        <v>0</v>
      </c>
      <c r="W1893" s="41">
        <v>0</v>
      </c>
      <c r="X1893" s="41">
        <v>0</v>
      </c>
      <c r="Y1893" s="41">
        <v>0</v>
      </c>
      <c r="Z1893" s="41">
        <v>0</v>
      </c>
      <c r="AA1893" s="41">
        <v>0</v>
      </c>
      <c r="AB1893" s="41">
        <v>0</v>
      </c>
      <c r="AC1893" s="41">
        <v>0</v>
      </c>
      <c r="AD1893" s="58">
        <f>SUM(Table446233[[#This Row],[1st
Apportionment]:[Invoices]])</f>
        <v>0</v>
      </c>
      <c r="AE1893" s="58">
        <f>Table446233[[#This Row],[2018–19
Final Allocation
$98.35 
Per Pupil]]-AD1893</f>
        <v>0</v>
      </c>
    </row>
    <row r="1894" spans="1:31" x14ac:dyDescent="0.35">
      <c r="A1894" s="13" t="s">
        <v>7721</v>
      </c>
      <c r="B1894" s="13" t="s">
        <v>7722</v>
      </c>
      <c r="C1894" s="14" t="s">
        <v>7723</v>
      </c>
      <c r="D1894" s="14" t="s">
        <v>7724</v>
      </c>
      <c r="E1894" s="14" t="s">
        <v>34</v>
      </c>
      <c r="F1894" s="14" t="s">
        <v>35</v>
      </c>
      <c r="G1894" s="14" t="s">
        <v>7724</v>
      </c>
      <c r="H1894" s="61" t="s">
        <v>7725</v>
      </c>
      <c r="I1894" s="38">
        <v>0</v>
      </c>
      <c r="J1894" s="39" t="s">
        <v>8122</v>
      </c>
      <c r="K1894" s="40" t="s">
        <v>8123</v>
      </c>
      <c r="L1894" s="14" t="s">
        <v>8122</v>
      </c>
      <c r="M1894" s="41">
        <v>0</v>
      </c>
      <c r="N1894" s="4" t="s">
        <v>8123</v>
      </c>
      <c r="O1894" s="41">
        <v>0</v>
      </c>
      <c r="P1894" s="41">
        <v>0</v>
      </c>
      <c r="Q1894" s="41">
        <v>0</v>
      </c>
      <c r="R1894" s="41">
        <v>0</v>
      </c>
      <c r="S1894" s="41">
        <v>0</v>
      </c>
      <c r="T1894" s="41">
        <v>0</v>
      </c>
      <c r="U1894" s="41">
        <v>0</v>
      </c>
      <c r="V1894" s="41">
        <v>0</v>
      </c>
      <c r="W1894" s="41">
        <v>0</v>
      </c>
      <c r="X1894" s="41">
        <v>0</v>
      </c>
      <c r="Y1894" s="41">
        <v>0</v>
      </c>
      <c r="Z1894" s="41">
        <v>0</v>
      </c>
      <c r="AA1894" s="41">
        <v>0</v>
      </c>
      <c r="AB1894" s="41">
        <v>0</v>
      </c>
      <c r="AC1894" s="41">
        <v>0</v>
      </c>
      <c r="AD1894" s="58">
        <f>SUM(Table446233[[#This Row],[1st
Apportionment]:[Invoices]])</f>
        <v>0</v>
      </c>
      <c r="AE1894" s="58">
        <f>Table446233[[#This Row],[2018–19
Final Allocation
$98.35 
Per Pupil]]-AD1894</f>
        <v>0</v>
      </c>
    </row>
    <row r="1895" spans="1:31" x14ac:dyDescent="0.35">
      <c r="A1895" s="13" t="s">
        <v>7721</v>
      </c>
      <c r="B1895" s="13" t="s">
        <v>7726</v>
      </c>
      <c r="C1895" s="14" t="s">
        <v>7723</v>
      </c>
      <c r="D1895" s="14" t="s">
        <v>7727</v>
      </c>
      <c r="E1895" s="14" t="s">
        <v>34</v>
      </c>
      <c r="F1895" s="14" t="s">
        <v>35</v>
      </c>
      <c r="G1895" s="14" t="s">
        <v>7727</v>
      </c>
      <c r="H1895" s="61" t="s">
        <v>7728</v>
      </c>
      <c r="I1895" s="38">
        <v>0</v>
      </c>
      <c r="J1895" s="39" t="s">
        <v>8123</v>
      </c>
      <c r="K1895" s="40" t="s">
        <v>8123</v>
      </c>
      <c r="L1895" s="14" t="s">
        <v>8122</v>
      </c>
      <c r="M1895" s="41">
        <v>0</v>
      </c>
      <c r="N1895" s="4" t="s">
        <v>8123</v>
      </c>
      <c r="O1895" s="41">
        <v>0</v>
      </c>
      <c r="P1895" s="41">
        <v>0</v>
      </c>
      <c r="Q1895" s="41">
        <v>0</v>
      </c>
      <c r="R1895" s="41">
        <v>0</v>
      </c>
      <c r="S1895" s="41">
        <v>0</v>
      </c>
      <c r="T1895" s="41">
        <v>0</v>
      </c>
      <c r="U1895" s="41">
        <v>0</v>
      </c>
      <c r="V1895" s="41">
        <v>0</v>
      </c>
      <c r="W1895" s="41">
        <v>0</v>
      </c>
      <c r="X1895" s="41">
        <v>0</v>
      </c>
      <c r="Y1895" s="41">
        <v>0</v>
      </c>
      <c r="Z1895" s="41">
        <v>0</v>
      </c>
      <c r="AA1895" s="41">
        <v>0</v>
      </c>
      <c r="AB1895" s="41">
        <v>0</v>
      </c>
      <c r="AC1895" s="41">
        <v>0</v>
      </c>
      <c r="AD1895" s="58">
        <f>SUM(Table446233[[#This Row],[1st
Apportionment]:[Invoices]])</f>
        <v>0</v>
      </c>
      <c r="AE1895" s="58">
        <f>Table446233[[#This Row],[2018–19
Final Allocation
$98.35 
Per Pupil]]-AD1895</f>
        <v>0</v>
      </c>
    </row>
    <row r="1896" spans="1:31" x14ac:dyDescent="0.35">
      <c r="A1896" s="13" t="s">
        <v>7721</v>
      </c>
      <c r="B1896" s="13" t="s">
        <v>7729</v>
      </c>
      <c r="C1896" s="14" t="s">
        <v>7723</v>
      </c>
      <c r="D1896" s="14" t="s">
        <v>7730</v>
      </c>
      <c r="E1896" s="14" t="s">
        <v>34</v>
      </c>
      <c r="F1896" s="14" t="s">
        <v>35</v>
      </c>
      <c r="G1896" s="14" t="s">
        <v>7730</v>
      </c>
      <c r="H1896" s="61" t="s">
        <v>7731</v>
      </c>
      <c r="I1896" s="38">
        <v>0</v>
      </c>
      <c r="J1896" s="39" t="s">
        <v>8122</v>
      </c>
      <c r="K1896" s="40" t="s">
        <v>8123</v>
      </c>
      <c r="L1896" s="14" t="s">
        <v>8122</v>
      </c>
      <c r="M1896" s="41">
        <v>0</v>
      </c>
      <c r="N1896" s="4" t="s">
        <v>8123</v>
      </c>
      <c r="O1896" s="41">
        <v>0</v>
      </c>
      <c r="P1896" s="41">
        <v>0</v>
      </c>
      <c r="Q1896" s="41">
        <v>0</v>
      </c>
      <c r="R1896" s="41">
        <v>0</v>
      </c>
      <c r="S1896" s="41">
        <v>0</v>
      </c>
      <c r="T1896" s="41">
        <v>0</v>
      </c>
      <c r="U1896" s="41">
        <v>0</v>
      </c>
      <c r="V1896" s="41">
        <v>0</v>
      </c>
      <c r="W1896" s="41">
        <v>0</v>
      </c>
      <c r="X1896" s="41">
        <v>0</v>
      </c>
      <c r="Y1896" s="41">
        <v>0</v>
      </c>
      <c r="Z1896" s="41">
        <v>0</v>
      </c>
      <c r="AA1896" s="41">
        <v>0</v>
      </c>
      <c r="AB1896" s="41">
        <v>0</v>
      </c>
      <c r="AC1896" s="41">
        <v>0</v>
      </c>
      <c r="AD1896" s="58">
        <f>SUM(Table446233[[#This Row],[1st
Apportionment]:[Invoices]])</f>
        <v>0</v>
      </c>
      <c r="AE1896" s="58">
        <f>Table446233[[#This Row],[2018–19
Final Allocation
$98.35 
Per Pupil]]-AD1896</f>
        <v>0</v>
      </c>
    </row>
    <row r="1897" spans="1:31" x14ac:dyDescent="0.35">
      <c r="A1897" s="13" t="s">
        <v>7721</v>
      </c>
      <c r="B1897" s="13" t="s">
        <v>7732</v>
      </c>
      <c r="C1897" s="14" t="s">
        <v>7723</v>
      </c>
      <c r="D1897" s="14" t="s">
        <v>7733</v>
      </c>
      <c r="E1897" s="14" t="s">
        <v>34</v>
      </c>
      <c r="F1897" s="14" t="s">
        <v>35</v>
      </c>
      <c r="G1897" s="14" t="s">
        <v>7733</v>
      </c>
      <c r="H1897" s="61" t="s">
        <v>7734</v>
      </c>
      <c r="I1897" s="38">
        <v>0</v>
      </c>
      <c r="J1897" s="39" t="s">
        <v>8123</v>
      </c>
      <c r="K1897" s="40" t="s">
        <v>8123</v>
      </c>
      <c r="L1897" s="14" t="s">
        <v>8123</v>
      </c>
      <c r="M1897" s="41">
        <v>0</v>
      </c>
      <c r="N1897" s="4" t="s">
        <v>8123</v>
      </c>
      <c r="O1897" s="41">
        <v>0</v>
      </c>
      <c r="P1897" s="41">
        <v>0</v>
      </c>
      <c r="Q1897" s="41">
        <v>0</v>
      </c>
      <c r="R1897" s="41">
        <v>0</v>
      </c>
      <c r="S1897" s="41">
        <v>0</v>
      </c>
      <c r="T1897" s="41">
        <v>0</v>
      </c>
      <c r="U1897" s="41">
        <v>0</v>
      </c>
      <c r="V1897" s="41">
        <v>0</v>
      </c>
      <c r="W1897" s="41">
        <v>0</v>
      </c>
      <c r="X1897" s="41">
        <v>0</v>
      </c>
      <c r="Y1897" s="41">
        <v>0</v>
      </c>
      <c r="Z1897" s="41">
        <v>0</v>
      </c>
      <c r="AA1897" s="41">
        <v>0</v>
      </c>
      <c r="AB1897" s="41">
        <v>0</v>
      </c>
      <c r="AC1897" s="41">
        <v>0</v>
      </c>
      <c r="AD1897" s="58">
        <f>SUM(Table446233[[#This Row],[1st
Apportionment]:[Invoices]])</f>
        <v>0</v>
      </c>
      <c r="AE1897" s="58">
        <f>Table446233[[#This Row],[2018–19
Final Allocation
$98.35 
Per Pupil]]-AD1897</f>
        <v>0</v>
      </c>
    </row>
    <row r="1898" spans="1:31" x14ac:dyDescent="0.35">
      <c r="A1898" s="13" t="s">
        <v>7721</v>
      </c>
      <c r="B1898" s="13" t="s">
        <v>7735</v>
      </c>
      <c r="C1898" s="14" t="s">
        <v>7723</v>
      </c>
      <c r="D1898" s="14" t="s">
        <v>7736</v>
      </c>
      <c r="E1898" s="14" t="s">
        <v>34</v>
      </c>
      <c r="F1898" s="14" t="s">
        <v>35</v>
      </c>
      <c r="G1898" s="14" t="s">
        <v>7736</v>
      </c>
      <c r="H1898" s="61" t="s">
        <v>7737</v>
      </c>
      <c r="I1898" s="38">
        <v>0</v>
      </c>
      <c r="J1898" s="39" t="s">
        <v>8122</v>
      </c>
      <c r="K1898" s="40" t="s">
        <v>8123</v>
      </c>
      <c r="L1898" s="14" t="s">
        <v>8122</v>
      </c>
      <c r="M1898" s="41">
        <v>0</v>
      </c>
      <c r="N1898" s="4" t="s">
        <v>8123</v>
      </c>
      <c r="O1898" s="41">
        <v>0</v>
      </c>
      <c r="P1898" s="41">
        <v>0</v>
      </c>
      <c r="Q1898" s="41">
        <v>0</v>
      </c>
      <c r="R1898" s="41">
        <v>0</v>
      </c>
      <c r="S1898" s="41">
        <v>0</v>
      </c>
      <c r="T1898" s="41">
        <v>0</v>
      </c>
      <c r="U1898" s="41">
        <v>0</v>
      </c>
      <c r="V1898" s="41">
        <v>0</v>
      </c>
      <c r="W1898" s="41">
        <v>0</v>
      </c>
      <c r="X1898" s="41">
        <v>0</v>
      </c>
      <c r="Y1898" s="41">
        <v>0</v>
      </c>
      <c r="Z1898" s="41">
        <v>0</v>
      </c>
      <c r="AA1898" s="41">
        <v>0</v>
      </c>
      <c r="AB1898" s="41">
        <v>0</v>
      </c>
      <c r="AC1898" s="41">
        <v>0</v>
      </c>
      <c r="AD1898" s="58">
        <f>SUM(Table446233[[#This Row],[1st
Apportionment]:[Invoices]])</f>
        <v>0</v>
      </c>
      <c r="AE1898" s="58">
        <f>Table446233[[#This Row],[2018–19
Final Allocation
$98.35 
Per Pupil]]-AD1898</f>
        <v>0</v>
      </c>
    </row>
    <row r="1899" spans="1:31" x14ac:dyDescent="0.35">
      <c r="A1899" s="13" t="s">
        <v>7721</v>
      </c>
      <c r="B1899" s="13" t="s">
        <v>7738</v>
      </c>
      <c r="C1899" s="14" t="s">
        <v>7723</v>
      </c>
      <c r="D1899" s="14" t="s">
        <v>7739</v>
      </c>
      <c r="E1899" s="14" t="s">
        <v>34</v>
      </c>
      <c r="F1899" s="14" t="s">
        <v>35</v>
      </c>
      <c r="G1899" s="14" t="s">
        <v>7739</v>
      </c>
      <c r="H1899" s="61" t="s">
        <v>7740</v>
      </c>
      <c r="I1899" s="38">
        <v>0</v>
      </c>
      <c r="J1899" s="39" t="s">
        <v>8122</v>
      </c>
      <c r="K1899" s="40" t="s">
        <v>8123</v>
      </c>
      <c r="L1899" s="14" t="s">
        <v>8123</v>
      </c>
      <c r="M1899" s="41">
        <v>0</v>
      </c>
      <c r="N1899" s="4" t="s">
        <v>8123</v>
      </c>
      <c r="O1899" s="41">
        <v>0</v>
      </c>
      <c r="P1899" s="41">
        <v>0</v>
      </c>
      <c r="Q1899" s="41">
        <v>0</v>
      </c>
      <c r="R1899" s="41">
        <v>0</v>
      </c>
      <c r="S1899" s="41">
        <v>0</v>
      </c>
      <c r="T1899" s="41">
        <v>0</v>
      </c>
      <c r="U1899" s="41">
        <v>0</v>
      </c>
      <c r="V1899" s="41">
        <v>0</v>
      </c>
      <c r="W1899" s="41">
        <v>0</v>
      </c>
      <c r="X1899" s="41">
        <v>0</v>
      </c>
      <c r="Y1899" s="41">
        <v>0</v>
      </c>
      <c r="Z1899" s="41">
        <v>0</v>
      </c>
      <c r="AA1899" s="41">
        <v>0</v>
      </c>
      <c r="AB1899" s="41">
        <v>0</v>
      </c>
      <c r="AC1899" s="41">
        <v>0</v>
      </c>
      <c r="AD1899" s="58">
        <f>SUM(Table446233[[#This Row],[1st
Apportionment]:[Invoices]])</f>
        <v>0</v>
      </c>
      <c r="AE1899" s="58">
        <f>Table446233[[#This Row],[2018–19
Final Allocation
$98.35 
Per Pupil]]-AD1899</f>
        <v>0</v>
      </c>
    </row>
    <row r="1900" spans="1:31" x14ac:dyDescent="0.35">
      <c r="A1900" s="13" t="s">
        <v>7721</v>
      </c>
      <c r="B1900" s="13" t="s">
        <v>7741</v>
      </c>
      <c r="C1900" s="14" t="s">
        <v>7723</v>
      </c>
      <c r="D1900" s="14" t="s">
        <v>7742</v>
      </c>
      <c r="E1900" s="14" t="s">
        <v>34</v>
      </c>
      <c r="F1900" s="14" t="s">
        <v>35</v>
      </c>
      <c r="G1900" s="14" t="s">
        <v>7742</v>
      </c>
      <c r="H1900" s="61" t="s">
        <v>7743</v>
      </c>
      <c r="I1900" s="38">
        <v>0</v>
      </c>
      <c r="J1900" s="39" t="s">
        <v>8122</v>
      </c>
      <c r="K1900" s="40" t="s">
        <v>8123</v>
      </c>
      <c r="L1900" s="14" t="s">
        <v>8123</v>
      </c>
      <c r="M1900" s="41">
        <v>0</v>
      </c>
      <c r="N1900" s="4" t="s">
        <v>8123</v>
      </c>
      <c r="O1900" s="41">
        <v>0</v>
      </c>
      <c r="P1900" s="41">
        <v>0</v>
      </c>
      <c r="Q1900" s="41">
        <v>0</v>
      </c>
      <c r="R1900" s="41">
        <v>0</v>
      </c>
      <c r="S1900" s="41">
        <v>0</v>
      </c>
      <c r="T1900" s="41">
        <v>0</v>
      </c>
      <c r="U1900" s="41">
        <v>0</v>
      </c>
      <c r="V1900" s="41">
        <v>0</v>
      </c>
      <c r="W1900" s="41">
        <v>0</v>
      </c>
      <c r="X1900" s="41">
        <v>0</v>
      </c>
      <c r="Y1900" s="41">
        <v>0</v>
      </c>
      <c r="Z1900" s="41">
        <v>0</v>
      </c>
      <c r="AA1900" s="41">
        <v>0</v>
      </c>
      <c r="AB1900" s="41">
        <v>0</v>
      </c>
      <c r="AC1900" s="41">
        <v>0</v>
      </c>
      <c r="AD1900" s="58">
        <f>SUM(Table446233[[#This Row],[1st
Apportionment]:[Invoices]])</f>
        <v>0</v>
      </c>
      <c r="AE1900" s="58">
        <f>Table446233[[#This Row],[2018–19
Final Allocation
$98.35 
Per Pupil]]-AD1900</f>
        <v>0</v>
      </c>
    </row>
    <row r="1901" spans="1:31" x14ac:dyDescent="0.35">
      <c r="A1901" s="13" t="s">
        <v>7721</v>
      </c>
      <c r="B1901" s="13" t="s">
        <v>7744</v>
      </c>
      <c r="C1901" s="14" t="s">
        <v>7723</v>
      </c>
      <c r="D1901" s="14" t="s">
        <v>7745</v>
      </c>
      <c r="E1901" s="14" t="s">
        <v>34</v>
      </c>
      <c r="F1901" s="14" t="s">
        <v>35</v>
      </c>
      <c r="G1901" s="14" t="s">
        <v>7745</v>
      </c>
      <c r="H1901" s="61" t="s">
        <v>7746</v>
      </c>
      <c r="I1901" s="38">
        <v>108</v>
      </c>
      <c r="J1901" s="39" t="s">
        <v>8122</v>
      </c>
      <c r="K1901" s="40" t="s">
        <v>8122</v>
      </c>
      <c r="L1901" s="14" t="s">
        <v>8122</v>
      </c>
      <c r="M1901" s="41">
        <v>10622</v>
      </c>
      <c r="N1901" s="4" t="s">
        <v>8123</v>
      </c>
      <c r="O1901" s="41">
        <v>0</v>
      </c>
      <c r="P1901" s="41">
        <v>0</v>
      </c>
      <c r="Q1901" s="41">
        <v>0</v>
      </c>
      <c r="R1901" s="41">
        <v>1731</v>
      </c>
      <c r="S1901" s="41">
        <v>2656</v>
      </c>
      <c r="T1901" s="41">
        <v>2676</v>
      </c>
      <c r="U1901" s="41">
        <v>0</v>
      </c>
      <c r="V1901" s="41">
        <v>0</v>
      </c>
      <c r="W1901" s="41">
        <v>0</v>
      </c>
      <c r="X1901" s="41">
        <v>2656</v>
      </c>
      <c r="Y1901" s="41">
        <v>903</v>
      </c>
      <c r="Z1901" s="41">
        <v>0</v>
      </c>
      <c r="AA1901" s="41">
        <v>0</v>
      </c>
      <c r="AB1901" s="41">
        <v>0</v>
      </c>
      <c r="AC1901" s="41">
        <v>0</v>
      </c>
      <c r="AD1901" s="58">
        <f>SUM(Table446233[[#This Row],[1st
Apportionment]:[Invoices]])</f>
        <v>10622</v>
      </c>
      <c r="AE1901" s="58">
        <f>Table446233[[#This Row],[2018–19
Final Allocation
$98.35 
Per Pupil]]-AD1901</f>
        <v>0</v>
      </c>
    </row>
    <row r="1902" spans="1:31" x14ac:dyDescent="0.35">
      <c r="A1902" s="13" t="s">
        <v>7721</v>
      </c>
      <c r="B1902" s="13" t="s">
        <v>7747</v>
      </c>
      <c r="C1902" s="14" t="s">
        <v>7723</v>
      </c>
      <c r="D1902" s="14" t="s">
        <v>7748</v>
      </c>
      <c r="E1902" s="14" t="s">
        <v>34</v>
      </c>
      <c r="F1902" s="14" t="s">
        <v>35</v>
      </c>
      <c r="G1902" s="14" t="s">
        <v>7748</v>
      </c>
      <c r="H1902" s="61" t="s">
        <v>7749</v>
      </c>
      <c r="I1902" s="38">
        <v>0</v>
      </c>
      <c r="J1902" s="39" t="s">
        <v>8122</v>
      </c>
      <c r="K1902" s="40" t="s">
        <v>8123</v>
      </c>
      <c r="L1902" s="14" t="s">
        <v>8123</v>
      </c>
      <c r="M1902" s="41">
        <v>0</v>
      </c>
      <c r="N1902" s="4" t="s">
        <v>8123</v>
      </c>
      <c r="O1902" s="41">
        <v>0</v>
      </c>
      <c r="P1902" s="41">
        <v>0</v>
      </c>
      <c r="Q1902" s="41">
        <v>0</v>
      </c>
      <c r="R1902" s="41">
        <v>0</v>
      </c>
      <c r="S1902" s="41">
        <v>0</v>
      </c>
      <c r="T1902" s="41">
        <v>0</v>
      </c>
      <c r="U1902" s="41">
        <v>0</v>
      </c>
      <c r="V1902" s="41">
        <v>0</v>
      </c>
      <c r="W1902" s="41">
        <v>0</v>
      </c>
      <c r="X1902" s="41">
        <v>0</v>
      </c>
      <c r="Y1902" s="41">
        <v>0</v>
      </c>
      <c r="Z1902" s="41">
        <v>0</v>
      </c>
      <c r="AA1902" s="41">
        <v>0</v>
      </c>
      <c r="AB1902" s="41">
        <v>0</v>
      </c>
      <c r="AC1902" s="41">
        <v>0</v>
      </c>
      <c r="AD1902" s="58">
        <f>SUM(Table446233[[#This Row],[1st
Apportionment]:[Invoices]])</f>
        <v>0</v>
      </c>
      <c r="AE1902" s="58">
        <f>Table446233[[#This Row],[2018–19
Final Allocation
$98.35 
Per Pupil]]-AD1902</f>
        <v>0</v>
      </c>
    </row>
    <row r="1903" spans="1:31" x14ac:dyDescent="0.35">
      <c r="A1903" s="13" t="s">
        <v>7721</v>
      </c>
      <c r="B1903" s="13" t="s">
        <v>7750</v>
      </c>
      <c r="C1903" s="14" t="s">
        <v>7723</v>
      </c>
      <c r="D1903" s="14" t="s">
        <v>7751</v>
      </c>
      <c r="E1903" s="14" t="s">
        <v>34</v>
      </c>
      <c r="F1903" s="14" t="s">
        <v>35</v>
      </c>
      <c r="G1903" s="14" t="s">
        <v>7751</v>
      </c>
      <c r="H1903" s="61" t="s">
        <v>7752</v>
      </c>
      <c r="I1903" s="38">
        <v>0</v>
      </c>
      <c r="J1903" s="39" t="s">
        <v>8123</v>
      </c>
      <c r="K1903" s="40" t="s">
        <v>8123</v>
      </c>
      <c r="L1903" s="14" t="s">
        <v>8123</v>
      </c>
      <c r="M1903" s="41">
        <v>0</v>
      </c>
      <c r="N1903" s="4" t="s">
        <v>8123</v>
      </c>
      <c r="O1903" s="41">
        <v>0</v>
      </c>
      <c r="P1903" s="41">
        <v>0</v>
      </c>
      <c r="Q1903" s="41">
        <v>0</v>
      </c>
      <c r="R1903" s="41">
        <v>0</v>
      </c>
      <c r="S1903" s="41">
        <v>0</v>
      </c>
      <c r="T1903" s="41">
        <v>0</v>
      </c>
      <c r="U1903" s="41">
        <v>0</v>
      </c>
      <c r="V1903" s="41">
        <v>0</v>
      </c>
      <c r="W1903" s="41">
        <v>0</v>
      </c>
      <c r="X1903" s="41">
        <v>0</v>
      </c>
      <c r="Y1903" s="41">
        <v>0</v>
      </c>
      <c r="Z1903" s="41">
        <v>0</v>
      </c>
      <c r="AA1903" s="41">
        <v>0</v>
      </c>
      <c r="AB1903" s="41">
        <v>0</v>
      </c>
      <c r="AC1903" s="41">
        <v>0</v>
      </c>
      <c r="AD1903" s="58">
        <f>SUM(Table446233[[#This Row],[1st
Apportionment]:[Invoices]])</f>
        <v>0</v>
      </c>
      <c r="AE1903" s="58">
        <f>Table446233[[#This Row],[2018–19
Final Allocation
$98.35 
Per Pupil]]-AD1903</f>
        <v>0</v>
      </c>
    </row>
    <row r="1904" spans="1:31" x14ac:dyDescent="0.35">
      <c r="A1904" s="13" t="s">
        <v>7721</v>
      </c>
      <c r="B1904" s="13" t="s">
        <v>7753</v>
      </c>
      <c r="C1904" s="14" t="s">
        <v>7723</v>
      </c>
      <c r="D1904" s="14" t="s">
        <v>7754</v>
      </c>
      <c r="E1904" s="14" t="s">
        <v>34</v>
      </c>
      <c r="F1904" s="14" t="s">
        <v>35</v>
      </c>
      <c r="G1904" s="14" t="s">
        <v>7754</v>
      </c>
      <c r="H1904" s="61" t="s">
        <v>6404</v>
      </c>
      <c r="I1904" s="38">
        <v>0</v>
      </c>
      <c r="J1904" s="39" t="s">
        <v>8123</v>
      </c>
      <c r="K1904" s="40" t="s">
        <v>8123</v>
      </c>
      <c r="L1904" s="14" t="s">
        <v>8122</v>
      </c>
      <c r="M1904" s="41">
        <v>0</v>
      </c>
      <c r="N1904" s="4" t="s">
        <v>8123</v>
      </c>
      <c r="O1904" s="41">
        <v>0</v>
      </c>
      <c r="P1904" s="41">
        <v>0</v>
      </c>
      <c r="Q1904" s="41">
        <v>0</v>
      </c>
      <c r="R1904" s="41">
        <v>0</v>
      </c>
      <c r="S1904" s="41">
        <v>0</v>
      </c>
      <c r="T1904" s="41">
        <v>0</v>
      </c>
      <c r="U1904" s="41">
        <v>0</v>
      </c>
      <c r="V1904" s="41">
        <v>0</v>
      </c>
      <c r="W1904" s="41">
        <v>0</v>
      </c>
      <c r="X1904" s="41">
        <v>0</v>
      </c>
      <c r="Y1904" s="41">
        <v>0</v>
      </c>
      <c r="Z1904" s="41">
        <v>0</v>
      </c>
      <c r="AA1904" s="41">
        <v>0</v>
      </c>
      <c r="AB1904" s="41">
        <v>0</v>
      </c>
      <c r="AC1904" s="41">
        <v>0</v>
      </c>
      <c r="AD1904" s="58">
        <f>SUM(Table446233[[#This Row],[1st
Apportionment]:[Invoices]])</f>
        <v>0</v>
      </c>
      <c r="AE1904" s="58">
        <f>Table446233[[#This Row],[2018–19
Final Allocation
$98.35 
Per Pupil]]-AD1904</f>
        <v>0</v>
      </c>
    </row>
    <row r="1905" spans="1:31" x14ac:dyDescent="0.35">
      <c r="A1905" s="13" t="s">
        <v>7721</v>
      </c>
      <c r="B1905" s="13" t="s">
        <v>7755</v>
      </c>
      <c r="C1905" s="14" t="s">
        <v>7723</v>
      </c>
      <c r="D1905" s="14" t="s">
        <v>7756</v>
      </c>
      <c r="E1905" s="14" t="s">
        <v>34</v>
      </c>
      <c r="F1905" s="14" t="s">
        <v>35</v>
      </c>
      <c r="G1905" s="14" t="s">
        <v>7756</v>
      </c>
      <c r="H1905" s="61" t="s">
        <v>7757</v>
      </c>
      <c r="I1905" s="38">
        <v>0</v>
      </c>
      <c r="J1905" s="39" t="s">
        <v>8122</v>
      </c>
      <c r="K1905" s="40" t="s">
        <v>8123</v>
      </c>
      <c r="L1905" s="14" t="s">
        <v>8123</v>
      </c>
      <c r="M1905" s="41">
        <v>0</v>
      </c>
      <c r="N1905" s="4" t="s">
        <v>8123</v>
      </c>
      <c r="O1905" s="41">
        <v>0</v>
      </c>
      <c r="P1905" s="41">
        <v>0</v>
      </c>
      <c r="Q1905" s="41">
        <v>0</v>
      </c>
      <c r="R1905" s="41">
        <v>0</v>
      </c>
      <c r="S1905" s="41">
        <v>0</v>
      </c>
      <c r="T1905" s="41">
        <v>0</v>
      </c>
      <c r="U1905" s="41">
        <v>0</v>
      </c>
      <c r="V1905" s="41">
        <v>0</v>
      </c>
      <c r="W1905" s="41">
        <v>0</v>
      </c>
      <c r="X1905" s="41">
        <v>0</v>
      </c>
      <c r="Y1905" s="41">
        <v>0</v>
      </c>
      <c r="Z1905" s="41">
        <v>0</v>
      </c>
      <c r="AA1905" s="41">
        <v>0</v>
      </c>
      <c r="AB1905" s="41">
        <v>0</v>
      </c>
      <c r="AC1905" s="41">
        <v>0</v>
      </c>
      <c r="AD1905" s="58">
        <f>SUM(Table446233[[#This Row],[1st
Apportionment]:[Invoices]])</f>
        <v>0</v>
      </c>
      <c r="AE1905" s="58">
        <f>Table446233[[#This Row],[2018–19
Final Allocation
$98.35 
Per Pupil]]-AD1905</f>
        <v>0</v>
      </c>
    </row>
    <row r="1906" spans="1:31" x14ac:dyDescent="0.35">
      <c r="A1906" s="13" t="s">
        <v>7721</v>
      </c>
      <c r="B1906" s="13" t="s">
        <v>7758</v>
      </c>
      <c r="C1906" s="14" t="s">
        <v>7723</v>
      </c>
      <c r="D1906" s="14" t="s">
        <v>7759</v>
      </c>
      <c r="E1906" s="14" t="s">
        <v>34</v>
      </c>
      <c r="F1906" s="14" t="s">
        <v>35</v>
      </c>
      <c r="G1906" s="14" t="s">
        <v>7759</v>
      </c>
      <c r="H1906" s="61" t="s">
        <v>7760</v>
      </c>
      <c r="I1906" s="38">
        <v>0</v>
      </c>
      <c r="J1906" s="39" t="s">
        <v>8122</v>
      </c>
      <c r="K1906" s="40" t="s">
        <v>8123</v>
      </c>
      <c r="L1906" s="14" t="s">
        <v>8123</v>
      </c>
      <c r="M1906" s="41">
        <v>0</v>
      </c>
      <c r="N1906" s="4" t="s">
        <v>8123</v>
      </c>
      <c r="O1906" s="41">
        <v>0</v>
      </c>
      <c r="P1906" s="41">
        <v>0</v>
      </c>
      <c r="Q1906" s="41">
        <v>0</v>
      </c>
      <c r="R1906" s="41">
        <v>0</v>
      </c>
      <c r="S1906" s="41">
        <v>0</v>
      </c>
      <c r="T1906" s="41">
        <v>0</v>
      </c>
      <c r="U1906" s="41">
        <v>0</v>
      </c>
      <c r="V1906" s="41">
        <v>0</v>
      </c>
      <c r="W1906" s="41">
        <v>0</v>
      </c>
      <c r="X1906" s="41">
        <v>0</v>
      </c>
      <c r="Y1906" s="41">
        <v>0</v>
      </c>
      <c r="Z1906" s="41">
        <v>0</v>
      </c>
      <c r="AA1906" s="41">
        <v>0</v>
      </c>
      <c r="AB1906" s="41">
        <v>0</v>
      </c>
      <c r="AC1906" s="41">
        <v>0</v>
      </c>
      <c r="AD1906" s="58">
        <f>SUM(Table446233[[#This Row],[1st
Apportionment]:[Invoices]])</f>
        <v>0</v>
      </c>
      <c r="AE1906" s="58">
        <f>Table446233[[#This Row],[2018–19
Final Allocation
$98.35 
Per Pupil]]-AD1906</f>
        <v>0</v>
      </c>
    </row>
    <row r="1907" spans="1:31" x14ac:dyDescent="0.35">
      <c r="A1907" s="13" t="s">
        <v>7721</v>
      </c>
      <c r="B1907" s="13" t="s">
        <v>7761</v>
      </c>
      <c r="C1907" s="14" t="s">
        <v>7723</v>
      </c>
      <c r="D1907" s="14" t="s">
        <v>7762</v>
      </c>
      <c r="E1907" s="14" t="s">
        <v>34</v>
      </c>
      <c r="F1907" s="14" t="s">
        <v>35</v>
      </c>
      <c r="G1907" s="14" t="s">
        <v>7762</v>
      </c>
      <c r="H1907" s="61" t="s">
        <v>7243</v>
      </c>
      <c r="I1907" s="38">
        <v>0</v>
      </c>
      <c r="J1907" s="39" t="s">
        <v>8122</v>
      </c>
      <c r="K1907" s="40" t="s">
        <v>8123</v>
      </c>
      <c r="L1907" s="14" t="s">
        <v>8123</v>
      </c>
      <c r="M1907" s="41">
        <v>0</v>
      </c>
      <c r="N1907" s="4" t="s">
        <v>8123</v>
      </c>
      <c r="O1907" s="41">
        <v>0</v>
      </c>
      <c r="P1907" s="41">
        <v>0</v>
      </c>
      <c r="Q1907" s="41">
        <v>0</v>
      </c>
      <c r="R1907" s="41">
        <v>0</v>
      </c>
      <c r="S1907" s="41">
        <v>0</v>
      </c>
      <c r="T1907" s="41">
        <v>0</v>
      </c>
      <c r="U1907" s="41">
        <v>0</v>
      </c>
      <c r="V1907" s="41">
        <v>0</v>
      </c>
      <c r="W1907" s="41">
        <v>0</v>
      </c>
      <c r="X1907" s="41">
        <v>0</v>
      </c>
      <c r="Y1907" s="41">
        <v>0</v>
      </c>
      <c r="Z1907" s="41">
        <v>0</v>
      </c>
      <c r="AA1907" s="41">
        <v>0</v>
      </c>
      <c r="AB1907" s="41">
        <v>0</v>
      </c>
      <c r="AC1907" s="41">
        <v>0</v>
      </c>
      <c r="AD1907" s="58">
        <f>SUM(Table446233[[#This Row],[1st
Apportionment]:[Invoices]])</f>
        <v>0</v>
      </c>
      <c r="AE1907" s="58">
        <f>Table446233[[#This Row],[2018–19
Final Allocation
$98.35 
Per Pupil]]-AD1907</f>
        <v>0</v>
      </c>
    </row>
    <row r="1908" spans="1:31" x14ac:dyDescent="0.35">
      <c r="A1908" s="13" t="s">
        <v>7721</v>
      </c>
      <c r="B1908" s="13" t="s">
        <v>7763</v>
      </c>
      <c r="C1908" s="14" t="s">
        <v>7723</v>
      </c>
      <c r="D1908" s="14" t="s">
        <v>7764</v>
      </c>
      <c r="E1908" s="14" t="s">
        <v>34</v>
      </c>
      <c r="F1908" s="14" t="s">
        <v>35</v>
      </c>
      <c r="G1908" s="14" t="s">
        <v>7764</v>
      </c>
      <c r="H1908" s="61" t="s">
        <v>7765</v>
      </c>
      <c r="I1908" s="38">
        <v>0</v>
      </c>
      <c r="J1908" s="39" t="s">
        <v>8123</v>
      </c>
      <c r="K1908" s="40" t="s">
        <v>8122</v>
      </c>
      <c r="L1908" s="14" t="s">
        <v>8122</v>
      </c>
      <c r="M1908" s="41">
        <v>0</v>
      </c>
      <c r="N1908" s="4" t="s">
        <v>8123</v>
      </c>
      <c r="O1908" s="41">
        <v>0</v>
      </c>
      <c r="P1908" s="41">
        <v>0</v>
      </c>
      <c r="Q1908" s="41">
        <v>0</v>
      </c>
      <c r="R1908" s="41">
        <v>0</v>
      </c>
      <c r="S1908" s="41">
        <v>0</v>
      </c>
      <c r="T1908" s="41">
        <v>0</v>
      </c>
      <c r="U1908" s="41">
        <v>0</v>
      </c>
      <c r="V1908" s="41">
        <v>0</v>
      </c>
      <c r="W1908" s="41">
        <v>0</v>
      </c>
      <c r="X1908" s="41">
        <v>0</v>
      </c>
      <c r="Y1908" s="41">
        <v>0</v>
      </c>
      <c r="Z1908" s="41">
        <v>0</v>
      </c>
      <c r="AA1908" s="41">
        <v>0</v>
      </c>
      <c r="AB1908" s="41">
        <v>0</v>
      </c>
      <c r="AC1908" s="41">
        <v>0</v>
      </c>
      <c r="AD1908" s="58">
        <f>SUM(Table446233[[#This Row],[1st
Apportionment]:[Invoices]])</f>
        <v>0</v>
      </c>
      <c r="AE1908" s="58">
        <f>Table446233[[#This Row],[2018–19
Final Allocation
$98.35 
Per Pupil]]-AD1908</f>
        <v>0</v>
      </c>
    </row>
    <row r="1909" spans="1:31" x14ac:dyDescent="0.35">
      <c r="A1909" s="13" t="s">
        <v>7721</v>
      </c>
      <c r="B1909" s="13" t="s">
        <v>7766</v>
      </c>
      <c r="C1909" s="14" t="s">
        <v>7723</v>
      </c>
      <c r="D1909" s="14" t="s">
        <v>7767</v>
      </c>
      <c r="E1909" s="14" t="s">
        <v>34</v>
      </c>
      <c r="F1909" s="14" t="s">
        <v>35</v>
      </c>
      <c r="G1909" s="14" t="s">
        <v>7767</v>
      </c>
      <c r="H1909" s="61" t="s">
        <v>7768</v>
      </c>
      <c r="I1909" s="38">
        <v>0</v>
      </c>
      <c r="J1909" s="39" t="s">
        <v>8123</v>
      </c>
      <c r="K1909" s="40" t="s">
        <v>8123</v>
      </c>
      <c r="L1909" s="14" t="s">
        <v>8122</v>
      </c>
      <c r="M1909" s="41">
        <v>0</v>
      </c>
      <c r="N1909" s="4" t="s">
        <v>8122</v>
      </c>
      <c r="O1909" s="41">
        <v>0</v>
      </c>
      <c r="P1909" s="41">
        <v>0</v>
      </c>
      <c r="Q1909" s="41">
        <v>0</v>
      </c>
      <c r="R1909" s="41">
        <v>0</v>
      </c>
      <c r="S1909" s="41">
        <v>0</v>
      </c>
      <c r="T1909" s="41">
        <v>0</v>
      </c>
      <c r="U1909" s="41">
        <v>0</v>
      </c>
      <c r="V1909" s="41">
        <v>0</v>
      </c>
      <c r="W1909" s="41">
        <v>0</v>
      </c>
      <c r="X1909" s="41">
        <v>0</v>
      </c>
      <c r="Y1909" s="41">
        <v>0</v>
      </c>
      <c r="Z1909" s="41">
        <v>0</v>
      </c>
      <c r="AA1909" s="41">
        <v>0</v>
      </c>
      <c r="AB1909" s="41">
        <v>0</v>
      </c>
      <c r="AC1909" s="41">
        <v>0</v>
      </c>
      <c r="AD1909" s="58">
        <f>SUM(Table446233[[#This Row],[1st
Apportionment]:[Invoices]])</f>
        <v>0</v>
      </c>
      <c r="AE1909" s="58">
        <f>Table446233[[#This Row],[2018–19
Final Allocation
$98.35 
Per Pupil]]-AD1909</f>
        <v>0</v>
      </c>
    </row>
    <row r="1910" spans="1:31" x14ac:dyDescent="0.35">
      <c r="A1910" s="13" t="s">
        <v>7721</v>
      </c>
      <c r="B1910" s="13" t="s">
        <v>7769</v>
      </c>
      <c r="C1910" s="14" t="s">
        <v>7723</v>
      </c>
      <c r="D1910" s="14" t="s">
        <v>7770</v>
      </c>
      <c r="E1910" s="14" t="s">
        <v>34</v>
      </c>
      <c r="F1910" s="14" t="s">
        <v>35</v>
      </c>
      <c r="G1910" s="14" t="s">
        <v>7770</v>
      </c>
      <c r="H1910" s="61" t="s">
        <v>7771</v>
      </c>
      <c r="I1910" s="38">
        <v>0</v>
      </c>
      <c r="J1910" s="39" t="s">
        <v>8123</v>
      </c>
      <c r="K1910" s="40" t="s">
        <v>8123</v>
      </c>
      <c r="L1910" s="14" t="s">
        <v>8122</v>
      </c>
      <c r="M1910" s="41">
        <v>0</v>
      </c>
      <c r="N1910" s="4" t="s">
        <v>8123</v>
      </c>
      <c r="O1910" s="41">
        <v>0</v>
      </c>
      <c r="P1910" s="41">
        <v>0</v>
      </c>
      <c r="Q1910" s="41">
        <v>0</v>
      </c>
      <c r="R1910" s="41">
        <v>0</v>
      </c>
      <c r="S1910" s="41">
        <v>0</v>
      </c>
      <c r="T1910" s="41">
        <v>0</v>
      </c>
      <c r="U1910" s="41">
        <v>0</v>
      </c>
      <c r="V1910" s="41">
        <v>0</v>
      </c>
      <c r="W1910" s="41">
        <v>0</v>
      </c>
      <c r="X1910" s="41">
        <v>0</v>
      </c>
      <c r="Y1910" s="41">
        <v>0</v>
      </c>
      <c r="Z1910" s="41">
        <v>0</v>
      </c>
      <c r="AA1910" s="41">
        <v>0</v>
      </c>
      <c r="AB1910" s="41">
        <v>0</v>
      </c>
      <c r="AC1910" s="41">
        <v>0</v>
      </c>
      <c r="AD1910" s="58">
        <f>SUM(Table446233[[#This Row],[1st
Apportionment]:[Invoices]])</f>
        <v>0</v>
      </c>
      <c r="AE1910" s="58">
        <f>Table446233[[#This Row],[2018–19
Final Allocation
$98.35 
Per Pupil]]-AD1910</f>
        <v>0</v>
      </c>
    </row>
    <row r="1911" spans="1:31" x14ac:dyDescent="0.35">
      <c r="A1911" s="13" t="s">
        <v>7721</v>
      </c>
      <c r="B1911" s="13" t="s">
        <v>7772</v>
      </c>
      <c r="C1911" s="14" t="s">
        <v>7723</v>
      </c>
      <c r="D1911" s="14" t="s">
        <v>7773</v>
      </c>
      <c r="E1911" s="14" t="s">
        <v>34</v>
      </c>
      <c r="F1911" s="14" t="s">
        <v>35</v>
      </c>
      <c r="G1911" s="14" t="s">
        <v>7773</v>
      </c>
      <c r="H1911" s="61" t="s">
        <v>7774</v>
      </c>
      <c r="I1911" s="38">
        <v>0</v>
      </c>
      <c r="J1911" s="39" t="s">
        <v>8123</v>
      </c>
      <c r="K1911" s="40" t="s">
        <v>8123</v>
      </c>
      <c r="L1911" s="14" t="s">
        <v>8123</v>
      </c>
      <c r="M1911" s="41">
        <v>0</v>
      </c>
      <c r="N1911" s="4" t="s">
        <v>8123</v>
      </c>
      <c r="O1911" s="41">
        <v>0</v>
      </c>
      <c r="P1911" s="41">
        <v>0</v>
      </c>
      <c r="Q1911" s="41">
        <v>0</v>
      </c>
      <c r="R1911" s="41">
        <v>0</v>
      </c>
      <c r="S1911" s="41">
        <v>0</v>
      </c>
      <c r="T1911" s="41">
        <v>0</v>
      </c>
      <c r="U1911" s="41">
        <v>0</v>
      </c>
      <c r="V1911" s="41">
        <v>0</v>
      </c>
      <c r="W1911" s="41">
        <v>0</v>
      </c>
      <c r="X1911" s="41">
        <v>0</v>
      </c>
      <c r="Y1911" s="41">
        <v>0</v>
      </c>
      <c r="Z1911" s="41">
        <v>0</v>
      </c>
      <c r="AA1911" s="41">
        <v>0</v>
      </c>
      <c r="AB1911" s="41">
        <v>0</v>
      </c>
      <c r="AC1911" s="41">
        <v>0</v>
      </c>
      <c r="AD1911" s="58">
        <f>SUM(Table446233[[#This Row],[1st
Apportionment]:[Invoices]])</f>
        <v>0</v>
      </c>
      <c r="AE1911" s="58">
        <f>Table446233[[#This Row],[2018–19
Final Allocation
$98.35 
Per Pupil]]-AD1911</f>
        <v>0</v>
      </c>
    </row>
    <row r="1912" spans="1:31" x14ac:dyDescent="0.35">
      <c r="A1912" s="13" t="s">
        <v>7721</v>
      </c>
      <c r="B1912" s="13" t="s">
        <v>7775</v>
      </c>
      <c r="C1912" s="14" t="s">
        <v>7723</v>
      </c>
      <c r="D1912" s="14" t="s">
        <v>7776</v>
      </c>
      <c r="E1912" s="14" t="s">
        <v>34</v>
      </c>
      <c r="F1912" s="14" t="s">
        <v>35</v>
      </c>
      <c r="G1912" s="14" t="s">
        <v>7776</v>
      </c>
      <c r="H1912" s="61" t="s">
        <v>7777</v>
      </c>
      <c r="I1912" s="38">
        <v>0</v>
      </c>
      <c r="J1912" s="39" t="s">
        <v>8123</v>
      </c>
      <c r="K1912" s="40" t="s">
        <v>8123</v>
      </c>
      <c r="L1912" s="14" t="s">
        <v>8123</v>
      </c>
      <c r="M1912" s="41">
        <v>0</v>
      </c>
      <c r="N1912" s="4" t="s">
        <v>8123</v>
      </c>
      <c r="O1912" s="41">
        <v>0</v>
      </c>
      <c r="P1912" s="41">
        <v>0</v>
      </c>
      <c r="Q1912" s="41">
        <v>0</v>
      </c>
      <c r="R1912" s="41">
        <v>0</v>
      </c>
      <c r="S1912" s="41">
        <v>0</v>
      </c>
      <c r="T1912" s="41">
        <v>0</v>
      </c>
      <c r="U1912" s="41">
        <v>0</v>
      </c>
      <c r="V1912" s="41">
        <v>0</v>
      </c>
      <c r="W1912" s="41">
        <v>0</v>
      </c>
      <c r="X1912" s="41">
        <v>0</v>
      </c>
      <c r="Y1912" s="41">
        <v>0</v>
      </c>
      <c r="Z1912" s="41">
        <v>0</v>
      </c>
      <c r="AA1912" s="41">
        <v>0</v>
      </c>
      <c r="AB1912" s="41">
        <v>0</v>
      </c>
      <c r="AC1912" s="41">
        <v>0</v>
      </c>
      <c r="AD1912" s="58">
        <f>SUM(Table446233[[#This Row],[1st
Apportionment]:[Invoices]])</f>
        <v>0</v>
      </c>
      <c r="AE1912" s="58">
        <f>Table446233[[#This Row],[2018–19
Final Allocation
$98.35 
Per Pupil]]-AD1912</f>
        <v>0</v>
      </c>
    </row>
    <row r="1913" spans="1:31" x14ac:dyDescent="0.35">
      <c r="A1913" s="13" t="s">
        <v>7721</v>
      </c>
      <c r="B1913" s="13" t="s">
        <v>7778</v>
      </c>
      <c r="C1913" s="14" t="s">
        <v>7723</v>
      </c>
      <c r="D1913" s="14" t="s">
        <v>7779</v>
      </c>
      <c r="E1913" s="14" t="s">
        <v>34</v>
      </c>
      <c r="F1913" s="14" t="s">
        <v>35</v>
      </c>
      <c r="G1913" s="14" t="s">
        <v>7779</v>
      </c>
      <c r="H1913" s="61" t="s">
        <v>7780</v>
      </c>
      <c r="I1913" s="38">
        <v>0</v>
      </c>
      <c r="J1913" s="39" t="s">
        <v>8123</v>
      </c>
      <c r="K1913" s="40" t="s">
        <v>8123</v>
      </c>
      <c r="L1913" s="14" t="s">
        <v>8122</v>
      </c>
      <c r="M1913" s="41">
        <v>0</v>
      </c>
      <c r="N1913" s="4" t="s">
        <v>8122</v>
      </c>
      <c r="O1913" s="41">
        <v>0</v>
      </c>
      <c r="P1913" s="41">
        <v>0</v>
      </c>
      <c r="Q1913" s="41">
        <v>0</v>
      </c>
      <c r="R1913" s="41">
        <v>0</v>
      </c>
      <c r="S1913" s="41">
        <v>0</v>
      </c>
      <c r="T1913" s="41">
        <v>0</v>
      </c>
      <c r="U1913" s="41">
        <v>0</v>
      </c>
      <c r="V1913" s="41">
        <v>0</v>
      </c>
      <c r="W1913" s="41">
        <v>0</v>
      </c>
      <c r="X1913" s="41">
        <v>0</v>
      </c>
      <c r="Y1913" s="41">
        <v>0</v>
      </c>
      <c r="Z1913" s="41">
        <v>0</v>
      </c>
      <c r="AA1913" s="41">
        <v>0</v>
      </c>
      <c r="AB1913" s="41">
        <v>0</v>
      </c>
      <c r="AC1913" s="41">
        <v>0</v>
      </c>
      <c r="AD1913" s="58">
        <f>SUM(Table446233[[#This Row],[1st
Apportionment]:[Invoices]])</f>
        <v>0</v>
      </c>
      <c r="AE1913" s="58">
        <f>Table446233[[#This Row],[2018–19
Final Allocation
$98.35 
Per Pupil]]-AD1913</f>
        <v>0</v>
      </c>
    </row>
    <row r="1914" spans="1:31" x14ac:dyDescent="0.35">
      <c r="A1914" s="13" t="s">
        <v>7721</v>
      </c>
      <c r="B1914" s="13" t="s">
        <v>7781</v>
      </c>
      <c r="C1914" s="14" t="s">
        <v>7723</v>
      </c>
      <c r="D1914" s="14" t="s">
        <v>7782</v>
      </c>
      <c r="E1914" s="14" t="s">
        <v>34</v>
      </c>
      <c r="F1914" s="14" t="s">
        <v>35</v>
      </c>
      <c r="G1914" s="14" t="s">
        <v>7782</v>
      </c>
      <c r="H1914" s="61" t="s">
        <v>7783</v>
      </c>
      <c r="I1914" s="38">
        <v>0</v>
      </c>
      <c r="J1914" s="39" t="s">
        <v>8123</v>
      </c>
      <c r="K1914" s="40" t="s">
        <v>8123</v>
      </c>
      <c r="L1914" s="14" t="s">
        <v>8123</v>
      </c>
      <c r="M1914" s="41">
        <v>0</v>
      </c>
      <c r="N1914" s="4" t="s">
        <v>8123</v>
      </c>
      <c r="O1914" s="41">
        <v>0</v>
      </c>
      <c r="P1914" s="41">
        <v>0</v>
      </c>
      <c r="Q1914" s="41">
        <v>0</v>
      </c>
      <c r="R1914" s="41">
        <v>0</v>
      </c>
      <c r="S1914" s="41">
        <v>0</v>
      </c>
      <c r="T1914" s="41">
        <v>0</v>
      </c>
      <c r="U1914" s="41">
        <v>0</v>
      </c>
      <c r="V1914" s="41">
        <v>0</v>
      </c>
      <c r="W1914" s="41">
        <v>0</v>
      </c>
      <c r="X1914" s="41">
        <v>0</v>
      </c>
      <c r="Y1914" s="41">
        <v>0</v>
      </c>
      <c r="Z1914" s="41">
        <v>0</v>
      </c>
      <c r="AA1914" s="41">
        <v>0</v>
      </c>
      <c r="AB1914" s="41">
        <v>0</v>
      </c>
      <c r="AC1914" s="41">
        <v>0</v>
      </c>
      <c r="AD1914" s="58">
        <f>SUM(Table446233[[#This Row],[1st
Apportionment]:[Invoices]])</f>
        <v>0</v>
      </c>
      <c r="AE1914" s="58">
        <f>Table446233[[#This Row],[2018–19
Final Allocation
$98.35 
Per Pupil]]-AD1914</f>
        <v>0</v>
      </c>
    </row>
    <row r="1915" spans="1:31" x14ac:dyDescent="0.35">
      <c r="A1915" s="13" t="s">
        <v>7721</v>
      </c>
      <c r="B1915" s="13" t="s">
        <v>7784</v>
      </c>
      <c r="C1915" s="14" t="s">
        <v>7723</v>
      </c>
      <c r="D1915" s="14" t="s">
        <v>7785</v>
      </c>
      <c r="E1915" s="14" t="s">
        <v>34</v>
      </c>
      <c r="F1915" s="14" t="s">
        <v>35</v>
      </c>
      <c r="G1915" s="14" t="s">
        <v>7785</v>
      </c>
      <c r="H1915" s="61" t="s">
        <v>7786</v>
      </c>
      <c r="I1915" s="38">
        <v>27</v>
      </c>
      <c r="J1915" s="39" t="s">
        <v>8122</v>
      </c>
      <c r="K1915" s="40" t="s">
        <v>8122</v>
      </c>
      <c r="L1915" s="14" t="s">
        <v>8122</v>
      </c>
      <c r="M1915" s="41">
        <v>2655</v>
      </c>
      <c r="N1915" s="4" t="s">
        <v>8122</v>
      </c>
      <c r="O1915" s="41">
        <v>623</v>
      </c>
      <c r="P1915" s="41">
        <v>623</v>
      </c>
      <c r="Q1915" s="41">
        <v>623</v>
      </c>
      <c r="R1915" s="41">
        <v>786</v>
      </c>
      <c r="S1915" s="41">
        <v>0</v>
      </c>
      <c r="T1915" s="41">
        <v>0</v>
      </c>
      <c r="U1915" s="41">
        <v>0</v>
      </c>
      <c r="V1915" s="41">
        <v>0</v>
      </c>
      <c r="W1915" s="41">
        <v>0</v>
      </c>
      <c r="X1915" s="41">
        <v>0</v>
      </c>
      <c r="Y1915" s="41">
        <v>0</v>
      </c>
      <c r="Z1915" s="41">
        <v>0</v>
      </c>
      <c r="AA1915" s="41">
        <v>0</v>
      </c>
      <c r="AB1915" s="41">
        <v>0</v>
      </c>
      <c r="AC1915" s="41">
        <v>0</v>
      </c>
      <c r="AD1915" s="58">
        <f>SUM(Table446233[[#This Row],[1st
Apportionment]:[Invoices]])</f>
        <v>2655</v>
      </c>
      <c r="AE1915" s="58">
        <f>Table446233[[#This Row],[2018–19
Final Allocation
$98.35 
Per Pupil]]-AD1915</f>
        <v>0</v>
      </c>
    </row>
    <row r="1916" spans="1:31" x14ac:dyDescent="0.35">
      <c r="A1916" s="13" t="s">
        <v>7721</v>
      </c>
      <c r="B1916" s="13" t="s">
        <v>7787</v>
      </c>
      <c r="C1916" s="14" t="s">
        <v>7723</v>
      </c>
      <c r="D1916" s="14" t="s">
        <v>7788</v>
      </c>
      <c r="E1916" s="14" t="s">
        <v>34</v>
      </c>
      <c r="F1916" s="14" t="s">
        <v>35</v>
      </c>
      <c r="G1916" s="14" t="s">
        <v>7788</v>
      </c>
      <c r="H1916" s="61" t="s">
        <v>7789</v>
      </c>
      <c r="I1916" s="38">
        <v>0</v>
      </c>
      <c r="J1916" s="39" t="s">
        <v>8122</v>
      </c>
      <c r="K1916" s="40" t="s">
        <v>8123</v>
      </c>
      <c r="L1916" s="14" t="s">
        <v>8122</v>
      </c>
      <c r="M1916" s="41">
        <v>0</v>
      </c>
      <c r="N1916" s="4" t="s">
        <v>8123</v>
      </c>
      <c r="O1916" s="41">
        <v>0</v>
      </c>
      <c r="P1916" s="41">
        <v>0</v>
      </c>
      <c r="Q1916" s="41">
        <v>0</v>
      </c>
      <c r="R1916" s="41">
        <v>0</v>
      </c>
      <c r="S1916" s="41">
        <v>0</v>
      </c>
      <c r="T1916" s="41">
        <v>0</v>
      </c>
      <c r="U1916" s="41">
        <v>0</v>
      </c>
      <c r="V1916" s="41">
        <v>0</v>
      </c>
      <c r="W1916" s="41">
        <v>0</v>
      </c>
      <c r="X1916" s="41">
        <v>0</v>
      </c>
      <c r="Y1916" s="41">
        <v>0</v>
      </c>
      <c r="Z1916" s="41">
        <v>0</v>
      </c>
      <c r="AA1916" s="41">
        <v>0</v>
      </c>
      <c r="AB1916" s="41">
        <v>0</v>
      </c>
      <c r="AC1916" s="41">
        <v>0</v>
      </c>
      <c r="AD1916" s="58">
        <f>SUM(Table446233[[#This Row],[1st
Apportionment]:[Invoices]])</f>
        <v>0</v>
      </c>
      <c r="AE1916" s="58">
        <f>Table446233[[#This Row],[2018–19
Final Allocation
$98.35 
Per Pupil]]-AD1916</f>
        <v>0</v>
      </c>
    </row>
    <row r="1917" spans="1:31" x14ac:dyDescent="0.35">
      <c r="A1917" s="13" t="s">
        <v>7721</v>
      </c>
      <c r="B1917" s="13" t="s">
        <v>7790</v>
      </c>
      <c r="C1917" s="14" t="s">
        <v>7723</v>
      </c>
      <c r="D1917" s="14" t="s">
        <v>7791</v>
      </c>
      <c r="E1917" s="14" t="s">
        <v>34</v>
      </c>
      <c r="F1917" s="14" t="s">
        <v>35</v>
      </c>
      <c r="G1917" s="14" t="s">
        <v>7791</v>
      </c>
      <c r="H1917" s="61" t="s">
        <v>7792</v>
      </c>
      <c r="I1917" s="38">
        <v>0</v>
      </c>
      <c r="J1917" s="39" t="s">
        <v>8122</v>
      </c>
      <c r="K1917" s="40" t="s">
        <v>8123</v>
      </c>
      <c r="L1917" s="14" t="s">
        <v>8122</v>
      </c>
      <c r="M1917" s="41">
        <v>0</v>
      </c>
      <c r="N1917" s="4" t="s">
        <v>8123</v>
      </c>
      <c r="O1917" s="41">
        <v>0</v>
      </c>
      <c r="P1917" s="41">
        <v>0</v>
      </c>
      <c r="Q1917" s="41">
        <v>0</v>
      </c>
      <c r="R1917" s="41">
        <v>0</v>
      </c>
      <c r="S1917" s="41">
        <v>0</v>
      </c>
      <c r="T1917" s="41">
        <v>0</v>
      </c>
      <c r="U1917" s="41">
        <v>0</v>
      </c>
      <c r="V1917" s="41">
        <v>0</v>
      </c>
      <c r="W1917" s="41">
        <v>0</v>
      </c>
      <c r="X1917" s="41">
        <v>0</v>
      </c>
      <c r="Y1917" s="41">
        <v>0</v>
      </c>
      <c r="Z1917" s="41">
        <v>0</v>
      </c>
      <c r="AA1917" s="41">
        <v>0</v>
      </c>
      <c r="AB1917" s="41">
        <v>0</v>
      </c>
      <c r="AC1917" s="41">
        <v>0</v>
      </c>
      <c r="AD1917" s="58">
        <f>SUM(Table446233[[#This Row],[1st
Apportionment]:[Invoices]])</f>
        <v>0</v>
      </c>
      <c r="AE1917" s="58">
        <f>Table446233[[#This Row],[2018–19
Final Allocation
$98.35 
Per Pupil]]-AD1917</f>
        <v>0</v>
      </c>
    </row>
    <row r="1918" spans="1:31" x14ac:dyDescent="0.35">
      <c r="A1918" s="13" t="s">
        <v>7721</v>
      </c>
      <c r="B1918" s="13" t="s">
        <v>7793</v>
      </c>
      <c r="C1918" s="14" t="s">
        <v>7723</v>
      </c>
      <c r="D1918" s="14" t="s">
        <v>7794</v>
      </c>
      <c r="E1918" s="14" t="s">
        <v>34</v>
      </c>
      <c r="F1918" s="14" t="s">
        <v>35</v>
      </c>
      <c r="G1918" s="14" t="s">
        <v>7794</v>
      </c>
      <c r="H1918" s="61" t="s">
        <v>7795</v>
      </c>
      <c r="I1918" s="38">
        <v>0</v>
      </c>
      <c r="J1918" s="39" t="s">
        <v>8123</v>
      </c>
      <c r="K1918" s="40" t="s">
        <v>8123</v>
      </c>
      <c r="L1918" s="14" t="s">
        <v>8122</v>
      </c>
      <c r="M1918" s="41">
        <v>0</v>
      </c>
      <c r="N1918" s="4" t="s">
        <v>8123</v>
      </c>
      <c r="O1918" s="41">
        <v>0</v>
      </c>
      <c r="P1918" s="41">
        <v>0</v>
      </c>
      <c r="Q1918" s="41">
        <v>0</v>
      </c>
      <c r="R1918" s="41">
        <v>0</v>
      </c>
      <c r="S1918" s="41">
        <v>0</v>
      </c>
      <c r="T1918" s="41">
        <v>0</v>
      </c>
      <c r="U1918" s="41">
        <v>0</v>
      </c>
      <c r="V1918" s="41">
        <v>0</v>
      </c>
      <c r="W1918" s="41">
        <v>0</v>
      </c>
      <c r="X1918" s="41">
        <v>0</v>
      </c>
      <c r="Y1918" s="41">
        <v>0</v>
      </c>
      <c r="Z1918" s="41">
        <v>0</v>
      </c>
      <c r="AA1918" s="41">
        <v>0</v>
      </c>
      <c r="AB1918" s="41">
        <v>0</v>
      </c>
      <c r="AC1918" s="41">
        <v>0</v>
      </c>
      <c r="AD1918" s="58">
        <f>SUM(Table446233[[#This Row],[1st
Apportionment]:[Invoices]])</f>
        <v>0</v>
      </c>
      <c r="AE1918" s="58">
        <f>Table446233[[#This Row],[2018–19
Final Allocation
$98.35 
Per Pupil]]-AD1918</f>
        <v>0</v>
      </c>
    </row>
    <row r="1919" spans="1:31" x14ac:dyDescent="0.35">
      <c r="A1919" s="13" t="s">
        <v>7721</v>
      </c>
      <c r="B1919" s="13" t="s">
        <v>7796</v>
      </c>
      <c r="C1919" s="14" t="s">
        <v>7723</v>
      </c>
      <c r="D1919" s="14" t="s">
        <v>7797</v>
      </c>
      <c r="E1919" s="14" t="s">
        <v>34</v>
      </c>
      <c r="F1919" s="14" t="s">
        <v>35</v>
      </c>
      <c r="G1919" s="14" t="s">
        <v>7797</v>
      </c>
      <c r="H1919" s="61" t="s">
        <v>7798</v>
      </c>
      <c r="I1919" s="38">
        <v>0</v>
      </c>
      <c r="J1919" s="39" t="s">
        <v>8122</v>
      </c>
      <c r="K1919" s="40" t="s">
        <v>8123</v>
      </c>
      <c r="L1919" s="14" t="s">
        <v>8123</v>
      </c>
      <c r="M1919" s="41">
        <v>0</v>
      </c>
      <c r="N1919" s="4" t="s">
        <v>8123</v>
      </c>
      <c r="O1919" s="41">
        <v>0</v>
      </c>
      <c r="P1919" s="41">
        <v>0</v>
      </c>
      <c r="Q1919" s="41">
        <v>0</v>
      </c>
      <c r="R1919" s="41">
        <v>0</v>
      </c>
      <c r="S1919" s="41">
        <v>0</v>
      </c>
      <c r="T1919" s="41">
        <v>0</v>
      </c>
      <c r="U1919" s="41">
        <v>0</v>
      </c>
      <c r="V1919" s="41">
        <v>0</v>
      </c>
      <c r="W1919" s="41">
        <v>0</v>
      </c>
      <c r="X1919" s="41">
        <v>0</v>
      </c>
      <c r="Y1919" s="41">
        <v>0</v>
      </c>
      <c r="Z1919" s="41">
        <v>0</v>
      </c>
      <c r="AA1919" s="41">
        <v>0</v>
      </c>
      <c r="AB1919" s="41">
        <v>0</v>
      </c>
      <c r="AC1919" s="41">
        <v>0</v>
      </c>
      <c r="AD1919" s="58">
        <f>SUM(Table446233[[#This Row],[1st
Apportionment]:[Invoices]])</f>
        <v>0</v>
      </c>
      <c r="AE1919" s="58">
        <f>Table446233[[#This Row],[2018–19
Final Allocation
$98.35 
Per Pupil]]-AD1919</f>
        <v>0</v>
      </c>
    </row>
    <row r="1920" spans="1:31" x14ac:dyDescent="0.35">
      <c r="A1920" s="13" t="s">
        <v>7721</v>
      </c>
      <c r="B1920" s="13" t="s">
        <v>7799</v>
      </c>
      <c r="C1920" s="14" t="s">
        <v>7723</v>
      </c>
      <c r="D1920" s="14" t="s">
        <v>7800</v>
      </c>
      <c r="E1920" s="14" t="s">
        <v>34</v>
      </c>
      <c r="F1920" s="14" t="s">
        <v>35</v>
      </c>
      <c r="G1920" s="14" t="s">
        <v>7800</v>
      </c>
      <c r="H1920" s="61" t="s">
        <v>7801</v>
      </c>
      <c r="I1920" s="38">
        <v>0</v>
      </c>
      <c r="J1920" s="39" t="s">
        <v>8123</v>
      </c>
      <c r="K1920" s="40" t="s">
        <v>8123</v>
      </c>
      <c r="L1920" s="14" t="s">
        <v>8122</v>
      </c>
      <c r="M1920" s="41">
        <v>0</v>
      </c>
      <c r="N1920" s="4" t="s">
        <v>8123</v>
      </c>
      <c r="O1920" s="41">
        <v>0</v>
      </c>
      <c r="P1920" s="41">
        <v>0</v>
      </c>
      <c r="Q1920" s="41">
        <v>0</v>
      </c>
      <c r="R1920" s="41">
        <v>0</v>
      </c>
      <c r="S1920" s="41">
        <v>0</v>
      </c>
      <c r="T1920" s="41">
        <v>0</v>
      </c>
      <c r="U1920" s="41">
        <v>0</v>
      </c>
      <c r="V1920" s="41">
        <v>0</v>
      </c>
      <c r="W1920" s="41">
        <v>0</v>
      </c>
      <c r="X1920" s="41">
        <v>0</v>
      </c>
      <c r="Y1920" s="41">
        <v>0</v>
      </c>
      <c r="Z1920" s="41">
        <v>0</v>
      </c>
      <c r="AA1920" s="41">
        <v>0</v>
      </c>
      <c r="AB1920" s="41">
        <v>0</v>
      </c>
      <c r="AC1920" s="41">
        <v>0</v>
      </c>
      <c r="AD1920" s="58">
        <f>SUM(Table446233[[#This Row],[1st
Apportionment]:[Invoices]])</f>
        <v>0</v>
      </c>
      <c r="AE1920" s="58">
        <f>Table446233[[#This Row],[2018–19
Final Allocation
$98.35 
Per Pupil]]-AD1920</f>
        <v>0</v>
      </c>
    </row>
    <row r="1921" spans="1:31" x14ac:dyDescent="0.35">
      <c r="A1921" s="13" t="s">
        <v>7721</v>
      </c>
      <c r="B1921" s="13" t="s">
        <v>7802</v>
      </c>
      <c r="C1921" s="14" t="s">
        <v>7723</v>
      </c>
      <c r="D1921" s="14" t="s">
        <v>7803</v>
      </c>
      <c r="E1921" s="14" t="s">
        <v>34</v>
      </c>
      <c r="F1921" s="14" t="s">
        <v>35</v>
      </c>
      <c r="G1921" s="14" t="s">
        <v>7803</v>
      </c>
      <c r="H1921" s="61" t="s">
        <v>7804</v>
      </c>
      <c r="I1921" s="38">
        <v>0</v>
      </c>
      <c r="J1921" s="39" t="s">
        <v>8122</v>
      </c>
      <c r="K1921" s="40" t="s">
        <v>8123</v>
      </c>
      <c r="L1921" s="14" t="s">
        <v>8123</v>
      </c>
      <c r="M1921" s="41">
        <v>0</v>
      </c>
      <c r="N1921" s="4" t="s">
        <v>8123</v>
      </c>
      <c r="O1921" s="41">
        <v>0</v>
      </c>
      <c r="P1921" s="41">
        <v>0</v>
      </c>
      <c r="Q1921" s="41">
        <v>0</v>
      </c>
      <c r="R1921" s="41">
        <v>0</v>
      </c>
      <c r="S1921" s="41">
        <v>0</v>
      </c>
      <c r="T1921" s="41">
        <v>0</v>
      </c>
      <c r="U1921" s="41">
        <v>0</v>
      </c>
      <c r="V1921" s="41">
        <v>0</v>
      </c>
      <c r="W1921" s="41">
        <v>0</v>
      </c>
      <c r="X1921" s="41">
        <v>0</v>
      </c>
      <c r="Y1921" s="41">
        <v>0</v>
      </c>
      <c r="Z1921" s="41">
        <v>0</v>
      </c>
      <c r="AA1921" s="41">
        <v>0</v>
      </c>
      <c r="AB1921" s="41">
        <v>0</v>
      </c>
      <c r="AC1921" s="41">
        <v>0</v>
      </c>
      <c r="AD1921" s="58">
        <f>SUM(Table446233[[#This Row],[1st
Apportionment]:[Invoices]])</f>
        <v>0</v>
      </c>
      <c r="AE1921" s="58">
        <f>Table446233[[#This Row],[2018–19
Final Allocation
$98.35 
Per Pupil]]-AD1921</f>
        <v>0</v>
      </c>
    </row>
    <row r="1922" spans="1:31" x14ac:dyDescent="0.35">
      <c r="A1922" s="13" t="s">
        <v>7721</v>
      </c>
      <c r="B1922" s="13" t="s">
        <v>7805</v>
      </c>
      <c r="C1922" s="14" t="s">
        <v>7723</v>
      </c>
      <c r="D1922" s="14" t="s">
        <v>7806</v>
      </c>
      <c r="E1922" s="14" t="s">
        <v>34</v>
      </c>
      <c r="F1922" s="14" t="s">
        <v>35</v>
      </c>
      <c r="G1922" s="14" t="s">
        <v>7806</v>
      </c>
      <c r="H1922" s="61" t="s">
        <v>7807</v>
      </c>
      <c r="I1922" s="38">
        <v>0</v>
      </c>
      <c r="J1922" s="39" t="s">
        <v>8122</v>
      </c>
      <c r="K1922" s="40" t="s">
        <v>8123</v>
      </c>
      <c r="L1922" s="14" t="s">
        <v>8122</v>
      </c>
      <c r="M1922" s="41">
        <v>0</v>
      </c>
      <c r="N1922" s="4" t="s">
        <v>8123</v>
      </c>
      <c r="O1922" s="41">
        <v>0</v>
      </c>
      <c r="P1922" s="41">
        <v>0</v>
      </c>
      <c r="Q1922" s="41">
        <v>0</v>
      </c>
      <c r="R1922" s="41">
        <v>0</v>
      </c>
      <c r="S1922" s="41">
        <v>0</v>
      </c>
      <c r="T1922" s="41">
        <v>0</v>
      </c>
      <c r="U1922" s="41">
        <v>0</v>
      </c>
      <c r="V1922" s="41">
        <v>0</v>
      </c>
      <c r="W1922" s="41">
        <v>0</v>
      </c>
      <c r="X1922" s="41">
        <v>0</v>
      </c>
      <c r="Y1922" s="41">
        <v>0</v>
      </c>
      <c r="Z1922" s="41">
        <v>0</v>
      </c>
      <c r="AA1922" s="41">
        <v>0</v>
      </c>
      <c r="AB1922" s="41">
        <v>0</v>
      </c>
      <c r="AC1922" s="41">
        <v>0</v>
      </c>
      <c r="AD1922" s="58">
        <f>SUM(Table446233[[#This Row],[1st
Apportionment]:[Invoices]])</f>
        <v>0</v>
      </c>
      <c r="AE1922" s="58">
        <f>Table446233[[#This Row],[2018–19
Final Allocation
$98.35 
Per Pupil]]-AD1922</f>
        <v>0</v>
      </c>
    </row>
    <row r="1923" spans="1:31" x14ac:dyDescent="0.35">
      <c r="A1923" s="13" t="s">
        <v>7721</v>
      </c>
      <c r="B1923" s="13" t="s">
        <v>7808</v>
      </c>
      <c r="C1923" s="14" t="s">
        <v>7723</v>
      </c>
      <c r="D1923" s="14" t="s">
        <v>7809</v>
      </c>
      <c r="E1923" s="14" t="s">
        <v>34</v>
      </c>
      <c r="F1923" s="14" t="s">
        <v>35</v>
      </c>
      <c r="G1923" s="14" t="s">
        <v>7809</v>
      </c>
      <c r="H1923" s="61" t="s">
        <v>7810</v>
      </c>
      <c r="I1923" s="38">
        <v>0</v>
      </c>
      <c r="J1923" s="39" t="s">
        <v>8122</v>
      </c>
      <c r="K1923" s="40" t="s">
        <v>8123</v>
      </c>
      <c r="L1923" s="14" t="s">
        <v>8122</v>
      </c>
      <c r="M1923" s="41">
        <v>0</v>
      </c>
      <c r="N1923" s="4" t="s">
        <v>8123</v>
      </c>
      <c r="O1923" s="41">
        <v>0</v>
      </c>
      <c r="P1923" s="41">
        <v>0</v>
      </c>
      <c r="Q1923" s="41">
        <v>0</v>
      </c>
      <c r="R1923" s="41">
        <v>0</v>
      </c>
      <c r="S1923" s="41">
        <v>0</v>
      </c>
      <c r="T1923" s="41">
        <v>0</v>
      </c>
      <c r="U1923" s="41">
        <v>0</v>
      </c>
      <c r="V1923" s="41">
        <v>0</v>
      </c>
      <c r="W1923" s="41">
        <v>0</v>
      </c>
      <c r="X1923" s="41">
        <v>0</v>
      </c>
      <c r="Y1923" s="41">
        <v>0</v>
      </c>
      <c r="Z1923" s="41">
        <v>0</v>
      </c>
      <c r="AA1923" s="41">
        <v>0</v>
      </c>
      <c r="AB1923" s="41">
        <v>0</v>
      </c>
      <c r="AC1923" s="41">
        <v>0</v>
      </c>
      <c r="AD1923" s="58">
        <f>SUM(Table446233[[#This Row],[1st
Apportionment]:[Invoices]])</f>
        <v>0</v>
      </c>
      <c r="AE1923" s="58">
        <f>Table446233[[#This Row],[2018–19
Final Allocation
$98.35 
Per Pupil]]-AD1923</f>
        <v>0</v>
      </c>
    </row>
    <row r="1924" spans="1:31" x14ac:dyDescent="0.35">
      <c r="A1924" s="13" t="s">
        <v>7721</v>
      </c>
      <c r="B1924" s="13" t="s">
        <v>7811</v>
      </c>
      <c r="C1924" s="14" t="s">
        <v>7723</v>
      </c>
      <c r="D1924" s="14" t="s">
        <v>7812</v>
      </c>
      <c r="E1924" s="14" t="s">
        <v>34</v>
      </c>
      <c r="F1924" s="14" t="s">
        <v>35</v>
      </c>
      <c r="G1924" s="14" t="s">
        <v>7812</v>
      </c>
      <c r="H1924" s="61" t="s">
        <v>7813</v>
      </c>
      <c r="I1924" s="38">
        <v>44</v>
      </c>
      <c r="J1924" s="39" t="s">
        <v>8122</v>
      </c>
      <c r="K1924" s="40" t="s">
        <v>8122</v>
      </c>
      <c r="L1924" s="14" t="s">
        <v>8122</v>
      </c>
      <c r="M1924" s="41">
        <v>4327</v>
      </c>
      <c r="N1924" s="4" t="s">
        <v>8123</v>
      </c>
      <c r="O1924" s="41">
        <v>0</v>
      </c>
      <c r="P1924" s="41">
        <v>151</v>
      </c>
      <c r="Q1924" s="41">
        <v>151</v>
      </c>
      <c r="R1924" s="41">
        <v>0</v>
      </c>
      <c r="S1924" s="41">
        <v>1082</v>
      </c>
      <c r="T1924" s="41">
        <v>0</v>
      </c>
      <c r="U1924" s="41">
        <v>2943</v>
      </c>
      <c r="V1924" s="41">
        <v>0</v>
      </c>
      <c r="W1924" s="41">
        <v>0</v>
      </c>
      <c r="X1924" s="41">
        <v>0</v>
      </c>
      <c r="Y1924" s="41">
        <v>0</v>
      </c>
      <c r="Z1924" s="41">
        <v>0</v>
      </c>
      <c r="AA1924" s="41">
        <v>0</v>
      </c>
      <c r="AB1924" s="41">
        <v>0</v>
      </c>
      <c r="AC1924" s="41">
        <v>0</v>
      </c>
      <c r="AD1924" s="58">
        <f>SUM(Table446233[[#This Row],[1st
Apportionment]:[Invoices]])</f>
        <v>4327</v>
      </c>
      <c r="AE1924" s="58">
        <f>Table446233[[#This Row],[2018–19
Final Allocation
$98.35 
Per Pupil]]-AD1924</f>
        <v>0</v>
      </c>
    </row>
    <row r="1925" spans="1:31" x14ac:dyDescent="0.35">
      <c r="A1925" s="13" t="s">
        <v>7721</v>
      </c>
      <c r="B1925" s="13" t="s">
        <v>7814</v>
      </c>
      <c r="C1925" s="14" t="s">
        <v>7723</v>
      </c>
      <c r="D1925" s="14" t="s">
        <v>7815</v>
      </c>
      <c r="E1925" s="14" t="s">
        <v>34</v>
      </c>
      <c r="F1925" s="14" t="s">
        <v>35</v>
      </c>
      <c r="G1925" s="14" t="s">
        <v>7815</v>
      </c>
      <c r="H1925" s="61" t="s">
        <v>7816</v>
      </c>
      <c r="I1925" s="38">
        <v>0</v>
      </c>
      <c r="J1925" s="39" t="s">
        <v>8122</v>
      </c>
      <c r="K1925" s="40" t="s">
        <v>8123</v>
      </c>
      <c r="L1925" s="14" t="s">
        <v>8123</v>
      </c>
      <c r="M1925" s="41">
        <v>0</v>
      </c>
      <c r="N1925" s="4" t="s">
        <v>8123</v>
      </c>
      <c r="O1925" s="41">
        <v>0</v>
      </c>
      <c r="P1925" s="41">
        <v>0</v>
      </c>
      <c r="Q1925" s="41">
        <v>0</v>
      </c>
      <c r="R1925" s="41">
        <v>0</v>
      </c>
      <c r="S1925" s="41">
        <v>0</v>
      </c>
      <c r="T1925" s="41">
        <v>0</v>
      </c>
      <c r="U1925" s="41">
        <v>0</v>
      </c>
      <c r="V1925" s="41">
        <v>0</v>
      </c>
      <c r="W1925" s="41">
        <v>0</v>
      </c>
      <c r="X1925" s="41">
        <v>0</v>
      </c>
      <c r="Y1925" s="41">
        <v>0</v>
      </c>
      <c r="Z1925" s="41">
        <v>0</v>
      </c>
      <c r="AA1925" s="41">
        <v>0</v>
      </c>
      <c r="AB1925" s="41">
        <v>0</v>
      </c>
      <c r="AC1925" s="41">
        <v>0</v>
      </c>
      <c r="AD1925" s="58">
        <f>SUM(Table446233[[#This Row],[1st
Apportionment]:[Invoices]])</f>
        <v>0</v>
      </c>
      <c r="AE1925" s="58">
        <f>Table446233[[#This Row],[2018–19
Final Allocation
$98.35 
Per Pupil]]-AD1925</f>
        <v>0</v>
      </c>
    </row>
    <row r="1926" spans="1:31" x14ac:dyDescent="0.35">
      <c r="A1926" s="13" t="s">
        <v>7721</v>
      </c>
      <c r="B1926" s="13" t="s">
        <v>7817</v>
      </c>
      <c r="C1926" s="14" t="s">
        <v>7723</v>
      </c>
      <c r="D1926" s="14" t="s">
        <v>7818</v>
      </c>
      <c r="E1926" s="14" t="s">
        <v>34</v>
      </c>
      <c r="F1926" s="14" t="s">
        <v>35</v>
      </c>
      <c r="G1926" s="14" t="s">
        <v>7818</v>
      </c>
      <c r="H1926" s="61" t="s">
        <v>7819</v>
      </c>
      <c r="I1926" s="38">
        <v>34</v>
      </c>
      <c r="J1926" s="39" t="s">
        <v>8122</v>
      </c>
      <c r="K1926" s="40" t="s">
        <v>8122</v>
      </c>
      <c r="L1926" s="14" t="s">
        <v>8122</v>
      </c>
      <c r="M1926" s="41">
        <v>3344</v>
      </c>
      <c r="N1926" s="4" t="s">
        <v>8122</v>
      </c>
      <c r="O1926" s="41">
        <v>0</v>
      </c>
      <c r="P1926" s="41">
        <v>475</v>
      </c>
      <c r="Q1926" s="41">
        <v>785</v>
      </c>
      <c r="R1926" s="41">
        <v>0</v>
      </c>
      <c r="S1926" s="41">
        <v>0</v>
      </c>
      <c r="T1926" s="41">
        <v>456</v>
      </c>
      <c r="U1926" s="41">
        <v>456</v>
      </c>
      <c r="V1926" s="41">
        <v>3</v>
      </c>
      <c r="W1926" s="41">
        <v>293</v>
      </c>
      <c r="X1926" s="41">
        <v>876</v>
      </c>
      <c r="Y1926" s="41">
        <v>0</v>
      </c>
      <c r="Z1926" s="41">
        <v>0</v>
      </c>
      <c r="AA1926" s="41">
        <v>0</v>
      </c>
      <c r="AB1926" s="41">
        <v>0</v>
      </c>
      <c r="AC1926" s="41">
        <v>0</v>
      </c>
      <c r="AD1926" s="58">
        <f>SUM(Table446233[[#This Row],[1st
Apportionment]:[Invoices]])</f>
        <v>3344</v>
      </c>
      <c r="AE1926" s="58">
        <f>Table446233[[#This Row],[2018–19
Final Allocation
$98.35 
Per Pupil]]-AD1926</f>
        <v>0</v>
      </c>
    </row>
    <row r="1927" spans="1:31" x14ac:dyDescent="0.35">
      <c r="A1927" s="13" t="s">
        <v>7721</v>
      </c>
      <c r="B1927" s="13" t="s">
        <v>7820</v>
      </c>
      <c r="C1927" s="14" t="s">
        <v>7723</v>
      </c>
      <c r="D1927" s="14" t="s">
        <v>7821</v>
      </c>
      <c r="E1927" s="14" t="s">
        <v>34</v>
      </c>
      <c r="F1927" s="14" t="s">
        <v>35</v>
      </c>
      <c r="G1927" s="14" t="s">
        <v>7821</v>
      </c>
      <c r="H1927" s="61" t="s">
        <v>7822</v>
      </c>
      <c r="I1927" s="38">
        <v>0</v>
      </c>
      <c r="J1927" s="39" t="s">
        <v>8123</v>
      </c>
      <c r="K1927" s="40" t="s">
        <v>8123</v>
      </c>
      <c r="L1927" s="14" t="s">
        <v>8122</v>
      </c>
      <c r="M1927" s="41">
        <v>0</v>
      </c>
      <c r="N1927" s="4" t="s">
        <v>8123</v>
      </c>
      <c r="O1927" s="41">
        <v>0</v>
      </c>
      <c r="P1927" s="41">
        <v>0</v>
      </c>
      <c r="Q1927" s="41">
        <v>0</v>
      </c>
      <c r="R1927" s="41">
        <v>0</v>
      </c>
      <c r="S1927" s="41">
        <v>0</v>
      </c>
      <c r="T1927" s="41">
        <v>0</v>
      </c>
      <c r="U1927" s="41">
        <v>0</v>
      </c>
      <c r="V1927" s="41">
        <v>0</v>
      </c>
      <c r="W1927" s="41">
        <v>0</v>
      </c>
      <c r="X1927" s="41">
        <v>0</v>
      </c>
      <c r="Y1927" s="41">
        <v>0</v>
      </c>
      <c r="Z1927" s="41">
        <v>0</v>
      </c>
      <c r="AA1927" s="41">
        <v>0</v>
      </c>
      <c r="AB1927" s="41">
        <v>0</v>
      </c>
      <c r="AC1927" s="41">
        <v>0</v>
      </c>
      <c r="AD1927" s="58">
        <f>SUM(Table446233[[#This Row],[1st
Apportionment]:[Invoices]])</f>
        <v>0</v>
      </c>
      <c r="AE1927" s="58">
        <f>Table446233[[#This Row],[2018–19
Final Allocation
$98.35 
Per Pupil]]-AD1927</f>
        <v>0</v>
      </c>
    </row>
    <row r="1928" spans="1:31" x14ac:dyDescent="0.35">
      <c r="A1928" s="13" t="s">
        <v>7721</v>
      </c>
      <c r="B1928" s="13" t="s">
        <v>7823</v>
      </c>
      <c r="C1928" s="14" t="s">
        <v>7723</v>
      </c>
      <c r="D1928" s="14" t="s">
        <v>7824</v>
      </c>
      <c r="E1928" s="14" t="s">
        <v>34</v>
      </c>
      <c r="F1928" s="14" t="s">
        <v>35</v>
      </c>
      <c r="G1928" s="14" t="s">
        <v>7824</v>
      </c>
      <c r="H1928" s="61" t="s">
        <v>7825</v>
      </c>
      <c r="I1928" s="38">
        <v>154</v>
      </c>
      <c r="J1928" s="39" t="s">
        <v>8122</v>
      </c>
      <c r="K1928" s="40" t="s">
        <v>8122</v>
      </c>
      <c r="L1928" s="14" t="s">
        <v>8122</v>
      </c>
      <c r="M1928" s="41">
        <v>15146</v>
      </c>
      <c r="N1928" s="4" t="s">
        <v>8122</v>
      </c>
      <c r="O1928" s="41">
        <v>3483</v>
      </c>
      <c r="P1928" s="41">
        <v>3556</v>
      </c>
      <c r="Q1928" s="41">
        <v>3556</v>
      </c>
      <c r="R1928" s="41">
        <v>3787</v>
      </c>
      <c r="S1928" s="41">
        <v>0</v>
      </c>
      <c r="T1928" s="41">
        <v>764</v>
      </c>
      <c r="U1928" s="41">
        <v>0</v>
      </c>
      <c r="V1928" s="41">
        <v>0</v>
      </c>
      <c r="W1928" s="41">
        <v>0</v>
      </c>
      <c r="X1928" s="41">
        <v>0</v>
      </c>
      <c r="Y1928" s="41">
        <v>0</v>
      </c>
      <c r="Z1928" s="41">
        <v>0</v>
      </c>
      <c r="AA1928" s="41">
        <v>0</v>
      </c>
      <c r="AB1928" s="41">
        <v>0</v>
      </c>
      <c r="AC1928" s="41">
        <v>0</v>
      </c>
      <c r="AD1928" s="58">
        <f>SUM(Table446233[[#This Row],[1st
Apportionment]:[Invoices]])</f>
        <v>15146</v>
      </c>
      <c r="AE1928" s="58">
        <f>Table446233[[#This Row],[2018–19
Final Allocation
$98.35 
Per Pupil]]-AD1928</f>
        <v>0</v>
      </c>
    </row>
    <row r="1929" spans="1:31" x14ac:dyDescent="0.35">
      <c r="A1929" s="13" t="s">
        <v>7721</v>
      </c>
      <c r="B1929" s="13" t="s">
        <v>7826</v>
      </c>
      <c r="C1929" s="14" t="s">
        <v>7723</v>
      </c>
      <c r="D1929" s="14" t="s">
        <v>7827</v>
      </c>
      <c r="E1929" s="14" t="s">
        <v>34</v>
      </c>
      <c r="F1929" s="14" t="s">
        <v>35</v>
      </c>
      <c r="G1929" s="14" t="s">
        <v>7827</v>
      </c>
      <c r="H1929" s="61" t="s">
        <v>7828</v>
      </c>
      <c r="I1929" s="38">
        <v>95</v>
      </c>
      <c r="J1929" s="39" t="s">
        <v>8122</v>
      </c>
      <c r="K1929" s="40" t="s">
        <v>8122</v>
      </c>
      <c r="L1929" s="14" t="s">
        <v>8122</v>
      </c>
      <c r="M1929" s="41">
        <v>9343</v>
      </c>
      <c r="N1929" s="4" t="s">
        <v>8123</v>
      </c>
      <c r="O1929" s="41">
        <v>0</v>
      </c>
      <c r="P1929" s="41">
        <v>0</v>
      </c>
      <c r="Q1929" s="41">
        <v>0</v>
      </c>
      <c r="R1929" s="41">
        <v>0</v>
      </c>
      <c r="S1929" s="41">
        <v>0</v>
      </c>
      <c r="T1929" s="41">
        <v>474</v>
      </c>
      <c r="U1929" s="41">
        <v>0</v>
      </c>
      <c r="V1929" s="41">
        <v>0</v>
      </c>
      <c r="W1929" s="41">
        <v>2109</v>
      </c>
      <c r="X1929" s="41">
        <v>6760</v>
      </c>
      <c r="Y1929" s="41">
        <v>0</v>
      </c>
      <c r="Z1929" s="41">
        <v>0</v>
      </c>
      <c r="AA1929" s="41">
        <v>0</v>
      </c>
      <c r="AB1929" s="41">
        <v>0</v>
      </c>
      <c r="AC1929" s="41">
        <v>0</v>
      </c>
      <c r="AD1929" s="58">
        <f>SUM(Table446233[[#This Row],[1st
Apportionment]:[Invoices]])</f>
        <v>9343</v>
      </c>
      <c r="AE1929" s="58">
        <f>Table446233[[#This Row],[2018–19
Final Allocation
$98.35 
Per Pupil]]-AD1929</f>
        <v>0</v>
      </c>
    </row>
    <row r="1930" spans="1:31" x14ac:dyDescent="0.35">
      <c r="A1930" s="13" t="s">
        <v>7721</v>
      </c>
      <c r="B1930" s="13" t="s">
        <v>7829</v>
      </c>
      <c r="C1930" s="14" t="s">
        <v>7723</v>
      </c>
      <c r="D1930" s="14" t="s">
        <v>7830</v>
      </c>
      <c r="E1930" s="14" t="s">
        <v>34</v>
      </c>
      <c r="F1930" s="14" t="s">
        <v>35</v>
      </c>
      <c r="G1930" s="14" t="s">
        <v>7830</v>
      </c>
      <c r="H1930" s="61" t="s">
        <v>7831</v>
      </c>
      <c r="I1930" s="38">
        <v>378</v>
      </c>
      <c r="J1930" s="39" t="s">
        <v>8122</v>
      </c>
      <c r="K1930" s="40" t="s">
        <v>8122</v>
      </c>
      <c r="L1930" s="14" t="s">
        <v>8122</v>
      </c>
      <c r="M1930" s="41">
        <v>37176</v>
      </c>
      <c r="N1930" s="4" t="s">
        <v>8123</v>
      </c>
      <c r="O1930" s="41">
        <v>8727</v>
      </c>
      <c r="P1930" s="41">
        <v>8727</v>
      </c>
      <c r="Q1930" s="41">
        <v>0</v>
      </c>
      <c r="R1930" s="41">
        <v>0</v>
      </c>
      <c r="S1930" s="41">
        <v>1840</v>
      </c>
      <c r="T1930" s="41">
        <v>2320</v>
      </c>
      <c r="U1930" s="41">
        <v>15562</v>
      </c>
      <c r="V1930" s="41">
        <v>0</v>
      </c>
      <c r="W1930" s="41">
        <v>0</v>
      </c>
      <c r="X1930" s="41">
        <v>0</v>
      </c>
      <c r="Y1930" s="41">
        <v>0</v>
      </c>
      <c r="Z1930" s="41">
        <v>0</v>
      </c>
      <c r="AA1930" s="41">
        <v>0</v>
      </c>
      <c r="AB1930" s="41">
        <v>0</v>
      </c>
      <c r="AC1930" s="41">
        <v>0</v>
      </c>
      <c r="AD1930" s="58">
        <f>SUM(Table446233[[#This Row],[1st
Apportionment]:[Invoices]])</f>
        <v>37176</v>
      </c>
      <c r="AE1930" s="58">
        <f>Table446233[[#This Row],[2018–19
Final Allocation
$98.35 
Per Pupil]]-AD1930</f>
        <v>0</v>
      </c>
    </row>
    <row r="1931" spans="1:31" x14ac:dyDescent="0.35">
      <c r="A1931" s="13" t="s">
        <v>7721</v>
      </c>
      <c r="B1931" s="13" t="s">
        <v>7832</v>
      </c>
      <c r="C1931" s="14" t="s">
        <v>7723</v>
      </c>
      <c r="D1931" s="14" t="s">
        <v>7833</v>
      </c>
      <c r="E1931" s="14" t="s">
        <v>34</v>
      </c>
      <c r="F1931" s="14" t="s">
        <v>35</v>
      </c>
      <c r="G1931" s="14" t="s">
        <v>7833</v>
      </c>
      <c r="H1931" s="61" t="s">
        <v>7834</v>
      </c>
      <c r="I1931" s="38">
        <v>0</v>
      </c>
      <c r="J1931" s="39" t="s">
        <v>8123</v>
      </c>
      <c r="K1931" s="40" t="s">
        <v>8123</v>
      </c>
      <c r="L1931" s="14" t="s">
        <v>8122</v>
      </c>
      <c r="M1931" s="41">
        <v>0</v>
      </c>
      <c r="N1931" s="4" t="s">
        <v>8123</v>
      </c>
      <c r="O1931" s="41">
        <v>0</v>
      </c>
      <c r="P1931" s="41">
        <v>0</v>
      </c>
      <c r="Q1931" s="41">
        <v>0</v>
      </c>
      <c r="R1931" s="41">
        <v>0</v>
      </c>
      <c r="S1931" s="41">
        <v>0</v>
      </c>
      <c r="T1931" s="41">
        <v>0</v>
      </c>
      <c r="U1931" s="41">
        <v>0</v>
      </c>
      <c r="V1931" s="41">
        <v>0</v>
      </c>
      <c r="W1931" s="41">
        <v>0</v>
      </c>
      <c r="X1931" s="41">
        <v>0</v>
      </c>
      <c r="Y1931" s="41">
        <v>0</v>
      </c>
      <c r="Z1931" s="41">
        <v>0</v>
      </c>
      <c r="AA1931" s="41">
        <v>0</v>
      </c>
      <c r="AB1931" s="41">
        <v>0</v>
      </c>
      <c r="AC1931" s="41">
        <v>0</v>
      </c>
      <c r="AD1931" s="58">
        <f>SUM(Table446233[[#This Row],[1st
Apportionment]:[Invoices]])</f>
        <v>0</v>
      </c>
      <c r="AE1931" s="58">
        <f>Table446233[[#This Row],[2018–19
Final Allocation
$98.35 
Per Pupil]]-AD1931</f>
        <v>0</v>
      </c>
    </row>
    <row r="1932" spans="1:31" x14ac:dyDescent="0.35">
      <c r="A1932" s="13" t="s">
        <v>7721</v>
      </c>
      <c r="B1932" s="13" t="s">
        <v>7835</v>
      </c>
      <c r="C1932" s="14" t="s">
        <v>7723</v>
      </c>
      <c r="D1932" s="14" t="s">
        <v>7836</v>
      </c>
      <c r="E1932" s="14" t="s">
        <v>34</v>
      </c>
      <c r="F1932" s="14" t="s">
        <v>35</v>
      </c>
      <c r="G1932" s="14" t="s">
        <v>7836</v>
      </c>
      <c r="H1932" s="61" t="s">
        <v>7837</v>
      </c>
      <c r="I1932" s="38">
        <v>0</v>
      </c>
      <c r="J1932" s="39" t="s">
        <v>8123</v>
      </c>
      <c r="K1932" s="40" t="s">
        <v>8123</v>
      </c>
      <c r="L1932" s="14" t="s">
        <v>8122</v>
      </c>
      <c r="M1932" s="41">
        <v>0</v>
      </c>
      <c r="N1932" s="4" t="s">
        <v>8122</v>
      </c>
      <c r="O1932" s="41">
        <v>0</v>
      </c>
      <c r="P1932" s="41">
        <v>0</v>
      </c>
      <c r="Q1932" s="41">
        <v>0</v>
      </c>
      <c r="R1932" s="41">
        <v>0</v>
      </c>
      <c r="S1932" s="41">
        <v>0</v>
      </c>
      <c r="T1932" s="41">
        <v>0</v>
      </c>
      <c r="U1932" s="41">
        <v>0</v>
      </c>
      <c r="V1932" s="41">
        <v>0</v>
      </c>
      <c r="W1932" s="41">
        <v>0</v>
      </c>
      <c r="X1932" s="41">
        <v>0</v>
      </c>
      <c r="Y1932" s="41">
        <v>0</v>
      </c>
      <c r="Z1932" s="41">
        <v>0</v>
      </c>
      <c r="AA1932" s="41">
        <v>0</v>
      </c>
      <c r="AB1932" s="41">
        <v>0</v>
      </c>
      <c r="AC1932" s="41">
        <v>0</v>
      </c>
      <c r="AD1932" s="58">
        <f>SUM(Table446233[[#This Row],[1st
Apportionment]:[Invoices]])</f>
        <v>0</v>
      </c>
      <c r="AE1932" s="58">
        <f>Table446233[[#This Row],[2018–19
Final Allocation
$98.35 
Per Pupil]]-AD1932</f>
        <v>0</v>
      </c>
    </row>
    <row r="1933" spans="1:31" x14ac:dyDescent="0.35">
      <c r="A1933" s="13" t="s">
        <v>7721</v>
      </c>
      <c r="B1933" s="13" t="s">
        <v>7838</v>
      </c>
      <c r="C1933" s="14" t="s">
        <v>7723</v>
      </c>
      <c r="D1933" s="14" t="s">
        <v>7839</v>
      </c>
      <c r="E1933" s="14" t="s">
        <v>34</v>
      </c>
      <c r="F1933" s="14" t="s">
        <v>35</v>
      </c>
      <c r="G1933" s="14" t="s">
        <v>7839</v>
      </c>
      <c r="H1933" s="61" t="s">
        <v>7840</v>
      </c>
      <c r="I1933" s="38">
        <v>50</v>
      </c>
      <c r="J1933" s="39" t="s">
        <v>8122</v>
      </c>
      <c r="K1933" s="40" t="s">
        <v>8122</v>
      </c>
      <c r="L1933" s="14" t="s">
        <v>8122</v>
      </c>
      <c r="M1933" s="41">
        <v>4918</v>
      </c>
      <c r="N1933" s="4" t="s">
        <v>8122</v>
      </c>
      <c r="O1933" s="41">
        <v>0</v>
      </c>
      <c r="P1933" s="41">
        <v>0</v>
      </c>
      <c r="Q1933" s="41">
        <v>0</v>
      </c>
      <c r="R1933" s="41">
        <v>0</v>
      </c>
      <c r="S1933" s="41">
        <v>2648</v>
      </c>
      <c r="T1933" s="41">
        <v>2270</v>
      </c>
      <c r="U1933" s="41">
        <v>0</v>
      </c>
      <c r="V1933" s="41">
        <v>0</v>
      </c>
      <c r="W1933" s="41">
        <v>0</v>
      </c>
      <c r="X1933" s="41">
        <v>0</v>
      </c>
      <c r="Y1933" s="41">
        <v>0</v>
      </c>
      <c r="Z1933" s="41">
        <v>0</v>
      </c>
      <c r="AA1933" s="41">
        <v>0</v>
      </c>
      <c r="AB1933" s="41">
        <v>0</v>
      </c>
      <c r="AC1933" s="41">
        <v>0</v>
      </c>
      <c r="AD1933" s="58">
        <f>SUM(Table446233[[#This Row],[1st
Apportionment]:[Invoices]])</f>
        <v>4918</v>
      </c>
      <c r="AE1933" s="58">
        <f>Table446233[[#This Row],[2018–19
Final Allocation
$98.35 
Per Pupil]]-AD1933</f>
        <v>0</v>
      </c>
    </row>
    <row r="1934" spans="1:31" x14ac:dyDescent="0.35">
      <c r="A1934" s="13" t="s">
        <v>7721</v>
      </c>
      <c r="B1934" s="13" t="s">
        <v>7841</v>
      </c>
      <c r="C1934" s="14" t="s">
        <v>7723</v>
      </c>
      <c r="D1934" s="14" t="s">
        <v>7842</v>
      </c>
      <c r="E1934" s="14" t="s">
        <v>34</v>
      </c>
      <c r="F1934" s="14" t="s">
        <v>35</v>
      </c>
      <c r="G1934" s="14" t="s">
        <v>7842</v>
      </c>
      <c r="H1934" s="61" t="s">
        <v>7843</v>
      </c>
      <c r="I1934" s="38">
        <v>193</v>
      </c>
      <c r="J1934" s="39" t="s">
        <v>8122</v>
      </c>
      <c r="K1934" s="40" t="s">
        <v>8122</v>
      </c>
      <c r="L1934" s="14" t="s">
        <v>8122</v>
      </c>
      <c r="M1934" s="41">
        <v>18982</v>
      </c>
      <c r="N1934" s="4" t="s">
        <v>8122</v>
      </c>
      <c r="O1934" s="41">
        <v>2831</v>
      </c>
      <c r="P1934" s="41">
        <v>0</v>
      </c>
      <c r="Q1934" s="41">
        <v>0</v>
      </c>
      <c r="R1934" s="41">
        <v>1844</v>
      </c>
      <c r="S1934" s="41">
        <v>2902</v>
      </c>
      <c r="T1934" s="41">
        <v>11405</v>
      </c>
      <c r="U1934" s="41">
        <v>0</v>
      </c>
      <c r="V1934" s="41">
        <v>0</v>
      </c>
      <c r="W1934" s="41">
        <v>0</v>
      </c>
      <c r="X1934" s="41">
        <v>0</v>
      </c>
      <c r="Y1934" s="41">
        <v>0</v>
      </c>
      <c r="Z1934" s="41">
        <v>0</v>
      </c>
      <c r="AA1934" s="41">
        <v>0</v>
      </c>
      <c r="AB1934" s="41">
        <v>0</v>
      </c>
      <c r="AC1934" s="41">
        <v>0</v>
      </c>
      <c r="AD1934" s="58">
        <f>SUM(Table446233[[#This Row],[1st
Apportionment]:[Invoices]])</f>
        <v>18982</v>
      </c>
      <c r="AE1934" s="58">
        <f>Table446233[[#This Row],[2018–19
Final Allocation
$98.35 
Per Pupil]]-AD1934</f>
        <v>0</v>
      </c>
    </row>
    <row r="1935" spans="1:31" x14ac:dyDescent="0.35">
      <c r="A1935" s="13" t="s">
        <v>7721</v>
      </c>
      <c r="B1935" s="13" t="s">
        <v>7844</v>
      </c>
      <c r="C1935" s="14" t="s">
        <v>7723</v>
      </c>
      <c r="D1935" s="14" t="s">
        <v>7845</v>
      </c>
      <c r="E1935" s="14" t="s">
        <v>34</v>
      </c>
      <c r="F1935" s="14" t="s">
        <v>35</v>
      </c>
      <c r="G1935" s="14" t="s">
        <v>7845</v>
      </c>
      <c r="H1935" s="61" t="s">
        <v>7846</v>
      </c>
      <c r="I1935" s="38">
        <v>120</v>
      </c>
      <c r="J1935" s="39" t="s">
        <v>8122</v>
      </c>
      <c r="K1935" s="40" t="s">
        <v>8122</v>
      </c>
      <c r="L1935" s="14" t="s">
        <v>8122</v>
      </c>
      <c r="M1935" s="41">
        <v>11802</v>
      </c>
      <c r="N1935" s="4" t="s">
        <v>8123</v>
      </c>
      <c r="O1935" s="41">
        <v>0</v>
      </c>
      <c r="P1935" s="41">
        <v>0</v>
      </c>
      <c r="Q1935" s="41">
        <v>0</v>
      </c>
      <c r="R1935" s="41">
        <v>0</v>
      </c>
      <c r="S1935" s="41">
        <v>0</v>
      </c>
      <c r="T1935" s="41">
        <v>3906</v>
      </c>
      <c r="U1935" s="41">
        <v>7896</v>
      </c>
      <c r="V1935" s="41">
        <v>0</v>
      </c>
      <c r="W1935" s="41">
        <v>0</v>
      </c>
      <c r="X1935" s="41">
        <v>0</v>
      </c>
      <c r="Y1935" s="41">
        <v>0</v>
      </c>
      <c r="Z1935" s="41">
        <v>0</v>
      </c>
      <c r="AA1935" s="41">
        <v>0</v>
      </c>
      <c r="AB1935" s="41">
        <v>0</v>
      </c>
      <c r="AC1935" s="41">
        <v>0</v>
      </c>
      <c r="AD1935" s="58">
        <f>SUM(Table446233[[#This Row],[1st
Apportionment]:[Invoices]])</f>
        <v>11802</v>
      </c>
      <c r="AE1935" s="58">
        <f>Table446233[[#This Row],[2018–19
Final Allocation
$98.35 
Per Pupil]]-AD1935</f>
        <v>0</v>
      </c>
    </row>
    <row r="1936" spans="1:31" x14ac:dyDescent="0.35">
      <c r="A1936" s="13" t="s">
        <v>7721</v>
      </c>
      <c r="B1936" s="13" t="s">
        <v>7847</v>
      </c>
      <c r="C1936" s="14" t="s">
        <v>7723</v>
      </c>
      <c r="D1936" s="14" t="s">
        <v>7848</v>
      </c>
      <c r="E1936" s="14" t="s">
        <v>34</v>
      </c>
      <c r="F1936" s="14" t="s">
        <v>35</v>
      </c>
      <c r="G1936" s="14" t="s">
        <v>7848</v>
      </c>
      <c r="H1936" s="61" t="s">
        <v>7849</v>
      </c>
      <c r="I1936" s="38">
        <v>39</v>
      </c>
      <c r="J1936" s="39" t="s">
        <v>8122</v>
      </c>
      <c r="K1936" s="40" t="s">
        <v>8122</v>
      </c>
      <c r="L1936" s="14" t="s">
        <v>8122</v>
      </c>
      <c r="M1936" s="41">
        <v>3836</v>
      </c>
      <c r="N1936" s="4" t="s">
        <v>8123</v>
      </c>
      <c r="O1936" s="41">
        <v>227</v>
      </c>
      <c r="P1936" s="41">
        <v>0</v>
      </c>
      <c r="Q1936" s="41">
        <v>0</v>
      </c>
      <c r="R1936" s="41">
        <v>179</v>
      </c>
      <c r="S1936" s="41">
        <v>0</v>
      </c>
      <c r="T1936" s="41">
        <v>1090</v>
      </c>
      <c r="U1936" s="41">
        <v>1090</v>
      </c>
      <c r="V1936" s="41">
        <v>0</v>
      </c>
      <c r="W1936" s="41">
        <v>1250</v>
      </c>
      <c r="X1936" s="41">
        <v>0</v>
      </c>
      <c r="Y1936" s="41">
        <v>0</v>
      </c>
      <c r="Z1936" s="41">
        <v>0</v>
      </c>
      <c r="AA1936" s="41">
        <v>0</v>
      </c>
      <c r="AB1936" s="41">
        <v>0</v>
      </c>
      <c r="AC1936" s="41">
        <v>0</v>
      </c>
      <c r="AD1936" s="58">
        <f>SUM(Table446233[[#This Row],[1st
Apportionment]:[Invoices]])</f>
        <v>3836</v>
      </c>
      <c r="AE1936" s="58">
        <f>Table446233[[#This Row],[2018–19
Final Allocation
$98.35 
Per Pupil]]-AD1936</f>
        <v>0</v>
      </c>
    </row>
    <row r="1937" spans="1:31" x14ac:dyDescent="0.35">
      <c r="A1937" s="13" t="s">
        <v>7721</v>
      </c>
      <c r="B1937" s="13" t="s">
        <v>7850</v>
      </c>
      <c r="C1937" s="14" t="s">
        <v>7723</v>
      </c>
      <c r="D1937" s="14" t="s">
        <v>7851</v>
      </c>
      <c r="E1937" s="14" t="s">
        <v>34</v>
      </c>
      <c r="F1937" s="14" t="s">
        <v>35</v>
      </c>
      <c r="G1937" s="14" t="s">
        <v>7851</v>
      </c>
      <c r="H1937" s="61" t="s">
        <v>7852</v>
      </c>
      <c r="I1937" s="38">
        <v>39</v>
      </c>
      <c r="J1937" s="39" t="s">
        <v>8122</v>
      </c>
      <c r="K1937" s="40" t="s">
        <v>8122</v>
      </c>
      <c r="L1937" s="14" t="s">
        <v>8122</v>
      </c>
      <c r="M1937" s="41">
        <v>3836</v>
      </c>
      <c r="N1937" s="4" t="s">
        <v>8123</v>
      </c>
      <c r="O1937" s="41">
        <v>0</v>
      </c>
      <c r="P1937" s="41">
        <v>901</v>
      </c>
      <c r="Q1937" s="41">
        <v>901</v>
      </c>
      <c r="R1937" s="41">
        <v>959</v>
      </c>
      <c r="S1937" s="41">
        <v>1075</v>
      </c>
      <c r="T1937" s="41">
        <v>0</v>
      </c>
      <c r="U1937" s="41">
        <v>0</v>
      </c>
      <c r="V1937" s="41">
        <v>0</v>
      </c>
      <c r="W1937" s="41">
        <v>0</v>
      </c>
      <c r="X1937" s="41">
        <v>0</v>
      </c>
      <c r="Y1937" s="41">
        <v>0</v>
      </c>
      <c r="Z1937" s="41">
        <v>0</v>
      </c>
      <c r="AA1937" s="41">
        <v>0</v>
      </c>
      <c r="AB1937" s="41">
        <v>0</v>
      </c>
      <c r="AC1937" s="41">
        <v>0</v>
      </c>
      <c r="AD1937" s="58">
        <f>SUM(Table446233[[#This Row],[1st
Apportionment]:[Invoices]])</f>
        <v>3836</v>
      </c>
      <c r="AE1937" s="58">
        <f>Table446233[[#This Row],[2018–19
Final Allocation
$98.35 
Per Pupil]]-AD1937</f>
        <v>0</v>
      </c>
    </row>
    <row r="1938" spans="1:31" x14ac:dyDescent="0.35">
      <c r="A1938" s="13" t="s">
        <v>7721</v>
      </c>
      <c r="B1938" s="13" t="s">
        <v>7853</v>
      </c>
      <c r="C1938" s="14" t="s">
        <v>7723</v>
      </c>
      <c r="D1938" s="14" t="s">
        <v>7724</v>
      </c>
      <c r="E1938" s="14" t="s">
        <v>7854</v>
      </c>
      <c r="F1938" s="14" t="s">
        <v>7855</v>
      </c>
      <c r="G1938" s="14" t="s">
        <v>7856</v>
      </c>
      <c r="H1938" s="61" t="s">
        <v>7857</v>
      </c>
      <c r="I1938" s="38">
        <v>0</v>
      </c>
      <c r="J1938" s="39" t="s">
        <v>8122</v>
      </c>
      <c r="K1938" s="40" t="s">
        <v>8123</v>
      </c>
      <c r="L1938" s="14" t="s">
        <v>8123</v>
      </c>
      <c r="M1938" s="41">
        <v>0</v>
      </c>
      <c r="N1938" s="4" t="s">
        <v>8123</v>
      </c>
      <c r="O1938" s="41">
        <v>0</v>
      </c>
      <c r="P1938" s="41">
        <v>0</v>
      </c>
      <c r="Q1938" s="41">
        <v>0</v>
      </c>
      <c r="R1938" s="41">
        <v>0</v>
      </c>
      <c r="S1938" s="41">
        <v>0</v>
      </c>
      <c r="T1938" s="41">
        <v>0</v>
      </c>
      <c r="U1938" s="41">
        <v>0</v>
      </c>
      <c r="V1938" s="41">
        <v>0</v>
      </c>
      <c r="W1938" s="41">
        <v>0</v>
      </c>
      <c r="X1938" s="41">
        <v>0</v>
      </c>
      <c r="Y1938" s="41">
        <v>0</v>
      </c>
      <c r="Z1938" s="41">
        <v>0</v>
      </c>
      <c r="AA1938" s="41">
        <v>0</v>
      </c>
      <c r="AB1938" s="41">
        <v>0</v>
      </c>
      <c r="AC1938" s="41">
        <v>0</v>
      </c>
      <c r="AD1938" s="58">
        <f>SUM(Table446233[[#This Row],[1st
Apportionment]:[Invoices]])</f>
        <v>0</v>
      </c>
      <c r="AE1938" s="58">
        <f>Table446233[[#This Row],[2018–19
Final Allocation
$98.35 
Per Pupil]]-AD1938</f>
        <v>0</v>
      </c>
    </row>
    <row r="1939" spans="1:31" x14ac:dyDescent="0.35">
      <c r="A1939" s="13" t="s">
        <v>7721</v>
      </c>
      <c r="B1939" s="13" t="s">
        <v>7858</v>
      </c>
      <c r="C1939" s="14" t="s">
        <v>7723</v>
      </c>
      <c r="D1939" s="14" t="s">
        <v>7730</v>
      </c>
      <c r="E1939" s="14" t="s">
        <v>7859</v>
      </c>
      <c r="F1939" s="14" t="s">
        <v>7860</v>
      </c>
      <c r="G1939" s="14" t="s">
        <v>7861</v>
      </c>
      <c r="H1939" s="61" t="s">
        <v>7862</v>
      </c>
      <c r="I1939" s="38">
        <v>0</v>
      </c>
      <c r="J1939" s="39" t="s">
        <v>8123</v>
      </c>
      <c r="K1939" s="40" t="s">
        <v>8123</v>
      </c>
      <c r="L1939" s="14" t="s">
        <v>8123</v>
      </c>
      <c r="M1939" s="41">
        <v>0</v>
      </c>
      <c r="N1939" s="4" t="s">
        <v>8123</v>
      </c>
      <c r="O1939" s="41">
        <v>0</v>
      </c>
      <c r="P1939" s="41">
        <v>0</v>
      </c>
      <c r="Q1939" s="41">
        <v>0</v>
      </c>
      <c r="R1939" s="41">
        <v>0</v>
      </c>
      <c r="S1939" s="41">
        <v>0</v>
      </c>
      <c r="T1939" s="41">
        <v>0</v>
      </c>
      <c r="U1939" s="41">
        <v>0</v>
      </c>
      <c r="V1939" s="41">
        <v>0</v>
      </c>
      <c r="W1939" s="41">
        <v>0</v>
      </c>
      <c r="X1939" s="41">
        <v>0</v>
      </c>
      <c r="Y1939" s="41">
        <v>0</v>
      </c>
      <c r="Z1939" s="41">
        <v>0</v>
      </c>
      <c r="AA1939" s="41">
        <v>0</v>
      </c>
      <c r="AB1939" s="41">
        <v>0</v>
      </c>
      <c r="AC1939" s="41">
        <v>0</v>
      </c>
      <c r="AD1939" s="58">
        <f>SUM(Table446233[[#This Row],[1st
Apportionment]:[Invoices]])</f>
        <v>0</v>
      </c>
      <c r="AE1939" s="58">
        <f>Table446233[[#This Row],[2018–19
Final Allocation
$98.35 
Per Pupil]]-AD1939</f>
        <v>0</v>
      </c>
    </row>
    <row r="1940" spans="1:31" x14ac:dyDescent="0.35">
      <c r="A1940" s="13" t="s">
        <v>7721</v>
      </c>
      <c r="B1940" s="13" t="s">
        <v>7863</v>
      </c>
      <c r="C1940" s="14" t="s">
        <v>7723</v>
      </c>
      <c r="D1940" s="14" t="s">
        <v>7724</v>
      </c>
      <c r="E1940" s="14" t="s">
        <v>7864</v>
      </c>
      <c r="F1940" s="14" t="s">
        <v>7865</v>
      </c>
      <c r="G1940" s="14" t="s">
        <v>7866</v>
      </c>
      <c r="H1940" s="61" t="s">
        <v>7867</v>
      </c>
      <c r="I1940" s="38">
        <v>0</v>
      </c>
      <c r="J1940" s="39" t="s">
        <v>8123</v>
      </c>
      <c r="K1940" s="40" t="s">
        <v>8123</v>
      </c>
      <c r="L1940" s="14" t="s">
        <v>8123</v>
      </c>
      <c r="M1940" s="41">
        <v>0</v>
      </c>
      <c r="N1940" s="4" t="s">
        <v>8123</v>
      </c>
      <c r="O1940" s="41">
        <v>0</v>
      </c>
      <c r="P1940" s="41">
        <v>0</v>
      </c>
      <c r="Q1940" s="41">
        <v>0</v>
      </c>
      <c r="R1940" s="41">
        <v>0</v>
      </c>
      <c r="S1940" s="41">
        <v>0</v>
      </c>
      <c r="T1940" s="41">
        <v>0</v>
      </c>
      <c r="U1940" s="41">
        <v>0</v>
      </c>
      <c r="V1940" s="41">
        <v>0</v>
      </c>
      <c r="W1940" s="41">
        <v>0</v>
      </c>
      <c r="X1940" s="41">
        <v>0</v>
      </c>
      <c r="Y1940" s="41">
        <v>0</v>
      </c>
      <c r="Z1940" s="41">
        <v>0</v>
      </c>
      <c r="AA1940" s="41">
        <v>0</v>
      </c>
      <c r="AB1940" s="41">
        <v>0</v>
      </c>
      <c r="AC1940" s="41">
        <v>0</v>
      </c>
      <c r="AD1940" s="58">
        <f>SUM(Table446233[[#This Row],[1st
Apportionment]:[Invoices]])</f>
        <v>0</v>
      </c>
      <c r="AE1940" s="58">
        <f>Table446233[[#This Row],[2018–19
Final Allocation
$98.35 
Per Pupil]]-AD1940</f>
        <v>0</v>
      </c>
    </row>
    <row r="1941" spans="1:31" x14ac:dyDescent="0.35">
      <c r="A1941" s="13" t="s">
        <v>7721</v>
      </c>
      <c r="B1941" s="13" t="s">
        <v>7868</v>
      </c>
      <c r="C1941" s="14" t="s">
        <v>7723</v>
      </c>
      <c r="D1941" s="14" t="s">
        <v>7724</v>
      </c>
      <c r="E1941" s="14" t="s">
        <v>7869</v>
      </c>
      <c r="F1941" s="44" t="s">
        <v>7870</v>
      </c>
      <c r="G1941" s="14" t="s">
        <v>7871</v>
      </c>
      <c r="H1941" s="61" t="s">
        <v>7872</v>
      </c>
      <c r="I1941" s="38">
        <v>0</v>
      </c>
      <c r="J1941" s="39" t="s">
        <v>8122</v>
      </c>
      <c r="K1941" s="40" t="s">
        <v>8123</v>
      </c>
      <c r="L1941" s="14" t="s">
        <v>8123</v>
      </c>
      <c r="M1941" s="41">
        <v>0</v>
      </c>
      <c r="N1941" s="4" t="s">
        <v>8123</v>
      </c>
      <c r="O1941" s="41">
        <v>0</v>
      </c>
      <c r="P1941" s="41">
        <v>0</v>
      </c>
      <c r="Q1941" s="41">
        <v>0</v>
      </c>
      <c r="R1941" s="41">
        <v>0</v>
      </c>
      <c r="S1941" s="41">
        <v>0</v>
      </c>
      <c r="T1941" s="41">
        <v>0</v>
      </c>
      <c r="U1941" s="41">
        <v>0</v>
      </c>
      <c r="V1941" s="41">
        <v>0</v>
      </c>
      <c r="W1941" s="41">
        <v>0</v>
      </c>
      <c r="X1941" s="41">
        <v>0</v>
      </c>
      <c r="Y1941" s="41">
        <v>0</v>
      </c>
      <c r="Z1941" s="41">
        <v>0</v>
      </c>
      <c r="AA1941" s="41">
        <v>0</v>
      </c>
      <c r="AB1941" s="41">
        <v>0</v>
      </c>
      <c r="AC1941" s="41">
        <v>0</v>
      </c>
      <c r="AD1941" s="58">
        <f>SUM(Table446233[[#This Row],[1st
Apportionment]:[Invoices]])</f>
        <v>0</v>
      </c>
      <c r="AE1941" s="58">
        <f>Table446233[[#This Row],[2018–19
Final Allocation
$98.35 
Per Pupil]]-AD1941</f>
        <v>0</v>
      </c>
    </row>
    <row r="1942" spans="1:31" x14ac:dyDescent="0.35">
      <c r="A1942" s="13" t="s">
        <v>7721</v>
      </c>
      <c r="B1942" s="13" t="s">
        <v>7873</v>
      </c>
      <c r="C1942" s="14" t="s">
        <v>7723</v>
      </c>
      <c r="D1942" s="14" t="s">
        <v>7724</v>
      </c>
      <c r="E1942" s="14" t="s">
        <v>7874</v>
      </c>
      <c r="F1942" s="14" t="s">
        <v>7875</v>
      </c>
      <c r="G1942" s="14" t="s">
        <v>7876</v>
      </c>
      <c r="H1942" s="61" t="s">
        <v>7877</v>
      </c>
      <c r="I1942" s="38">
        <v>0</v>
      </c>
      <c r="J1942" s="39" t="s">
        <v>8122</v>
      </c>
      <c r="K1942" s="40" t="s">
        <v>8123</v>
      </c>
      <c r="L1942" s="14" t="s">
        <v>8123</v>
      </c>
      <c r="M1942" s="41">
        <v>0</v>
      </c>
      <c r="N1942" s="4" t="s">
        <v>8123</v>
      </c>
      <c r="O1942" s="41">
        <v>0</v>
      </c>
      <c r="P1942" s="41">
        <v>0</v>
      </c>
      <c r="Q1942" s="41">
        <v>0</v>
      </c>
      <c r="R1942" s="41">
        <v>0</v>
      </c>
      <c r="S1942" s="41">
        <v>0</v>
      </c>
      <c r="T1942" s="41">
        <v>0</v>
      </c>
      <c r="U1942" s="41">
        <v>0</v>
      </c>
      <c r="V1942" s="41">
        <v>0</v>
      </c>
      <c r="W1942" s="41">
        <v>0</v>
      </c>
      <c r="X1942" s="41">
        <v>0</v>
      </c>
      <c r="Y1942" s="41">
        <v>0</v>
      </c>
      <c r="Z1942" s="41">
        <v>0</v>
      </c>
      <c r="AA1942" s="41">
        <v>0</v>
      </c>
      <c r="AB1942" s="41">
        <v>0</v>
      </c>
      <c r="AC1942" s="41">
        <v>0</v>
      </c>
      <c r="AD1942" s="58">
        <f>SUM(Table446233[[#This Row],[1st
Apportionment]:[Invoices]])</f>
        <v>0</v>
      </c>
      <c r="AE1942" s="58">
        <f>Table446233[[#This Row],[2018–19
Final Allocation
$98.35 
Per Pupil]]-AD1942</f>
        <v>0</v>
      </c>
    </row>
    <row r="1943" spans="1:31" x14ac:dyDescent="0.35">
      <c r="A1943" s="13" t="s">
        <v>7721</v>
      </c>
      <c r="B1943" s="13" t="s">
        <v>7878</v>
      </c>
      <c r="C1943" s="14" t="s">
        <v>7723</v>
      </c>
      <c r="D1943" s="14" t="s">
        <v>7800</v>
      </c>
      <c r="E1943" s="14" t="s">
        <v>7879</v>
      </c>
      <c r="F1943" s="14" t="s">
        <v>7880</v>
      </c>
      <c r="G1943" s="14" t="s">
        <v>7881</v>
      </c>
      <c r="H1943" s="61" t="s">
        <v>7882</v>
      </c>
      <c r="I1943" s="38">
        <v>0</v>
      </c>
      <c r="J1943" s="39" t="s">
        <v>8122</v>
      </c>
      <c r="K1943" s="40" t="s">
        <v>8123</v>
      </c>
      <c r="L1943" s="14" t="s">
        <v>8123</v>
      </c>
      <c r="M1943" s="41">
        <v>0</v>
      </c>
      <c r="N1943" s="4" t="s">
        <v>8123</v>
      </c>
      <c r="O1943" s="41">
        <v>0</v>
      </c>
      <c r="P1943" s="41">
        <v>0</v>
      </c>
      <c r="Q1943" s="41">
        <v>0</v>
      </c>
      <c r="R1943" s="41">
        <v>0</v>
      </c>
      <c r="S1943" s="41">
        <v>0</v>
      </c>
      <c r="T1943" s="41">
        <v>0</v>
      </c>
      <c r="U1943" s="41">
        <v>0</v>
      </c>
      <c r="V1943" s="41">
        <v>0</v>
      </c>
      <c r="W1943" s="41">
        <v>0</v>
      </c>
      <c r="X1943" s="41">
        <v>0</v>
      </c>
      <c r="Y1943" s="41">
        <v>0</v>
      </c>
      <c r="Z1943" s="41">
        <v>0</v>
      </c>
      <c r="AA1943" s="41">
        <v>0</v>
      </c>
      <c r="AB1943" s="41">
        <v>0</v>
      </c>
      <c r="AC1943" s="41">
        <v>0</v>
      </c>
      <c r="AD1943" s="58">
        <f>SUM(Table446233[[#This Row],[1st
Apportionment]:[Invoices]])</f>
        <v>0</v>
      </c>
      <c r="AE1943" s="58">
        <f>Table446233[[#This Row],[2018–19
Final Allocation
$98.35 
Per Pupil]]-AD1943</f>
        <v>0</v>
      </c>
    </row>
    <row r="1944" spans="1:31" x14ac:dyDescent="0.35">
      <c r="A1944" s="13" t="s">
        <v>7883</v>
      </c>
      <c r="B1944" s="13" t="s">
        <v>7884</v>
      </c>
      <c r="C1944" s="14" t="s">
        <v>7885</v>
      </c>
      <c r="D1944" s="14" t="s">
        <v>7886</v>
      </c>
      <c r="E1944" s="14" t="s">
        <v>34</v>
      </c>
      <c r="F1944" s="14" t="s">
        <v>35</v>
      </c>
      <c r="G1944" s="14" t="s">
        <v>7886</v>
      </c>
      <c r="H1944" s="61" t="s">
        <v>7887</v>
      </c>
      <c r="I1944" s="38">
        <v>0</v>
      </c>
      <c r="J1944" s="39" t="s">
        <v>8122</v>
      </c>
      <c r="K1944" s="40" t="s">
        <v>8123</v>
      </c>
      <c r="L1944" s="14" t="s">
        <v>8123</v>
      </c>
      <c r="M1944" s="41">
        <v>0</v>
      </c>
      <c r="N1944" s="4" t="s">
        <v>8123</v>
      </c>
      <c r="O1944" s="41">
        <v>0</v>
      </c>
      <c r="P1944" s="41">
        <v>0</v>
      </c>
      <c r="Q1944" s="41">
        <v>0</v>
      </c>
      <c r="R1944" s="41">
        <v>0</v>
      </c>
      <c r="S1944" s="41">
        <v>0</v>
      </c>
      <c r="T1944" s="41">
        <v>0</v>
      </c>
      <c r="U1944" s="41">
        <v>0</v>
      </c>
      <c r="V1944" s="41">
        <v>0</v>
      </c>
      <c r="W1944" s="41">
        <v>0</v>
      </c>
      <c r="X1944" s="41">
        <v>0</v>
      </c>
      <c r="Y1944" s="41">
        <v>0</v>
      </c>
      <c r="Z1944" s="41">
        <v>0</v>
      </c>
      <c r="AA1944" s="41">
        <v>0</v>
      </c>
      <c r="AB1944" s="41">
        <v>0</v>
      </c>
      <c r="AC1944" s="41">
        <v>0</v>
      </c>
      <c r="AD1944" s="58">
        <f>SUM(Table446233[[#This Row],[1st
Apportionment]:[Invoices]])</f>
        <v>0</v>
      </c>
      <c r="AE1944" s="58">
        <f>Table446233[[#This Row],[2018–19
Final Allocation
$98.35 
Per Pupil]]-AD1944</f>
        <v>0</v>
      </c>
    </row>
    <row r="1945" spans="1:31" x14ac:dyDescent="0.35">
      <c r="A1945" s="13" t="s">
        <v>7883</v>
      </c>
      <c r="B1945" s="13" t="s">
        <v>7888</v>
      </c>
      <c r="C1945" s="14" t="s">
        <v>7885</v>
      </c>
      <c r="D1945" s="14" t="s">
        <v>7889</v>
      </c>
      <c r="E1945" s="14" t="s">
        <v>34</v>
      </c>
      <c r="F1945" s="14" t="s">
        <v>35</v>
      </c>
      <c r="G1945" s="14" t="s">
        <v>7889</v>
      </c>
      <c r="H1945" s="61" t="s">
        <v>7890</v>
      </c>
      <c r="I1945" s="38">
        <v>0</v>
      </c>
      <c r="J1945" s="39" t="s">
        <v>8122</v>
      </c>
      <c r="K1945" s="40" t="s">
        <v>8123</v>
      </c>
      <c r="L1945" s="14" t="s">
        <v>8123</v>
      </c>
      <c r="M1945" s="41">
        <v>0</v>
      </c>
      <c r="N1945" s="4" t="s">
        <v>8123</v>
      </c>
      <c r="O1945" s="41">
        <v>0</v>
      </c>
      <c r="P1945" s="41">
        <v>0</v>
      </c>
      <c r="Q1945" s="41">
        <v>0</v>
      </c>
      <c r="R1945" s="41">
        <v>0</v>
      </c>
      <c r="S1945" s="41">
        <v>0</v>
      </c>
      <c r="T1945" s="41">
        <v>0</v>
      </c>
      <c r="U1945" s="41">
        <v>0</v>
      </c>
      <c r="V1945" s="41">
        <v>0</v>
      </c>
      <c r="W1945" s="41">
        <v>0</v>
      </c>
      <c r="X1945" s="41">
        <v>0</v>
      </c>
      <c r="Y1945" s="41">
        <v>0</v>
      </c>
      <c r="Z1945" s="41">
        <v>0</v>
      </c>
      <c r="AA1945" s="41">
        <v>0</v>
      </c>
      <c r="AB1945" s="41">
        <v>0</v>
      </c>
      <c r="AC1945" s="41">
        <v>0</v>
      </c>
      <c r="AD1945" s="58">
        <f>SUM(Table446233[[#This Row],[1st
Apportionment]:[Invoices]])</f>
        <v>0</v>
      </c>
      <c r="AE1945" s="58">
        <f>Table446233[[#This Row],[2018–19
Final Allocation
$98.35 
Per Pupil]]-AD1945</f>
        <v>0</v>
      </c>
    </row>
    <row r="1946" spans="1:31" x14ac:dyDescent="0.35">
      <c r="A1946" s="13" t="s">
        <v>7883</v>
      </c>
      <c r="B1946" s="13" t="s">
        <v>7891</v>
      </c>
      <c r="C1946" s="14" t="s">
        <v>7885</v>
      </c>
      <c r="D1946" s="14" t="s">
        <v>7892</v>
      </c>
      <c r="E1946" s="14" t="s">
        <v>34</v>
      </c>
      <c r="F1946" s="14" t="s">
        <v>35</v>
      </c>
      <c r="G1946" s="14" t="s">
        <v>7892</v>
      </c>
      <c r="H1946" s="61" t="s">
        <v>7893</v>
      </c>
      <c r="I1946" s="38">
        <v>0</v>
      </c>
      <c r="J1946" s="39" t="s">
        <v>8122</v>
      </c>
      <c r="K1946" s="40" t="s">
        <v>8123</v>
      </c>
      <c r="L1946" s="14" t="s">
        <v>8123</v>
      </c>
      <c r="M1946" s="41">
        <v>0</v>
      </c>
      <c r="N1946" s="4" t="s">
        <v>8123</v>
      </c>
      <c r="O1946" s="41">
        <v>0</v>
      </c>
      <c r="P1946" s="41">
        <v>0</v>
      </c>
      <c r="Q1946" s="41">
        <v>0</v>
      </c>
      <c r="R1946" s="41">
        <v>0</v>
      </c>
      <c r="S1946" s="41">
        <v>0</v>
      </c>
      <c r="T1946" s="41">
        <v>0</v>
      </c>
      <c r="U1946" s="41">
        <v>0</v>
      </c>
      <c r="V1946" s="41">
        <v>0</v>
      </c>
      <c r="W1946" s="41">
        <v>0</v>
      </c>
      <c r="X1946" s="41">
        <v>0</v>
      </c>
      <c r="Y1946" s="41">
        <v>0</v>
      </c>
      <c r="Z1946" s="41">
        <v>0</v>
      </c>
      <c r="AA1946" s="41">
        <v>0</v>
      </c>
      <c r="AB1946" s="41">
        <v>0</v>
      </c>
      <c r="AC1946" s="41">
        <v>0</v>
      </c>
      <c r="AD1946" s="58">
        <f>SUM(Table446233[[#This Row],[1st
Apportionment]:[Invoices]])</f>
        <v>0</v>
      </c>
      <c r="AE1946" s="58">
        <f>Table446233[[#This Row],[2018–19
Final Allocation
$98.35 
Per Pupil]]-AD1946</f>
        <v>0</v>
      </c>
    </row>
    <row r="1947" spans="1:31" x14ac:dyDescent="0.35">
      <c r="A1947" s="13" t="s">
        <v>7883</v>
      </c>
      <c r="B1947" s="13" t="s">
        <v>7894</v>
      </c>
      <c r="C1947" s="14" t="s">
        <v>7885</v>
      </c>
      <c r="D1947" s="14" t="s">
        <v>7895</v>
      </c>
      <c r="E1947" s="14" t="s">
        <v>34</v>
      </c>
      <c r="F1947" s="14" t="s">
        <v>35</v>
      </c>
      <c r="G1947" s="14" t="s">
        <v>7895</v>
      </c>
      <c r="H1947" s="61" t="s">
        <v>7896</v>
      </c>
      <c r="I1947" s="38">
        <v>0</v>
      </c>
      <c r="J1947" s="39" t="s">
        <v>8123</v>
      </c>
      <c r="K1947" s="40" t="s">
        <v>8123</v>
      </c>
      <c r="L1947" s="14" t="s">
        <v>8123</v>
      </c>
      <c r="M1947" s="41">
        <v>0</v>
      </c>
      <c r="N1947" s="4" t="s">
        <v>8123</v>
      </c>
      <c r="O1947" s="41">
        <v>0</v>
      </c>
      <c r="P1947" s="41">
        <v>0</v>
      </c>
      <c r="Q1947" s="41">
        <v>0</v>
      </c>
      <c r="R1947" s="41">
        <v>0</v>
      </c>
      <c r="S1947" s="41">
        <v>0</v>
      </c>
      <c r="T1947" s="41">
        <v>0</v>
      </c>
      <c r="U1947" s="41">
        <v>0</v>
      </c>
      <c r="V1947" s="41">
        <v>0</v>
      </c>
      <c r="W1947" s="41">
        <v>0</v>
      </c>
      <c r="X1947" s="41">
        <v>0</v>
      </c>
      <c r="Y1947" s="41">
        <v>0</v>
      </c>
      <c r="Z1947" s="41">
        <v>0</v>
      </c>
      <c r="AA1947" s="41">
        <v>0</v>
      </c>
      <c r="AB1947" s="41">
        <v>0</v>
      </c>
      <c r="AC1947" s="41">
        <v>0</v>
      </c>
      <c r="AD1947" s="58">
        <f>SUM(Table446233[[#This Row],[1st
Apportionment]:[Invoices]])</f>
        <v>0</v>
      </c>
      <c r="AE1947" s="58">
        <f>Table446233[[#This Row],[2018–19
Final Allocation
$98.35 
Per Pupil]]-AD1947</f>
        <v>0</v>
      </c>
    </row>
    <row r="1948" spans="1:31" x14ac:dyDescent="0.35">
      <c r="A1948" s="13" t="s">
        <v>7883</v>
      </c>
      <c r="B1948" s="13" t="s">
        <v>7897</v>
      </c>
      <c r="C1948" s="14" t="s">
        <v>7885</v>
      </c>
      <c r="D1948" s="14" t="s">
        <v>7898</v>
      </c>
      <c r="E1948" s="14" t="s">
        <v>34</v>
      </c>
      <c r="F1948" s="14" t="s">
        <v>35</v>
      </c>
      <c r="G1948" s="14" t="s">
        <v>7898</v>
      </c>
      <c r="H1948" s="61" t="s">
        <v>7899</v>
      </c>
      <c r="I1948" s="38">
        <v>0</v>
      </c>
      <c r="J1948" s="39" t="s">
        <v>8122</v>
      </c>
      <c r="K1948" s="40" t="s">
        <v>8123</v>
      </c>
      <c r="L1948" s="14" t="s">
        <v>8122</v>
      </c>
      <c r="M1948" s="41">
        <v>0</v>
      </c>
      <c r="N1948" s="4" t="s">
        <v>8123</v>
      </c>
      <c r="O1948" s="41">
        <v>0</v>
      </c>
      <c r="P1948" s="41">
        <v>0</v>
      </c>
      <c r="Q1948" s="41">
        <v>0</v>
      </c>
      <c r="R1948" s="41">
        <v>0</v>
      </c>
      <c r="S1948" s="41">
        <v>0</v>
      </c>
      <c r="T1948" s="41">
        <v>0</v>
      </c>
      <c r="U1948" s="41">
        <v>0</v>
      </c>
      <c r="V1948" s="41">
        <v>0</v>
      </c>
      <c r="W1948" s="41">
        <v>0</v>
      </c>
      <c r="X1948" s="41">
        <v>0</v>
      </c>
      <c r="Y1948" s="41">
        <v>0</v>
      </c>
      <c r="Z1948" s="41">
        <v>0</v>
      </c>
      <c r="AA1948" s="41">
        <v>0</v>
      </c>
      <c r="AB1948" s="41">
        <v>0</v>
      </c>
      <c r="AC1948" s="41">
        <v>0</v>
      </c>
      <c r="AD1948" s="58">
        <f>SUM(Table446233[[#This Row],[1st
Apportionment]:[Invoices]])</f>
        <v>0</v>
      </c>
      <c r="AE1948" s="58">
        <f>Table446233[[#This Row],[2018–19
Final Allocation
$98.35 
Per Pupil]]-AD1948</f>
        <v>0</v>
      </c>
    </row>
    <row r="1949" spans="1:31" x14ac:dyDescent="0.35">
      <c r="A1949" s="13" t="s">
        <v>7883</v>
      </c>
      <c r="B1949" s="13" t="s">
        <v>7900</v>
      </c>
      <c r="C1949" s="14" t="s">
        <v>7885</v>
      </c>
      <c r="D1949" s="14" t="s">
        <v>7901</v>
      </c>
      <c r="E1949" s="14" t="s">
        <v>34</v>
      </c>
      <c r="F1949" s="14" t="s">
        <v>35</v>
      </c>
      <c r="G1949" s="14" t="s">
        <v>7901</v>
      </c>
      <c r="H1949" s="61" t="s">
        <v>7902</v>
      </c>
      <c r="I1949" s="38">
        <v>0</v>
      </c>
      <c r="J1949" s="39" t="s">
        <v>8122</v>
      </c>
      <c r="K1949" s="40" t="s">
        <v>8123</v>
      </c>
      <c r="L1949" s="14" t="s">
        <v>8123</v>
      </c>
      <c r="M1949" s="41">
        <v>0</v>
      </c>
      <c r="N1949" s="4" t="s">
        <v>8123</v>
      </c>
      <c r="O1949" s="41">
        <v>0</v>
      </c>
      <c r="P1949" s="41">
        <v>0</v>
      </c>
      <c r="Q1949" s="41">
        <v>0</v>
      </c>
      <c r="R1949" s="41">
        <v>0</v>
      </c>
      <c r="S1949" s="41">
        <v>0</v>
      </c>
      <c r="T1949" s="41">
        <v>0</v>
      </c>
      <c r="U1949" s="41">
        <v>0</v>
      </c>
      <c r="V1949" s="41">
        <v>0</v>
      </c>
      <c r="W1949" s="41">
        <v>0</v>
      </c>
      <c r="X1949" s="41">
        <v>0</v>
      </c>
      <c r="Y1949" s="41">
        <v>0</v>
      </c>
      <c r="Z1949" s="41">
        <v>0</v>
      </c>
      <c r="AA1949" s="41">
        <v>0</v>
      </c>
      <c r="AB1949" s="41">
        <v>0</v>
      </c>
      <c r="AC1949" s="41">
        <v>0</v>
      </c>
      <c r="AD1949" s="58">
        <f>SUM(Table446233[[#This Row],[1st
Apportionment]:[Invoices]])</f>
        <v>0</v>
      </c>
      <c r="AE1949" s="58">
        <f>Table446233[[#This Row],[2018–19
Final Allocation
$98.35 
Per Pupil]]-AD1949</f>
        <v>0</v>
      </c>
    </row>
    <row r="1950" spans="1:31" x14ac:dyDescent="0.35">
      <c r="A1950" s="13" t="s">
        <v>7883</v>
      </c>
      <c r="B1950" s="13" t="s">
        <v>7903</v>
      </c>
      <c r="C1950" s="14" t="s">
        <v>7885</v>
      </c>
      <c r="D1950" s="14" t="s">
        <v>7904</v>
      </c>
      <c r="E1950" s="14" t="s">
        <v>34</v>
      </c>
      <c r="F1950" s="14" t="s">
        <v>35</v>
      </c>
      <c r="G1950" s="14" t="s">
        <v>7904</v>
      </c>
      <c r="H1950" s="61" t="s">
        <v>7905</v>
      </c>
      <c r="I1950" s="38">
        <v>0</v>
      </c>
      <c r="J1950" s="39" t="s">
        <v>8122</v>
      </c>
      <c r="K1950" s="40" t="s">
        <v>8123</v>
      </c>
      <c r="L1950" s="14" t="s">
        <v>8123</v>
      </c>
      <c r="M1950" s="41">
        <v>0</v>
      </c>
      <c r="N1950" s="4" t="s">
        <v>8123</v>
      </c>
      <c r="O1950" s="41">
        <v>0</v>
      </c>
      <c r="P1950" s="41">
        <v>0</v>
      </c>
      <c r="Q1950" s="41">
        <v>0</v>
      </c>
      <c r="R1950" s="41">
        <v>0</v>
      </c>
      <c r="S1950" s="41">
        <v>0</v>
      </c>
      <c r="T1950" s="41">
        <v>0</v>
      </c>
      <c r="U1950" s="41">
        <v>0</v>
      </c>
      <c r="V1950" s="41">
        <v>0</v>
      </c>
      <c r="W1950" s="41">
        <v>0</v>
      </c>
      <c r="X1950" s="41">
        <v>0</v>
      </c>
      <c r="Y1950" s="41">
        <v>0</v>
      </c>
      <c r="Z1950" s="41">
        <v>0</v>
      </c>
      <c r="AA1950" s="41">
        <v>0</v>
      </c>
      <c r="AB1950" s="41">
        <v>0</v>
      </c>
      <c r="AC1950" s="41">
        <v>0</v>
      </c>
      <c r="AD1950" s="58">
        <f>SUM(Table446233[[#This Row],[1st
Apportionment]:[Invoices]])</f>
        <v>0</v>
      </c>
      <c r="AE1950" s="58">
        <f>Table446233[[#This Row],[2018–19
Final Allocation
$98.35 
Per Pupil]]-AD1950</f>
        <v>0</v>
      </c>
    </row>
    <row r="1951" spans="1:31" x14ac:dyDescent="0.35">
      <c r="A1951" s="13" t="s">
        <v>7883</v>
      </c>
      <c r="B1951" s="13" t="s">
        <v>7906</v>
      </c>
      <c r="C1951" s="14" t="s">
        <v>7885</v>
      </c>
      <c r="D1951" s="14" t="s">
        <v>7907</v>
      </c>
      <c r="E1951" s="14" t="s">
        <v>34</v>
      </c>
      <c r="F1951" s="14" t="s">
        <v>35</v>
      </c>
      <c r="G1951" s="14" t="s">
        <v>7907</v>
      </c>
      <c r="H1951" s="61" t="s">
        <v>7908</v>
      </c>
      <c r="I1951" s="38">
        <v>0</v>
      </c>
      <c r="J1951" s="39" t="s">
        <v>8123</v>
      </c>
      <c r="K1951" s="40" t="s">
        <v>8123</v>
      </c>
      <c r="L1951" s="14" t="s">
        <v>8123</v>
      </c>
      <c r="M1951" s="41">
        <v>0</v>
      </c>
      <c r="N1951" s="4" t="s">
        <v>8123</v>
      </c>
      <c r="O1951" s="41">
        <v>0</v>
      </c>
      <c r="P1951" s="41">
        <v>0</v>
      </c>
      <c r="Q1951" s="41">
        <v>0</v>
      </c>
      <c r="R1951" s="41">
        <v>0</v>
      </c>
      <c r="S1951" s="41">
        <v>0</v>
      </c>
      <c r="T1951" s="41">
        <v>0</v>
      </c>
      <c r="U1951" s="41">
        <v>0</v>
      </c>
      <c r="V1951" s="41">
        <v>0</v>
      </c>
      <c r="W1951" s="41">
        <v>0</v>
      </c>
      <c r="X1951" s="41">
        <v>0</v>
      </c>
      <c r="Y1951" s="41">
        <v>0</v>
      </c>
      <c r="Z1951" s="41">
        <v>0</v>
      </c>
      <c r="AA1951" s="41">
        <v>0</v>
      </c>
      <c r="AB1951" s="41">
        <v>0</v>
      </c>
      <c r="AC1951" s="41">
        <v>0</v>
      </c>
      <c r="AD1951" s="58">
        <f>SUM(Table446233[[#This Row],[1st
Apportionment]:[Invoices]])</f>
        <v>0</v>
      </c>
      <c r="AE1951" s="58">
        <f>Table446233[[#This Row],[2018–19
Final Allocation
$98.35 
Per Pupil]]-AD1951</f>
        <v>0</v>
      </c>
    </row>
    <row r="1952" spans="1:31" x14ac:dyDescent="0.35">
      <c r="A1952" s="13" t="s">
        <v>7883</v>
      </c>
      <c r="B1952" s="13" t="s">
        <v>7909</v>
      </c>
      <c r="C1952" s="14" t="s">
        <v>7885</v>
      </c>
      <c r="D1952" s="14" t="s">
        <v>7910</v>
      </c>
      <c r="E1952" s="14" t="s">
        <v>34</v>
      </c>
      <c r="F1952" s="14" t="s">
        <v>35</v>
      </c>
      <c r="G1952" s="14" t="s">
        <v>7910</v>
      </c>
      <c r="H1952" s="61" t="s">
        <v>7911</v>
      </c>
      <c r="I1952" s="38">
        <v>0</v>
      </c>
      <c r="J1952" s="39" t="s">
        <v>8122</v>
      </c>
      <c r="K1952" s="40" t="s">
        <v>8123</v>
      </c>
      <c r="L1952" s="14" t="s">
        <v>8123</v>
      </c>
      <c r="M1952" s="41">
        <v>0</v>
      </c>
      <c r="N1952" s="4" t="s">
        <v>8123</v>
      </c>
      <c r="O1952" s="41">
        <v>0</v>
      </c>
      <c r="P1952" s="41">
        <v>0</v>
      </c>
      <c r="Q1952" s="41">
        <v>0</v>
      </c>
      <c r="R1952" s="41">
        <v>0</v>
      </c>
      <c r="S1952" s="41">
        <v>0</v>
      </c>
      <c r="T1952" s="41">
        <v>0</v>
      </c>
      <c r="U1952" s="41">
        <v>0</v>
      </c>
      <c r="V1952" s="41">
        <v>0</v>
      </c>
      <c r="W1952" s="41">
        <v>0</v>
      </c>
      <c r="X1952" s="41">
        <v>0</v>
      </c>
      <c r="Y1952" s="41">
        <v>0</v>
      </c>
      <c r="Z1952" s="41">
        <v>0</v>
      </c>
      <c r="AA1952" s="41">
        <v>0</v>
      </c>
      <c r="AB1952" s="41">
        <v>0</v>
      </c>
      <c r="AC1952" s="41">
        <v>0</v>
      </c>
      <c r="AD1952" s="58">
        <f>SUM(Table446233[[#This Row],[1st
Apportionment]:[Invoices]])</f>
        <v>0</v>
      </c>
      <c r="AE1952" s="58">
        <f>Table446233[[#This Row],[2018–19
Final Allocation
$98.35 
Per Pupil]]-AD1952</f>
        <v>0</v>
      </c>
    </row>
    <row r="1953" spans="1:31" x14ac:dyDescent="0.35">
      <c r="A1953" s="13" t="s">
        <v>7883</v>
      </c>
      <c r="B1953" s="13" t="s">
        <v>7912</v>
      </c>
      <c r="C1953" s="14" t="s">
        <v>7885</v>
      </c>
      <c r="D1953" s="14" t="s">
        <v>7913</v>
      </c>
      <c r="E1953" s="14" t="s">
        <v>34</v>
      </c>
      <c r="F1953" s="14" t="s">
        <v>35</v>
      </c>
      <c r="G1953" s="14" t="s">
        <v>7913</v>
      </c>
      <c r="H1953" s="61" t="s">
        <v>7914</v>
      </c>
      <c r="I1953" s="38">
        <v>0</v>
      </c>
      <c r="J1953" s="39" t="s">
        <v>8122</v>
      </c>
      <c r="K1953" s="40" t="s">
        <v>8123</v>
      </c>
      <c r="L1953" s="14" t="s">
        <v>8123</v>
      </c>
      <c r="M1953" s="41">
        <v>0</v>
      </c>
      <c r="N1953" s="4" t="s">
        <v>8123</v>
      </c>
      <c r="O1953" s="41">
        <v>0</v>
      </c>
      <c r="P1953" s="41">
        <v>0</v>
      </c>
      <c r="Q1953" s="41">
        <v>0</v>
      </c>
      <c r="R1953" s="41">
        <v>0</v>
      </c>
      <c r="S1953" s="41">
        <v>0</v>
      </c>
      <c r="T1953" s="41">
        <v>0</v>
      </c>
      <c r="U1953" s="41">
        <v>0</v>
      </c>
      <c r="V1953" s="41">
        <v>0</v>
      </c>
      <c r="W1953" s="41">
        <v>0</v>
      </c>
      <c r="X1953" s="41">
        <v>0</v>
      </c>
      <c r="Y1953" s="41">
        <v>0</v>
      </c>
      <c r="Z1953" s="41">
        <v>0</v>
      </c>
      <c r="AA1953" s="41">
        <v>0</v>
      </c>
      <c r="AB1953" s="41">
        <v>0</v>
      </c>
      <c r="AC1953" s="41">
        <v>0</v>
      </c>
      <c r="AD1953" s="58">
        <f>SUM(Table446233[[#This Row],[1st
Apportionment]:[Invoices]])</f>
        <v>0</v>
      </c>
      <c r="AE1953" s="58">
        <f>Table446233[[#This Row],[2018–19
Final Allocation
$98.35 
Per Pupil]]-AD1953</f>
        <v>0</v>
      </c>
    </row>
    <row r="1954" spans="1:31" x14ac:dyDescent="0.35">
      <c r="A1954" s="13" t="s">
        <v>7883</v>
      </c>
      <c r="B1954" s="13" t="s">
        <v>7915</v>
      </c>
      <c r="C1954" s="14" t="s">
        <v>7885</v>
      </c>
      <c r="D1954" s="14" t="s">
        <v>7916</v>
      </c>
      <c r="E1954" s="14" t="s">
        <v>34</v>
      </c>
      <c r="F1954" s="14" t="s">
        <v>35</v>
      </c>
      <c r="G1954" s="14" t="s">
        <v>7916</v>
      </c>
      <c r="H1954" s="61" t="s">
        <v>7917</v>
      </c>
      <c r="I1954" s="38">
        <v>0</v>
      </c>
      <c r="J1954" s="39" t="s">
        <v>8122</v>
      </c>
      <c r="K1954" s="40" t="s">
        <v>8123</v>
      </c>
      <c r="L1954" s="14" t="s">
        <v>8123</v>
      </c>
      <c r="M1954" s="41">
        <v>0</v>
      </c>
      <c r="N1954" s="4" t="s">
        <v>8123</v>
      </c>
      <c r="O1954" s="41">
        <v>0</v>
      </c>
      <c r="P1954" s="41">
        <v>0</v>
      </c>
      <c r="Q1954" s="41">
        <v>0</v>
      </c>
      <c r="R1954" s="41">
        <v>0</v>
      </c>
      <c r="S1954" s="41">
        <v>0</v>
      </c>
      <c r="T1954" s="41">
        <v>0</v>
      </c>
      <c r="U1954" s="41">
        <v>0</v>
      </c>
      <c r="V1954" s="41">
        <v>0</v>
      </c>
      <c r="W1954" s="41">
        <v>0</v>
      </c>
      <c r="X1954" s="41">
        <v>0</v>
      </c>
      <c r="Y1954" s="41">
        <v>0</v>
      </c>
      <c r="Z1954" s="41">
        <v>0</v>
      </c>
      <c r="AA1954" s="41">
        <v>0</v>
      </c>
      <c r="AB1954" s="41">
        <v>0</v>
      </c>
      <c r="AC1954" s="41">
        <v>0</v>
      </c>
      <c r="AD1954" s="58">
        <f>SUM(Table446233[[#This Row],[1st
Apportionment]:[Invoices]])</f>
        <v>0</v>
      </c>
      <c r="AE1954" s="58">
        <f>Table446233[[#This Row],[2018–19
Final Allocation
$98.35 
Per Pupil]]-AD1954</f>
        <v>0</v>
      </c>
    </row>
    <row r="1955" spans="1:31" x14ac:dyDescent="0.35">
      <c r="A1955" s="42" t="s">
        <v>7883</v>
      </c>
      <c r="B1955" s="1" t="s">
        <v>7918</v>
      </c>
      <c r="C1955" s="43" t="s">
        <v>7885</v>
      </c>
      <c r="D1955" s="43" t="s">
        <v>7919</v>
      </c>
      <c r="E1955" s="43" t="s">
        <v>34</v>
      </c>
      <c r="F1955" s="2" t="s">
        <v>35</v>
      </c>
      <c r="G1955" s="43" t="s">
        <v>7919</v>
      </c>
      <c r="H1955" s="59" t="s">
        <v>7920</v>
      </c>
      <c r="I1955" s="38">
        <v>0</v>
      </c>
      <c r="J1955" s="39" t="s">
        <v>8122</v>
      </c>
      <c r="K1955" s="40" t="s">
        <v>8123</v>
      </c>
      <c r="L1955" s="14" t="s">
        <v>8123</v>
      </c>
      <c r="M1955" s="41">
        <v>0</v>
      </c>
      <c r="N1955" s="4" t="s">
        <v>8123</v>
      </c>
      <c r="O1955" s="41">
        <v>0</v>
      </c>
      <c r="P1955" s="41">
        <v>0</v>
      </c>
      <c r="Q1955" s="41">
        <v>0</v>
      </c>
      <c r="R1955" s="41">
        <v>0</v>
      </c>
      <c r="S1955" s="41">
        <v>0</v>
      </c>
      <c r="T1955" s="41">
        <v>0</v>
      </c>
      <c r="U1955" s="41">
        <v>0</v>
      </c>
      <c r="V1955" s="41">
        <v>0</v>
      </c>
      <c r="W1955" s="41">
        <v>0</v>
      </c>
      <c r="X1955" s="41">
        <v>0</v>
      </c>
      <c r="Y1955" s="41">
        <v>0</v>
      </c>
      <c r="Z1955" s="41">
        <v>0</v>
      </c>
      <c r="AA1955" s="41">
        <v>0</v>
      </c>
      <c r="AB1955" s="41">
        <v>0</v>
      </c>
      <c r="AC1955" s="41">
        <v>0</v>
      </c>
      <c r="AD1955" s="58">
        <f>SUM(Table446233[[#This Row],[1st
Apportionment]:[Invoices]])</f>
        <v>0</v>
      </c>
      <c r="AE1955" s="58">
        <f>Table446233[[#This Row],[2018–19
Final Allocation
$98.35 
Per Pupil]]-AD1955</f>
        <v>0</v>
      </c>
    </row>
    <row r="1956" spans="1:31" x14ac:dyDescent="0.35">
      <c r="A1956" s="42" t="s">
        <v>7883</v>
      </c>
      <c r="B1956" s="1" t="s">
        <v>7921</v>
      </c>
      <c r="C1956" s="43" t="s">
        <v>7885</v>
      </c>
      <c r="D1956" s="43" t="s">
        <v>7913</v>
      </c>
      <c r="E1956" s="43" t="s">
        <v>7922</v>
      </c>
      <c r="F1956" s="2" t="s">
        <v>7923</v>
      </c>
      <c r="G1956" s="43" t="s">
        <v>7924</v>
      </c>
      <c r="H1956" s="59" t="s">
        <v>7925</v>
      </c>
      <c r="I1956" s="38">
        <v>0</v>
      </c>
      <c r="J1956" s="39" t="s">
        <v>8123</v>
      </c>
      <c r="K1956" s="40" t="s">
        <v>8123</v>
      </c>
      <c r="L1956" s="14" t="s">
        <v>8123</v>
      </c>
      <c r="M1956" s="41">
        <v>0</v>
      </c>
      <c r="N1956" s="4" t="s">
        <v>8123</v>
      </c>
      <c r="O1956" s="41">
        <v>0</v>
      </c>
      <c r="P1956" s="41">
        <v>0</v>
      </c>
      <c r="Q1956" s="41">
        <v>0</v>
      </c>
      <c r="R1956" s="41">
        <v>0</v>
      </c>
      <c r="S1956" s="41">
        <v>0</v>
      </c>
      <c r="T1956" s="41">
        <v>0</v>
      </c>
      <c r="U1956" s="41">
        <v>0</v>
      </c>
      <c r="V1956" s="41">
        <v>0</v>
      </c>
      <c r="W1956" s="41">
        <v>0</v>
      </c>
      <c r="X1956" s="41">
        <v>0</v>
      </c>
      <c r="Y1956" s="41">
        <v>0</v>
      </c>
      <c r="Z1956" s="41">
        <v>0</v>
      </c>
      <c r="AA1956" s="41">
        <v>0</v>
      </c>
      <c r="AB1956" s="41">
        <v>0</v>
      </c>
      <c r="AC1956" s="41">
        <v>0</v>
      </c>
      <c r="AD1956" s="58">
        <f>SUM(Table446233[[#This Row],[1st
Apportionment]:[Invoices]])</f>
        <v>0</v>
      </c>
      <c r="AE1956" s="58">
        <f>Table446233[[#This Row],[2018–19
Final Allocation
$98.35 
Per Pupil]]-AD1956</f>
        <v>0</v>
      </c>
    </row>
    <row r="1957" spans="1:31" x14ac:dyDescent="0.35">
      <c r="A1957" s="42" t="s">
        <v>7883</v>
      </c>
      <c r="B1957" s="1" t="s">
        <v>7926</v>
      </c>
      <c r="C1957" s="43" t="s">
        <v>7885</v>
      </c>
      <c r="D1957" s="43" t="s">
        <v>7886</v>
      </c>
      <c r="E1957" s="43" t="s">
        <v>7927</v>
      </c>
      <c r="F1957" s="2" t="s">
        <v>7928</v>
      </c>
      <c r="G1957" s="43" t="s">
        <v>7929</v>
      </c>
      <c r="H1957" s="59" t="s">
        <v>7930</v>
      </c>
      <c r="I1957" s="38">
        <v>0</v>
      </c>
      <c r="J1957" s="39" t="s">
        <v>8122</v>
      </c>
      <c r="K1957" s="40" t="s">
        <v>8123</v>
      </c>
      <c r="L1957" s="14" t="s">
        <v>8123</v>
      </c>
      <c r="M1957" s="41">
        <v>0</v>
      </c>
      <c r="N1957" s="4" t="s">
        <v>8123</v>
      </c>
      <c r="O1957" s="41">
        <v>0</v>
      </c>
      <c r="P1957" s="41">
        <v>0</v>
      </c>
      <c r="Q1957" s="41">
        <v>0</v>
      </c>
      <c r="R1957" s="41">
        <v>0</v>
      </c>
      <c r="S1957" s="41">
        <v>0</v>
      </c>
      <c r="T1957" s="41">
        <v>0</v>
      </c>
      <c r="U1957" s="41">
        <v>0</v>
      </c>
      <c r="V1957" s="41">
        <v>0</v>
      </c>
      <c r="W1957" s="41">
        <v>0</v>
      </c>
      <c r="X1957" s="41">
        <v>0</v>
      </c>
      <c r="Y1957" s="41">
        <v>0</v>
      </c>
      <c r="Z1957" s="41">
        <v>0</v>
      </c>
      <c r="AA1957" s="41">
        <v>0</v>
      </c>
      <c r="AB1957" s="41">
        <v>0</v>
      </c>
      <c r="AC1957" s="41">
        <v>0</v>
      </c>
      <c r="AD1957" s="58">
        <f>SUM(Table446233[[#This Row],[1st
Apportionment]:[Invoices]])</f>
        <v>0</v>
      </c>
      <c r="AE1957" s="58">
        <f>Table446233[[#This Row],[2018–19
Final Allocation
$98.35 
Per Pupil]]-AD1957</f>
        <v>0</v>
      </c>
    </row>
    <row r="1958" spans="1:31" x14ac:dyDescent="0.35">
      <c r="A1958" s="42" t="s">
        <v>7931</v>
      </c>
      <c r="B1958" s="1" t="s">
        <v>7932</v>
      </c>
      <c r="C1958" s="43" t="s">
        <v>7933</v>
      </c>
      <c r="D1958" s="43" t="s">
        <v>7934</v>
      </c>
      <c r="E1958" s="43" t="s">
        <v>34</v>
      </c>
      <c r="F1958" s="2" t="s">
        <v>35</v>
      </c>
      <c r="G1958" s="43" t="s">
        <v>7934</v>
      </c>
      <c r="H1958" s="59" t="s">
        <v>7935</v>
      </c>
      <c r="I1958" s="38">
        <v>0</v>
      </c>
      <c r="J1958" s="39" t="s">
        <v>8122</v>
      </c>
      <c r="K1958" s="40" t="s">
        <v>8123</v>
      </c>
      <c r="L1958" s="14" t="s">
        <v>8123</v>
      </c>
      <c r="M1958" s="41">
        <v>0</v>
      </c>
      <c r="N1958" s="4" t="s">
        <v>8123</v>
      </c>
      <c r="O1958" s="41">
        <v>0</v>
      </c>
      <c r="P1958" s="41">
        <v>0</v>
      </c>
      <c r="Q1958" s="41">
        <v>0</v>
      </c>
      <c r="R1958" s="41">
        <v>0</v>
      </c>
      <c r="S1958" s="41">
        <v>0</v>
      </c>
      <c r="T1958" s="41">
        <v>0</v>
      </c>
      <c r="U1958" s="41">
        <v>0</v>
      </c>
      <c r="V1958" s="41">
        <v>0</v>
      </c>
      <c r="W1958" s="41">
        <v>0</v>
      </c>
      <c r="X1958" s="41">
        <v>0</v>
      </c>
      <c r="Y1958" s="41">
        <v>0</v>
      </c>
      <c r="Z1958" s="41">
        <v>0</v>
      </c>
      <c r="AA1958" s="41">
        <v>0</v>
      </c>
      <c r="AB1958" s="41">
        <v>0</v>
      </c>
      <c r="AC1958" s="41">
        <v>0</v>
      </c>
      <c r="AD1958" s="58">
        <f>SUM(Table446233[[#This Row],[1st
Apportionment]:[Invoices]])</f>
        <v>0</v>
      </c>
      <c r="AE1958" s="58">
        <f>Table446233[[#This Row],[2018–19
Final Allocation
$98.35 
Per Pupil]]-AD1958</f>
        <v>0</v>
      </c>
    </row>
    <row r="1959" spans="1:31" x14ac:dyDescent="0.35">
      <c r="A1959" s="42" t="s">
        <v>7931</v>
      </c>
      <c r="B1959" s="1" t="s">
        <v>7936</v>
      </c>
      <c r="C1959" s="43" t="s">
        <v>7933</v>
      </c>
      <c r="D1959" s="43" t="s">
        <v>7937</v>
      </c>
      <c r="E1959" s="43" t="s">
        <v>34</v>
      </c>
      <c r="F1959" s="2" t="s">
        <v>35</v>
      </c>
      <c r="G1959" s="43" t="s">
        <v>7937</v>
      </c>
      <c r="H1959" s="59" t="s">
        <v>7938</v>
      </c>
      <c r="I1959" s="38">
        <v>0</v>
      </c>
      <c r="J1959" s="39" t="s">
        <v>8123</v>
      </c>
      <c r="K1959" s="40" t="s">
        <v>8123</v>
      </c>
      <c r="L1959" s="14" t="s">
        <v>8123</v>
      </c>
      <c r="M1959" s="41">
        <v>0</v>
      </c>
      <c r="N1959" s="4" t="s">
        <v>8123</v>
      </c>
      <c r="O1959" s="41">
        <v>0</v>
      </c>
      <c r="P1959" s="41">
        <v>0</v>
      </c>
      <c r="Q1959" s="41">
        <v>0</v>
      </c>
      <c r="R1959" s="41">
        <v>0</v>
      </c>
      <c r="S1959" s="41">
        <v>0</v>
      </c>
      <c r="T1959" s="41">
        <v>0</v>
      </c>
      <c r="U1959" s="41">
        <v>0</v>
      </c>
      <c r="V1959" s="41">
        <v>0</v>
      </c>
      <c r="W1959" s="41">
        <v>0</v>
      </c>
      <c r="X1959" s="41">
        <v>0</v>
      </c>
      <c r="Y1959" s="41">
        <v>0</v>
      </c>
      <c r="Z1959" s="41">
        <v>0</v>
      </c>
      <c r="AA1959" s="41">
        <v>0</v>
      </c>
      <c r="AB1959" s="41">
        <v>0</v>
      </c>
      <c r="AC1959" s="41">
        <v>0</v>
      </c>
      <c r="AD1959" s="58">
        <f>SUM(Table446233[[#This Row],[1st
Apportionment]:[Invoices]])</f>
        <v>0</v>
      </c>
      <c r="AE1959" s="58">
        <f>Table446233[[#This Row],[2018–19
Final Allocation
$98.35 
Per Pupil]]-AD1959</f>
        <v>0</v>
      </c>
    </row>
    <row r="1960" spans="1:31" x14ac:dyDescent="0.35">
      <c r="A1960" s="42" t="s">
        <v>7931</v>
      </c>
      <c r="B1960" s="1" t="s">
        <v>7939</v>
      </c>
      <c r="C1960" s="43" t="s">
        <v>7933</v>
      </c>
      <c r="D1960" s="43" t="s">
        <v>7940</v>
      </c>
      <c r="E1960" s="43" t="s">
        <v>34</v>
      </c>
      <c r="F1960" s="2" t="s">
        <v>35</v>
      </c>
      <c r="G1960" s="43" t="s">
        <v>7940</v>
      </c>
      <c r="H1960" s="59" t="s">
        <v>7941</v>
      </c>
      <c r="I1960" s="38">
        <v>75</v>
      </c>
      <c r="J1960" s="39" t="s">
        <v>8122</v>
      </c>
      <c r="K1960" s="40" t="s">
        <v>8122</v>
      </c>
      <c r="L1960" s="14" t="s">
        <v>8122</v>
      </c>
      <c r="M1960" s="41">
        <v>7376</v>
      </c>
      <c r="N1960" s="4" t="s">
        <v>8123</v>
      </c>
      <c r="O1960" s="41">
        <v>1732</v>
      </c>
      <c r="P1960" s="41">
        <v>0</v>
      </c>
      <c r="Q1960" s="41">
        <v>1732</v>
      </c>
      <c r="R1960" s="41">
        <v>0</v>
      </c>
      <c r="S1960" s="41">
        <v>0</v>
      </c>
      <c r="T1960" s="41">
        <v>3912</v>
      </c>
      <c r="U1960" s="41">
        <v>0</v>
      </c>
      <c r="V1960" s="41">
        <v>0</v>
      </c>
      <c r="W1960" s="41">
        <v>0</v>
      </c>
      <c r="X1960" s="41">
        <v>0</v>
      </c>
      <c r="Y1960" s="41">
        <v>0</v>
      </c>
      <c r="Z1960" s="41">
        <v>0</v>
      </c>
      <c r="AA1960" s="41">
        <v>0</v>
      </c>
      <c r="AB1960" s="41">
        <v>0</v>
      </c>
      <c r="AC1960" s="41">
        <v>0</v>
      </c>
      <c r="AD1960" s="58">
        <f>SUM(Table446233[[#This Row],[1st
Apportionment]:[Invoices]])</f>
        <v>7376</v>
      </c>
      <c r="AE1960" s="58">
        <f>Table446233[[#This Row],[2018–19
Final Allocation
$98.35 
Per Pupil]]-AD1960</f>
        <v>0</v>
      </c>
    </row>
    <row r="1961" spans="1:31" x14ac:dyDescent="0.35">
      <c r="A1961" s="42" t="s">
        <v>7931</v>
      </c>
      <c r="B1961" s="1" t="s">
        <v>7942</v>
      </c>
      <c r="C1961" s="43" t="s">
        <v>7933</v>
      </c>
      <c r="D1961" s="43" t="s">
        <v>7943</v>
      </c>
      <c r="E1961" s="43" t="s">
        <v>34</v>
      </c>
      <c r="F1961" s="2" t="s">
        <v>35</v>
      </c>
      <c r="G1961" s="43" t="s">
        <v>7943</v>
      </c>
      <c r="H1961" s="59" t="s">
        <v>7944</v>
      </c>
      <c r="I1961" s="38">
        <v>255</v>
      </c>
      <c r="J1961" s="39" t="s">
        <v>8122</v>
      </c>
      <c r="K1961" s="40" t="s">
        <v>8122</v>
      </c>
      <c r="L1961" s="14" t="s">
        <v>8122</v>
      </c>
      <c r="M1961" s="41">
        <v>25079</v>
      </c>
      <c r="N1961" s="4" t="s">
        <v>8123</v>
      </c>
      <c r="O1961" s="41">
        <v>0</v>
      </c>
      <c r="P1961" s="41">
        <v>0</v>
      </c>
      <c r="Q1961" s="41">
        <v>0</v>
      </c>
      <c r="R1961" s="41">
        <v>0</v>
      </c>
      <c r="S1961" s="41">
        <v>0</v>
      </c>
      <c r="T1961" s="41">
        <v>0</v>
      </c>
      <c r="U1961" s="41">
        <v>724</v>
      </c>
      <c r="V1961" s="41">
        <v>24355</v>
      </c>
      <c r="W1961" s="41">
        <v>0</v>
      </c>
      <c r="X1961" s="41">
        <v>0</v>
      </c>
      <c r="Y1961" s="41">
        <v>0</v>
      </c>
      <c r="Z1961" s="41">
        <v>0</v>
      </c>
      <c r="AA1961" s="41">
        <v>0</v>
      </c>
      <c r="AB1961" s="41">
        <v>0</v>
      </c>
      <c r="AC1961" s="41">
        <v>0</v>
      </c>
      <c r="AD1961" s="58">
        <f>SUM(Table446233[[#This Row],[1st
Apportionment]:[Invoices]])</f>
        <v>25079</v>
      </c>
      <c r="AE1961" s="58">
        <f>Table446233[[#This Row],[2018–19
Final Allocation
$98.35 
Per Pupil]]-AD1961</f>
        <v>0</v>
      </c>
    </row>
    <row r="1962" spans="1:31" x14ac:dyDescent="0.35">
      <c r="A1962" s="42" t="s">
        <v>7931</v>
      </c>
      <c r="B1962" s="1" t="s">
        <v>7945</v>
      </c>
      <c r="C1962" s="43" t="s">
        <v>7933</v>
      </c>
      <c r="D1962" s="43" t="s">
        <v>7946</v>
      </c>
      <c r="E1962" s="43" t="s">
        <v>34</v>
      </c>
      <c r="F1962" s="2" t="s">
        <v>35</v>
      </c>
      <c r="G1962" s="43" t="s">
        <v>7946</v>
      </c>
      <c r="H1962" s="59" t="s">
        <v>7947</v>
      </c>
      <c r="I1962" s="38">
        <v>0</v>
      </c>
      <c r="J1962" s="39" t="s">
        <v>8122</v>
      </c>
      <c r="K1962" s="40" t="s">
        <v>8123</v>
      </c>
      <c r="L1962" s="14" t="s">
        <v>8123</v>
      </c>
      <c r="M1962" s="41">
        <v>0</v>
      </c>
      <c r="N1962" s="4" t="s">
        <v>8123</v>
      </c>
      <c r="O1962" s="41">
        <v>0</v>
      </c>
      <c r="P1962" s="41">
        <v>0</v>
      </c>
      <c r="Q1962" s="41">
        <v>0</v>
      </c>
      <c r="R1962" s="41">
        <v>0</v>
      </c>
      <c r="S1962" s="41">
        <v>0</v>
      </c>
      <c r="T1962" s="41">
        <v>0</v>
      </c>
      <c r="U1962" s="41">
        <v>0</v>
      </c>
      <c r="V1962" s="41">
        <v>0</v>
      </c>
      <c r="W1962" s="41">
        <v>0</v>
      </c>
      <c r="X1962" s="41">
        <v>0</v>
      </c>
      <c r="Y1962" s="41">
        <v>0</v>
      </c>
      <c r="Z1962" s="41">
        <v>0</v>
      </c>
      <c r="AA1962" s="41">
        <v>0</v>
      </c>
      <c r="AB1962" s="41">
        <v>0</v>
      </c>
      <c r="AC1962" s="41">
        <v>0</v>
      </c>
      <c r="AD1962" s="58">
        <f>SUM(Table446233[[#This Row],[1st
Apportionment]:[Invoices]])</f>
        <v>0</v>
      </c>
      <c r="AE1962" s="58">
        <f>Table446233[[#This Row],[2018–19
Final Allocation
$98.35 
Per Pupil]]-AD1962</f>
        <v>0</v>
      </c>
    </row>
    <row r="1963" spans="1:31" x14ac:dyDescent="0.35">
      <c r="A1963" s="42" t="s">
        <v>7931</v>
      </c>
      <c r="B1963" s="1" t="s">
        <v>7948</v>
      </c>
      <c r="C1963" s="43" t="s">
        <v>7933</v>
      </c>
      <c r="D1963" s="43" t="s">
        <v>7949</v>
      </c>
      <c r="E1963" s="43" t="s">
        <v>34</v>
      </c>
      <c r="F1963" s="2" t="s">
        <v>35</v>
      </c>
      <c r="G1963" s="43" t="s">
        <v>7949</v>
      </c>
      <c r="H1963" s="59" t="s">
        <v>7950</v>
      </c>
      <c r="I1963" s="38">
        <v>0</v>
      </c>
      <c r="J1963" s="39" t="s">
        <v>8122</v>
      </c>
      <c r="K1963" s="40" t="s">
        <v>8123</v>
      </c>
      <c r="L1963" s="14" t="s">
        <v>8123</v>
      </c>
      <c r="M1963" s="41">
        <v>0</v>
      </c>
      <c r="N1963" s="4" t="s">
        <v>8123</v>
      </c>
      <c r="O1963" s="41">
        <v>0</v>
      </c>
      <c r="P1963" s="41">
        <v>0</v>
      </c>
      <c r="Q1963" s="41">
        <v>0</v>
      </c>
      <c r="R1963" s="41">
        <v>0</v>
      </c>
      <c r="S1963" s="41">
        <v>0</v>
      </c>
      <c r="T1963" s="41">
        <v>0</v>
      </c>
      <c r="U1963" s="41">
        <v>0</v>
      </c>
      <c r="V1963" s="41">
        <v>0</v>
      </c>
      <c r="W1963" s="41">
        <v>0</v>
      </c>
      <c r="X1963" s="41">
        <v>0</v>
      </c>
      <c r="Y1963" s="41">
        <v>0</v>
      </c>
      <c r="Z1963" s="41">
        <v>0</v>
      </c>
      <c r="AA1963" s="41">
        <v>0</v>
      </c>
      <c r="AB1963" s="41">
        <v>0</v>
      </c>
      <c r="AC1963" s="41">
        <v>0</v>
      </c>
      <c r="AD1963" s="58">
        <f>SUM(Table446233[[#This Row],[1st
Apportionment]:[Invoices]])</f>
        <v>0</v>
      </c>
      <c r="AE1963" s="58">
        <f>Table446233[[#This Row],[2018–19
Final Allocation
$98.35 
Per Pupil]]-AD1963</f>
        <v>0</v>
      </c>
    </row>
    <row r="1964" spans="1:31" x14ac:dyDescent="0.35">
      <c r="A1964" s="42" t="s">
        <v>7931</v>
      </c>
      <c r="B1964" s="1" t="s">
        <v>7951</v>
      </c>
      <c r="C1964" s="43" t="s">
        <v>7933</v>
      </c>
      <c r="D1964" s="43" t="s">
        <v>7952</v>
      </c>
      <c r="E1964" s="43" t="s">
        <v>34</v>
      </c>
      <c r="F1964" s="2" t="s">
        <v>35</v>
      </c>
      <c r="G1964" s="43" t="s">
        <v>7952</v>
      </c>
      <c r="H1964" s="59" t="s">
        <v>4079</v>
      </c>
      <c r="I1964" s="38">
        <v>0</v>
      </c>
      <c r="J1964" s="39" t="s">
        <v>8122</v>
      </c>
      <c r="K1964" s="40" t="s">
        <v>8123</v>
      </c>
      <c r="L1964" s="14" t="s">
        <v>8123</v>
      </c>
      <c r="M1964" s="41">
        <v>0</v>
      </c>
      <c r="N1964" s="4" t="s">
        <v>8122</v>
      </c>
      <c r="O1964" s="41">
        <v>0</v>
      </c>
      <c r="P1964" s="41">
        <v>0</v>
      </c>
      <c r="Q1964" s="41">
        <v>0</v>
      </c>
      <c r="R1964" s="41">
        <v>0</v>
      </c>
      <c r="S1964" s="41">
        <v>0</v>
      </c>
      <c r="T1964" s="41">
        <v>0</v>
      </c>
      <c r="U1964" s="41">
        <v>0</v>
      </c>
      <c r="V1964" s="41">
        <v>0</v>
      </c>
      <c r="W1964" s="41">
        <v>0</v>
      </c>
      <c r="X1964" s="41">
        <v>0</v>
      </c>
      <c r="Y1964" s="41">
        <v>0</v>
      </c>
      <c r="Z1964" s="41">
        <v>0</v>
      </c>
      <c r="AA1964" s="41">
        <v>0</v>
      </c>
      <c r="AB1964" s="41">
        <v>0</v>
      </c>
      <c r="AC1964" s="41">
        <v>0</v>
      </c>
      <c r="AD1964" s="58">
        <f>SUM(Table446233[[#This Row],[1st
Apportionment]:[Invoices]])</f>
        <v>0</v>
      </c>
      <c r="AE1964" s="58">
        <f>Table446233[[#This Row],[2018–19
Final Allocation
$98.35 
Per Pupil]]-AD1964</f>
        <v>0</v>
      </c>
    </row>
    <row r="1965" spans="1:31" x14ac:dyDescent="0.35">
      <c r="A1965" s="42" t="s">
        <v>7931</v>
      </c>
      <c r="B1965" s="1" t="s">
        <v>7953</v>
      </c>
      <c r="C1965" s="43" t="s">
        <v>7933</v>
      </c>
      <c r="D1965" s="43" t="s">
        <v>7954</v>
      </c>
      <c r="E1965" s="43" t="s">
        <v>34</v>
      </c>
      <c r="F1965" s="2" t="s">
        <v>35</v>
      </c>
      <c r="G1965" s="43" t="s">
        <v>7954</v>
      </c>
      <c r="H1965" s="59" t="s">
        <v>7955</v>
      </c>
      <c r="I1965" s="38">
        <v>0</v>
      </c>
      <c r="J1965" s="39" t="s">
        <v>8122</v>
      </c>
      <c r="K1965" s="40" t="s">
        <v>8123</v>
      </c>
      <c r="L1965" s="14" t="s">
        <v>8123</v>
      </c>
      <c r="M1965" s="41">
        <v>0</v>
      </c>
      <c r="N1965" s="4" t="s">
        <v>8123</v>
      </c>
      <c r="O1965" s="41">
        <v>0</v>
      </c>
      <c r="P1965" s="41">
        <v>0</v>
      </c>
      <c r="Q1965" s="41">
        <v>0</v>
      </c>
      <c r="R1965" s="41">
        <v>0</v>
      </c>
      <c r="S1965" s="41">
        <v>0</v>
      </c>
      <c r="T1965" s="41">
        <v>0</v>
      </c>
      <c r="U1965" s="41">
        <v>0</v>
      </c>
      <c r="V1965" s="41">
        <v>0</v>
      </c>
      <c r="W1965" s="41">
        <v>0</v>
      </c>
      <c r="X1965" s="41">
        <v>0</v>
      </c>
      <c r="Y1965" s="41">
        <v>0</v>
      </c>
      <c r="Z1965" s="41">
        <v>0</v>
      </c>
      <c r="AA1965" s="41">
        <v>0</v>
      </c>
      <c r="AB1965" s="41">
        <v>0</v>
      </c>
      <c r="AC1965" s="41">
        <v>0</v>
      </c>
      <c r="AD1965" s="58">
        <f>SUM(Table446233[[#This Row],[1st
Apportionment]:[Invoices]])</f>
        <v>0</v>
      </c>
      <c r="AE1965" s="58">
        <f>Table446233[[#This Row],[2018–19
Final Allocation
$98.35 
Per Pupil]]-AD1965</f>
        <v>0</v>
      </c>
    </row>
    <row r="1966" spans="1:31" x14ac:dyDescent="0.35">
      <c r="A1966" s="42" t="s">
        <v>7931</v>
      </c>
      <c r="B1966" s="1" t="s">
        <v>7956</v>
      </c>
      <c r="C1966" s="43" t="s">
        <v>7933</v>
      </c>
      <c r="D1966" s="43" t="s">
        <v>7957</v>
      </c>
      <c r="E1966" s="43" t="s">
        <v>34</v>
      </c>
      <c r="F1966" s="2" t="s">
        <v>35</v>
      </c>
      <c r="G1966" s="43" t="s">
        <v>7957</v>
      </c>
      <c r="H1966" s="59" t="s">
        <v>7958</v>
      </c>
      <c r="I1966" s="38">
        <v>308</v>
      </c>
      <c r="J1966" s="39" t="s">
        <v>8122</v>
      </c>
      <c r="K1966" s="40" t="s">
        <v>8122</v>
      </c>
      <c r="L1966" s="14" t="s">
        <v>8122</v>
      </c>
      <c r="M1966" s="41">
        <v>30292</v>
      </c>
      <c r="N1966" s="4" t="s">
        <v>8122</v>
      </c>
      <c r="O1966" s="41">
        <v>0</v>
      </c>
      <c r="P1966" s="41">
        <v>2014</v>
      </c>
      <c r="Q1966" s="41">
        <v>7111</v>
      </c>
      <c r="R1966" s="41">
        <v>7573</v>
      </c>
      <c r="S1966" s="41">
        <v>11461</v>
      </c>
      <c r="T1966" s="41">
        <v>2133</v>
      </c>
      <c r="U1966" s="41">
        <v>0</v>
      </c>
      <c r="V1966" s="41">
        <v>0</v>
      </c>
      <c r="W1966" s="41">
        <v>0</v>
      </c>
      <c r="X1966" s="41">
        <v>0</v>
      </c>
      <c r="Y1966" s="41">
        <v>0</v>
      </c>
      <c r="Z1966" s="41">
        <v>0</v>
      </c>
      <c r="AA1966" s="41">
        <v>0</v>
      </c>
      <c r="AB1966" s="41">
        <v>0</v>
      </c>
      <c r="AC1966" s="41">
        <v>0</v>
      </c>
      <c r="AD1966" s="58">
        <f>SUM(Table446233[[#This Row],[1st
Apportionment]:[Invoices]])</f>
        <v>30292</v>
      </c>
      <c r="AE1966" s="58">
        <f>Table446233[[#This Row],[2018–19
Final Allocation
$98.35 
Per Pupil]]-AD1966</f>
        <v>0</v>
      </c>
    </row>
    <row r="1967" spans="1:31" x14ac:dyDescent="0.35">
      <c r="A1967" s="42" t="s">
        <v>7931</v>
      </c>
      <c r="B1967" s="1" t="s">
        <v>7959</v>
      </c>
      <c r="C1967" s="43" t="s">
        <v>7933</v>
      </c>
      <c r="D1967" s="43" t="s">
        <v>7960</v>
      </c>
      <c r="E1967" s="43" t="s">
        <v>34</v>
      </c>
      <c r="F1967" s="2" t="s">
        <v>35</v>
      </c>
      <c r="G1967" s="43" t="s">
        <v>7960</v>
      </c>
      <c r="H1967" s="59" t="s">
        <v>7961</v>
      </c>
      <c r="I1967" s="38">
        <v>0</v>
      </c>
      <c r="J1967" s="39" t="s">
        <v>8123</v>
      </c>
      <c r="K1967" s="40" t="s">
        <v>8122</v>
      </c>
      <c r="L1967" s="14" t="s">
        <v>8122</v>
      </c>
      <c r="M1967" s="41">
        <v>0</v>
      </c>
      <c r="N1967" s="4" t="s">
        <v>8123</v>
      </c>
      <c r="O1967" s="41">
        <v>0</v>
      </c>
      <c r="P1967" s="41">
        <v>0</v>
      </c>
      <c r="Q1967" s="41">
        <v>0</v>
      </c>
      <c r="R1967" s="41">
        <v>0</v>
      </c>
      <c r="S1967" s="41">
        <v>0</v>
      </c>
      <c r="T1967" s="41">
        <v>0</v>
      </c>
      <c r="U1967" s="41">
        <v>0</v>
      </c>
      <c r="V1967" s="41">
        <v>0</v>
      </c>
      <c r="W1967" s="41">
        <v>0</v>
      </c>
      <c r="X1967" s="41">
        <v>0</v>
      </c>
      <c r="Y1967" s="41">
        <v>0</v>
      </c>
      <c r="Z1967" s="41">
        <v>0</v>
      </c>
      <c r="AA1967" s="41">
        <v>0</v>
      </c>
      <c r="AB1967" s="41">
        <v>0</v>
      </c>
      <c r="AC1967" s="41">
        <v>0</v>
      </c>
      <c r="AD1967" s="58">
        <f>SUM(Table446233[[#This Row],[1st
Apportionment]:[Invoices]])</f>
        <v>0</v>
      </c>
      <c r="AE1967" s="58">
        <f>Table446233[[#This Row],[2018–19
Final Allocation
$98.35 
Per Pupil]]-AD1967</f>
        <v>0</v>
      </c>
    </row>
    <row r="1968" spans="1:31" x14ac:dyDescent="0.35">
      <c r="A1968" s="42" t="s">
        <v>7931</v>
      </c>
      <c r="B1968" s="1" t="s">
        <v>7962</v>
      </c>
      <c r="C1968" s="43" t="s">
        <v>7933</v>
      </c>
      <c r="D1968" s="43" t="s">
        <v>7963</v>
      </c>
      <c r="E1968" s="43" t="s">
        <v>34</v>
      </c>
      <c r="F1968" s="2" t="s">
        <v>35</v>
      </c>
      <c r="G1968" s="43" t="s">
        <v>7963</v>
      </c>
      <c r="H1968" s="59" t="s">
        <v>7964</v>
      </c>
      <c r="I1968" s="38">
        <v>113</v>
      </c>
      <c r="J1968" s="39" t="s">
        <v>8122</v>
      </c>
      <c r="K1968" s="40" t="s">
        <v>8122</v>
      </c>
      <c r="L1968" s="14" t="s">
        <v>8122</v>
      </c>
      <c r="M1968" s="41">
        <v>11114</v>
      </c>
      <c r="N1968" s="4" t="s">
        <v>8123</v>
      </c>
      <c r="O1968" s="41">
        <v>2609</v>
      </c>
      <c r="P1968" s="41">
        <v>2609</v>
      </c>
      <c r="Q1968" s="41">
        <v>0</v>
      </c>
      <c r="R1968" s="41">
        <v>0</v>
      </c>
      <c r="S1968" s="41">
        <v>3345</v>
      </c>
      <c r="T1968" s="41">
        <v>1194</v>
      </c>
      <c r="U1968" s="41">
        <v>60</v>
      </c>
      <c r="V1968" s="41">
        <v>1297</v>
      </c>
      <c r="W1968" s="41">
        <v>0</v>
      </c>
      <c r="X1968" s="41">
        <v>0</v>
      </c>
      <c r="Y1968" s="41">
        <v>0</v>
      </c>
      <c r="Z1968" s="41">
        <v>0</v>
      </c>
      <c r="AA1968" s="41">
        <v>0</v>
      </c>
      <c r="AB1968" s="41">
        <v>0</v>
      </c>
      <c r="AC1968" s="41">
        <v>0</v>
      </c>
      <c r="AD1968" s="58">
        <f>SUM(Table446233[[#This Row],[1st
Apportionment]:[Invoices]])</f>
        <v>11114</v>
      </c>
      <c r="AE1968" s="58">
        <f>Table446233[[#This Row],[2018–19
Final Allocation
$98.35 
Per Pupil]]-AD1968</f>
        <v>0</v>
      </c>
    </row>
    <row r="1969" spans="1:31" x14ac:dyDescent="0.35">
      <c r="A1969" s="42" t="s">
        <v>7931</v>
      </c>
      <c r="B1969" s="1" t="s">
        <v>7965</v>
      </c>
      <c r="C1969" s="43" t="s">
        <v>7933</v>
      </c>
      <c r="D1969" s="43" t="s">
        <v>7966</v>
      </c>
      <c r="E1969" s="43" t="s">
        <v>34</v>
      </c>
      <c r="F1969" s="2" t="s">
        <v>35</v>
      </c>
      <c r="G1969" s="43" t="s">
        <v>7966</v>
      </c>
      <c r="H1969" s="59" t="s">
        <v>7967</v>
      </c>
      <c r="I1969" s="38">
        <v>0</v>
      </c>
      <c r="J1969" s="39" t="s">
        <v>8123</v>
      </c>
      <c r="K1969" s="40" t="s">
        <v>8122</v>
      </c>
      <c r="L1969" s="14" t="s">
        <v>8122</v>
      </c>
      <c r="M1969" s="41">
        <v>0</v>
      </c>
      <c r="N1969" s="4" t="s">
        <v>8123</v>
      </c>
      <c r="O1969" s="41">
        <v>0</v>
      </c>
      <c r="P1969" s="41">
        <v>0</v>
      </c>
      <c r="Q1969" s="41">
        <v>0</v>
      </c>
      <c r="R1969" s="41">
        <v>0</v>
      </c>
      <c r="S1969" s="41">
        <v>0</v>
      </c>
      <c r="T1969" s="41">
        <v>0</v>
      </c>
      <c r="U1969" s="41">
        <v>0</v>
      </c>
      <c r="V1969" s="41">
        <v>0</v>
      </c>
      <c r="W1969" s="41">
        <v>0</v>
      </c>
      <c r="X1969" s="41">
        <v>0</v>
      </c>
      <c r="Y1969" s="41">
        <v>0</v>
      </c>
      <c r="Z1969" s="41">
        <v>0</v>
      </c>
      <c r="AA1969" s="41">
        <v>0</v>
      </c>
      <c r="AB1969" s="41">
        <v>0</v>
      </c>
      <c r="AC1969" s="41">
        <v>0</v>
      </c>
      <c r="AD1969" s="58">
        <f>SUM(Table446233[[#This Row],[1st
Apportionment]:[Invoices]])</f>
        <v>0</v>
      </c>
      <c r="AE1969" s="58">
        <f>Table446233[[#This Row],[2018–19
Final Allocation
$98.35 
Per Pupil]]-AD1969</f>
        <v>0</v>
      </c>
    </row>
    <row r="1970" spans="1:31" x14ac:dyDescent="0.35">
      <c r="A1970" s="42" t="s">
        <v>7931</v>
      </c>
      <c r="B1970" s="1" t="s">
        <v>7968</v>
      </c>
      <c r="C1970" s="43" t="s">
        <v>7933</v>
      </c>
      <c r="D1970" s="43" t="s">
        <v>7969</v>
      </c>
      <c r="E1970" s="43" t="s">
        <v>34</v>
      </c>
      <c r="F1970" s="2" t="s">
        <v>35</v>
      </c>
      <c r="G1970" s="43" t="s">
        <v>7969</v>
      </c>
      <c r="H1970" s="59" t="s">
        <v>7970</v>
      </c>
      <c r="I1970" s="38">
        <v>0</v>
      </c>
      <c r="J1970" s="39" t="s">
        <v>8122</v>
      </c>
      <c r="K1970" s="40" t="s">
        <v>8123</v>
      </c>
      <c r="L1970" s="14" t="s">
        <v>8123</v>
      </c>
      <c r="M1970" s="41">
        <v>0</v>
      </c>
      <c r="N1970" s="4" t="s">
        <v>8123</v>
      </c>
      <c r="O1970" s="41">
        <v>0</v>
      </c>
      <c r="P1970" s="41">
        <v>0</v>
      </c>
      <c r="Q1970" s="41">
        <v>0</v>
      </c>
      <c r="R1970" s="41">
        <v>0</v>
      </c>
      <c r="S1970" s="41">
        <v>0</v>
      </c>
      <c r="T1970" s="41">
        <v>0</v>
      </c>
      <c r="U1970" s="41">
        <v>0</v>
      </c>
      <c r="V1970" s="41">
        <v>0</v>
      </c>
      <c r="W1970" s="41">
        <v>0</v>
      </c>
      <c r="X1970" s="41">
        <v>0</v>
      </c>
      <c r="Y1970" s="41">
        <v>0</v>
      </c>
      <c r="Z1970" s="41">
        <v>0</v>
      </c>
      <c r="AA1970" s="41">
        <v>0</v>
      </c>
      <c r="AB1970" s="41">
        <v>0</v>
      </c>
      <c r="AC1970" s="41">
        <v>0</v>
      </c>
      <c r="AD1970" s="58">
        <f>SUM(Table446233[[#This Row],[1st
Apportionment]:[Invoices]])</f>
        <v>0</v>
      </c>
      <c r="AE1970" s="58">
        <f>Table446233[[#This Row],[2018–19
Final Allocation
$98.35 
Per Pupil]]-AD1970</f>
        <v>0</v>
      </c>
    </row>
    <row r="1971" spans="1:31" x14ac:dyDescent="0.35">
      <c r="A1971" s="42" t="s">
        <v>7931</v>
      </c>
      <c r="B1971" s="1" t="s">
        <v>7971</v>
      </c>
      <c r="C1971" s="43" t="s">
        <v>7933</v>
      </c>
      <c r="D1971" s="43" t="s">
        <v>7972</v>
      </c>
      <c r="E1971" s="43" t="s">
        <v>34</v>
      </c>
      <c r="F1971" s="2" t="s">
        <v>35</v>
      </c>
      <c r="G1971" s="43" t="s">
        <v>7972</v>
      </c>
      <c r="H1971" s="59" t="s">
        <v>7973</v>
      </c>
      <c r="I1971" s="38">
        <v>371</v>
      </c>
      <c r="J1971" s="39" t="s">
        <v>8122</v>
      </c>
      <c r="K1971" s="40" t="s">
        <v>8122</v>
      </c>
      <c r="L1971" s="14" t="s">
        <v>8122</v>
      </c>
      <c r="M1971" s="41">
        <v>36488</v>
      </c>
      <c r="N1971" s="4" t="s">
        <v>8123</v>
      </c>
      <c r="O1971" s="41">
        <v>0</v>
      </c>
      <c r="P1971" s="41">
        <v>0</v>
      </c>
      <c r="Q1971" s="41">
        <v>3327</v>
      </c>
      <c r="R1971" s="41">
        <v>9122</v>
      </c>
      <c r="S1971" s="41">
        <v>13946</v>
      </c>
      <c r="T1971" s="41">
        <v>0</v>
      </c>
      <c r="U1971" s="41">
        <v>8165</v>
      </c>
      <c r="V1971" s="41">
        <v>1928</v>
      </c>
      <c r="W1971" s="41">
        <v>0</v>
      </c>
      <c r="X1971" s="41">
        <v>0</v>
      </c>
      <c r="Y1971" s="41">
        <v>0</v>
      </c>
      <c r="Z1971" s="41">
        <v>0</v>
      </c>
      <c r="AA1971" s="41">
        <v>0</v>
      </c>
      <c r="AB1971" s="41">
        <v>0</v>
      </c>
      <c r="AC1971" s="41">
        <v>0</v>
      </c>
      <c r="AD1971" s="58">
        <f>SUM(Table446233[[#This Row],[1st
Apportionment]:[Invoices]])</f>
        <v>36488</v>
      </c>
      <c r="AE1971" s="58">
        <f>Table446233[[#This Row],[2018–19
Final Allocation
$98.35 
Per Pupil]]-AD1971</f>
        <v>0</v>
      </c>
    </row>
    <row r="1972" spans="1:31" x14ac:dyDescent="0.35">
      <c r="A1972" s="42" t="s">
        <v>7931</v>
      </c>
      <c r="B1972" s="1" t="s">
        <v>7974</v>
      </c>
      <c r="C1972" s="43" t="s">
        <v>7933</v>
      </c>
      <c r="D1972" s="43" t="s">
        <v>7975</v>
      </c>
      <c r="E1972" s="43" t="s">
        <v>34</v>
      </c>
      <c r="F1972" s="2" t="s">
        <v>35</v>
      </c>
      <c r="G1972" s="43" t="s">
        <v>7975</v>
      </c>
      <c r="H1972" s="59" t="s">
        <v>7976</v>
      </c>
      <c r="I1972" s="38">
        <v>0</v>
      </c>
      <c r="J1972" s="39" t="s">
        <v>8122</v>
      </c>
      <c r="K1972" s="40" t="s">
        <v>8123</v>
      </c>
      <c r="L1972" s="14" t="s">
        <v>8123</v>
      </c>
      <c r="M1972" s="41">
        <v>0</v>
      </c>
      <c r="N1972" s="4" t="s">
        <v>8123</v>
      </c>
      <c r="O1972" s="41">
        <v>0</v>
      </c>
      <c r="P1972" s="41">
        <v>0</v>
      </c>
      <c r="Q1972" s="41">
        <v>0</v>
      </c>
      <c r="R1972" s="41">
        <v>0</v>
      </c>
      <c r="S1972" s="41">
        <v>0</v>
      </c>
      <c r="T1972" s="41">
        <v>0</v>
      </c>
      <c r="U1972" s="41">
        <v>0</v>
      </c>
      <c r="V1972" s="41">
        <v>0</v>
      </c>
      <c r="W1972" s="41">
        <v>0</v>
      </c>
      <c r="X1972" s="41">
        <v>0</v>
      </c>
      <c r="Y1972" s="41">
        <v>0</v>
      </c>
      <c r="Z1972" s="41">
        <v>0</v>
      </c>
      <c r="AA1972" s="41">
        <v>0</v>
      </c>
      <c r="AB1972" s="41">
        <v>0</v>
      </c>
      <c r="AC1972" s="41">
        <v>0</v>
      </c>
      <c r="AD1972" s="58">
        <f>SUM(Table446233[[#This Row],[1st
Apportionment]:[Invoices]])</f>
        <v>0</v>
      </c>
      <c r="AE1972" s="58">
        <f>Table446233[[#This Row],[2018–19
Final Allocation
$98.35 
Per Pupil]]-AD1972</f>
        <v>0</v>
      </c>
    </row>
    <row r="1973" spans="1:31" x14ac:dyDescent="0.35">
      <c r="A1973" s="42" t="s">
        <v>7931</v>
      </c>
      <c r="B1973" s="1" t="s">
        <v>7977</v>
      </c>
      <c r="C1973" s="43" t="s">
        <v>7933</v>
      </c>
      <c r="D1973" s="43" t="s">
        <v>7978</v>
      </c>
      <c r="E1973" s="43" t="s">
        <v>34</v>
      </c>
      <c r="F1973" s="2" t="s">
        <v>35</v>
      </c>
      <c r="G1973" s="43" t="s">
        <v>7978</v>
      </c>
      <c r="H1973" s="59" t="s">
        <v>7979</v>
      </c>
      <c r="I1973" s="38">
        <v>242</v>
      </c>
      <c r="J1973" s="39" t="s">
        <v>8122</v>
      </c>
      <c r="K1973" s="40" t="s">
        <v>8122</v>
      </c>
      <c r="L1973" s="14" t="s">
        <v>8122</v>
      </c>
      <c r="M1973" s="41">
        <v>23801</v>
      </c>
      <c r="N1973" s="4" t="s">
        <v>8123</v>
      </c>
      <c r="O1973" s="41">
        <v>5587</v>
      </c>
      <c r="P1973" s="41">
        <v>5587</v>
      </c>
      <c r="Q1973" s="41">
        <v>5587</v>
      </c>
      <c r="R1973" s="41">
        <v>5950</v>
      </c>
      <c r="S1973" s="41">
        <v>1090</v>
      </c>
      <c r="T1973" s="41">
        <v>0</v>
      </c>
      <c r="U1973" s="41">
        <v>0</v>
      </c>
      <c r="V1973" s="41">
        <v>0</v>
      </c>
      <c r="W1973" s="41">
        <v>0</v>
      </c>
      <c r="X1973" s="41">
        <v>0</v>
      </c>
      <c r="Y1973" s="41">
        <v>0</v>
      </c>
      <c r="Z1973" s="41">
        <v>0</v>
      </c>
      <c r="AA1973" s="41">
        <v>0</v>
      </c>
      <c r="AB1973" s="41">
        <v>0</v>
      </c>
      <c r="AC1973" s="41">
        <v>0</v>
      </c>
      <c r="AD1973" s="58">
        <f>SUM(Table446233[[#This Row],[1st
Apportionment]:[Invoices]])</f>
        <v>23801</v>
      </c>
      <c r="AE1973" s="58">
        <f>Table446233[[#This Row],[2018–19
Final Allocation
$98.35 
Per Pupil]]-AD1973</f>
        <v>0</v>
      </c>
    </row>
    <row r="1974" spans="1:31" x14ac:dyDescent="0.35">
      <c r="A1974" s="42" t="s">
        <v>7931</v>
      </c>
      <c r="B1974" s="1" t="s">
        <v>7980</v>
      </c>
      <c r="C1974" s="43" t="s">
        <v>7933</v>
      </c>
      <c r="D1974" s="43" t="s">
        <v>7981</v>
      </c>
      <c r="E1974" s="43" t="s">
        <v>34</v>
      </c>
      <c r="F1974" s="2" t="s">
        <v>35</v>
      </c>
      <c r="G1974" s="43" t="s">
        <v>7981</v>
      </c>
      <c r="H1974" s="59" t="s">
        <v>7982</v>
      </c>
      <c r="I1974" s="38">
        <v>457</v>
      </c>
      <c r="J1974" s="39" t="s">
        <v>8122</v>
      </c>
      <c r="K1974" s="40" t="s">
        <v>8122</v>
      </c>
      <c r="L1974" s="14" t="s">
        <v>8122</v>
      </c>
      <c r="M1974" s="41">
        <v>44946</v>
      </c>
      <c r="N1974" s="4" t="s">
        <v>8122</v>
      </c>
      <c r="O1974" s="41">
        <v>0</v>
      </c>
      <c r="P1974" s="41">
        <v>0</v>
      </c>
      <c r="Q1974" s="41">
        <v>0</v>
      </c>
      <c r="R1974" s="41">
        <v>8277</v>
      </c>
      <c r="S1974" s="41">
        <v>36669</v>
      </c>
      <c r="T1974" s="41">
        <v>0</v>
      </c>
      <c r="U1974" s="41">
        <v>0</v>
      </c>
      <c r="V1974" s="41">
        <v>0</v>
      </c>
      <c r="W1974" s="41">
        <v>0</v>
      </c>
      <c r="X1974" s="41">
        <v>0</v>
      </c>
      <c r="Y1974" s="41">
        <v>0</v>
      </c>
      <c r="Z1974" s="41">
        <v>0</v>
      </c>
      <c r="AA1974" s="41">
        <v>0</v>
      </c>
      <c r="AB1974" s="41">
        <v>0</v>
      </c>
      <c r="AC1974" s="41">
        <v>0</v>
      </c>
      <c r="AD1974" s="58">
        <f>SUM(Table446233[[#This Row],[1st
Apportionment]:[Invoices]])</f>
        <v>44946</v>
      </c>
      <c r="AE1974" s="58">
        <f>Table446233[[#This Row],[2018–19
Final Allocation
$98.35 
Per Pupil]]-AD1974</f>
        <v>0</v>
      </c>
    </row>
    <row r="1975" spans="1:31" x14ac:dyDescent="0.35">
      <c r="A1975" s="42" t="s">
        <v>7931</v>
      </c>
      <c r="B1975" s="1" t="s">
        <v>7983</v>
      </c>
      <c r="C1975" s="43" t="s">
        <v>7933</v>
      </c>
      <c r="D1975" s="43" t="s">
        <v>7984</v>
      </c>
      <c r="E1975" s="43" t="s">
        <v>34</v>
      </c>
      <c r="F1975" s="2" t="s">
        <v>35</v>
      </c>
      <c r="G1975" s="43" t="s">
        <v>7984</v>
      </c>
      <c r="H1975" s="59" t="s">
        <v>7985</v>
      </c>
      <c r="I1975" s="38">
        <v>173</v>
      </c>
      <c r="J1975" s="39" t="s">
        <v>8122</v>
      </c>
      <c r="K1975" s="40" t="s">
        <v>8122</v>
      </c>
      <c r="L1975" s="14" t="s">
        <v>8122</v>
      </c>
      <c r="M1975" s="41">
        <v>17015</v>
      </c>
      <c r="N1975" s="4" t="s">
        <v>8123</v>
      </c>
      <c r="O1975" s="41">
        <v>0</v>
      </c>
      <c r="P1975" s="41">
        <v>3994</v>
      </c>
      <c r="Q1975" s="41">
        <v>3994</v>
      </c>
      <c r="R1975" s="41">
        <v>4254</v>
      </c>
      <c r="S1975" s="41">
        <v>2014</v>
      </c>
      <c r="T1975" s="41">
        <v>2759</v>
      </c>
      <c r="U1975" s="41">
        <v>0</v>
      </c>
      <c r="V1975" s="41">
        <v>0</v>
      </c>
      <c r="W1975" s="41">
        <v>0</v>
      </c>
      <c r="X1975" s="41">
        <v>0</v>
      </c>
      <c r="Y1975" s="41">
        <v>0</v>
      </c>
      <c r="Z1975" s="41">
        <v>0</v>
      </c>
      <c r="AA1975" s="41">
        <v>0</v>
      </c>
      <c r="AB1975" s="41">
        <v>0</v>
      </c>
      <c r="AC1975" s="41">
        <v>0</v>
      </c>
      <c r="AD1975" s="58">
        <f>SUM(Table446233[[#This Row],[1st
Apportionment]:[Invoices]])</f>
        <v>17015</v>
      </c>
      <c r="AE1975" s="58">
        <f>Table446233[[#This Row],[2018–19
Final Allocation
$98.35 
Per Pupil]]-AD1975</f>
        <v>0</v>
      </c>
    </row>
    <row r="1976" spans="1:31" x14ac:dyDescent="0.35">
      <c r="A1976" s="13" t="s">
        <v>7931</v>
      </c>
      <c r="B1976" s="13" t="s">
        <v>7986</v>
      </c>
      <c r="C1976" s="14" t="s">
        <v>7933</v>
      </c>
      <c r="D1976" s="14" t="s">
        <v>7987</v>
      </c>
      <c r="E1976" s="14" t="s">
        <v>34</v>
      </c>
      <c r="F1976" s="14" t="s">
        <v>35</v>
      </c>
      <c r="G1976" s="14" t="s">
        <v>7987</v>
      </c>
      <c r="H1976" s="61" t="s">
        <v>7988</v>
      </c>
      <c r="I1976" s="38">
        <v>0</v>
      </c>
      <c r="J1976" s="39" t="s">
        <v>8122</v>
      </c>
      <c r="K1976" s="40" t="s">
        <v>8123</v>
      </c>
      <c r="L1976" s="14" t="s">
        <v>8123</v>
      </c>
      <c r="M1976" s="41">
        <v>0</v>
      </c>
      <c r="N1976" s="4" t="s">
        <v>8123</v>
      </c>
      <c r="O1976" s="41">
        <v>0</v>
      </c>
      <c r="P1976" s="41">
        <v>0</v>
      </c>
      <c r="Q1976" s="41">
        <v>0</v>
      </c>
      <c r="R1976" s="41">
        <v>0</v>
      </c>
      <c r="S1976" s="41">
        <v>0</v>
      </c>
      <c r="T1976" s="41">
        <v>0</v>
      </c>
      <c r="U1976" s="41">
        <v>0</v>
      </c>
      <c r="V1976" s="41">
        <v>0</v>
      </c>
      <c r="W1976" s="41">
        <v>0</v>
      </c>
      <c r="X1976" s="41">
        <v>0</v>
      </c>
      <c r="Y1976" s="41">
        <v>0</v>
      </c>
      <c r="Z1976" s="41">
        <v>0</v>
      </c>
      <c r="AA1976" s="41">
        <v>0</v>
      </c>
      <c r="AB1976" s="41">
        <v>0</v>
      </c>
      <c r="AC1976" s="41">
        <v>0</v>
      </c>
      <c r="AD1976" s="58">
        <f>SUM(Table446233[[#This Row],[1st
Apportionment]:[Invoices]])</f>
        <v>0</v>
      </c>
      <c r="AE1976" s="58">
        <f>Table446233[[#This Row],[2018–19
Final Allocation
$98.35 
Per Pupil]]-AD1976</f>
        <v>0</v>
      </c>
    </row>
    <row r="1977" spans="1:31" x14ac:dyDescent="0.35">
      <c r="A1977" s="13" t="s">
        <v>7931</v>
      </c>
      <c r="B1977" s="13" t="s">
        <v>7989</v>
      </c>
      <c r="C1977" s="14" t="s">
        <v>7933</v>
      </c>
      <c r="D1977" s="14" t="s">
        <v>7990</v>
      </c>
      <c r="E1977" s="14" t="s">
        <v>34</v>
      </c>
      <c r="F1977" s="14" t="s">
        <v>35</v>
      </c>
      <c r="G1977" s="14" t="s">
        <v>7990</v>
      </c>
      <c r="H1977" s="61" t="s">
        <v>7991</v>
      </c>
      <c r="I1977" s="38">
        <v>0</v>
      </c>
      <c r="J1977" s="39" t="s">
        <v>8123</v>
      </c>
      <c r="K1977" s="40" t="s">
        <v>8122</v>
      </c>
      <c r="L1977" s="14" t="s">
        <v>8122</v>
      </c>
      <c r="M1977" s="41">
        <v>0</v>
      </c>
      <c r="N1977" s="4" t="s">
        <v>8122</v>
      </c>
      <c r="O1977" s="41">
        <v>0</v>
      </c>
      <c r="P1977" s="41">
        <v>0</v>
      </c>
      <c r="Q1977" s="41">
        <v>0</v>
      </c>
      <c r="R1977" s="41">
        <v>0</v>
      </c>
      <c r="S1977" s="41">
        <v>0</v>
      </c>
      <c r="T1977" s="41">
        <v>0</v>
      </c>
      <c r="U1977" s="41">
        <v>0</v>
      </c>
      <c r="V1977" s="41">
        <v>0</v>
      </c>
      <c r="W1977" s="41">
        <v>0</v>
      </c>
      <c r="X1977" s="41">
        <v>0</v>
      </c>
      <c r="Y1977" s="41">
        <v>0</v>
      </c>
      <c r="Z1977" s="41">
        <v>0</v>
      </c>
      <c r="AA1977" s="41">
        <v>0</v>
      </c>
      <c r="AB1977" s="41">
        <v>0</v>
      </c>
      <c r="AC1977" s="41">
        <v>0</v>
      </c>
      <c r="AD1977" s="58">
        <f>SUM(Table446233[[#This Row],[1st
Apportionment]:[Invoices]])</f>
        <v>0</v>
      </c>
      <c r="AE1977" s="58">
        <f>Table446233[[#This Row],[2018–19
Final Allocation
$98.35 
Per Pupil]]-AD1977</f>
        <v>0</v>
      </c>
    </row>
    <row r="1978" spans="1:31" x14ac:dyDescent="0.35">
      <c r="A1978" s="42" t="s">
        <v>7931</v>
      </c>
      <c r="B1978" s="1" t="s">
        <v>7992</v>
      </c>
      <c r="C1978" s="43" t="s">
        <v>7933</v>
      </c>
      <c r="D1978" s="43" t="s">
        <v>7946</v>
      </c>
      <c r="E1978" s="43" t="s">
        <v>7993</v>
      </c>
      <c r="F1978" s="2" t="s">
        <v>7994</v>
      </c>
      <c r="G1978" s="43" t="s">
        <v>7995</v>
      </c>
      <c r="H1978" s="59" t="s">
        <v>7996</v>
      </c>
      <c r="I1978" s="38">
        <v>0</v>
      </c>
      <c r="J1978" s="39" t="s">
        <v>8123</v>
      </c>
      <c r="K1978" s="40" t="s">
        <v>8123</v>
      </c>
      <c r="L1978" s="14" t="s">
        <v>8123</v>
      </c>
      <c r="M1978" s="41">
        <v>0</v>
      </c>
      <c r="N1978" s="4" t="s">
        <v>8123</v>
      </c>
      <c r="O1978" s="41">
        <v>0</v>
      </c>
      <c r="P1978" s="41">
        <v>0</v>
      </c>
      <c r="Q1978" s="41">
        <v>0</v>
      </c>
      <c r="R1978" s="41">
        <v>0</v>
      </c>
      <c r="S1978" s="41">
        <v>0</v>
      </c>
      <c r="T1978" s="41">
        <v>0</v>
      </c>
      <c r="U1978" s="41">
        <v>0</v>
      </c>
      <c r="V1978" s="41">
        <v>0</v>
      </c>
      <c r="W1978" s="41">
        <v>0</v>
      </c>
      <c r="X1978" s="41">
        <v>0</v>
      </c>
      <c r="Y1978" s="41">
        <v>0</v>
      </c>
      <c r="Z1978" s="41">
        <v>0</v>
      </c>
      <c r="AA1978" s="41">
        <v>0</v>
      </c>
      <c r="AB1978" s="41">
        <v>0</v>
      </c>
      <c r="AC1978" s="41">
        <v>0</v>
      </c>
      <c r="AD1978" s="58">
        <f>SUM(Table446233[[#This Row],[1st
Apportionment]:[Invoices]])</f>
        <v>0</v>
      </c>
      <c r="AE1978" s="58">
        <f>Table446233[[#This Row],[2018–19
Final Allocation
$98.35 
Per Pupil]]-AD1978</f>
        <v>0</v>
      </c>
    </row>
    <row r="1979" spans="1:31" ht="31" x14ac:dyDescent="0.35">
      <c r="A1979" s="42" t="s">
        <v>7931</v>
      </c>
      <c r="B1979" s="1" t="s">
        <v>7997</v>
      </c>
      <c r="C1979" s="43" t="s">
        <v>7933</v>
      </c>
      <c r="D1979" s="43" t="s">
        <v>7963</v>
      </c>
      <c r="E1979" s="43" t="s">
        <v>7998</v>
      </c>
      <c r="F1979" s="2" t="s">
        <v>7999</v>
      </c>
      <c r="G1979" s="43" t="s">
        <v>8000</v>
      </c>
      <c r="H1979" s="59" t="s">
        <v>8001</v>
      </c>
      <c r="I1979" s="38">
        <v>0</v>
      </c>
      <c r="J1979" s="39" t="s">
        <v>8123</v>
      </c>
      <c r="K1979" s="40" t="s">
        <v>8123</v>
      </c>
      <c r="L1979" s="14" t="s">
        <v>8123</v>
      </c>
      <c r="M1979" s="41">
        <v>0</v>
      </c>
      <c r="N1979" s="4" t="s">
        <v>8123</v>
      </c>
      <c r="O1979" s="41">
        <v>0</v>
      </c>
      <c r="P1979" s="41">
        <v>0</v>
      </c>
      <c r="Q1979" s="41">
        <v>0</v>
      </c>
      <c r="R1979" s="41">
        <v>0</v>
      </c>
      <c r="S1979" s="41">
        <v>0</v>
      </c>
      <c r="T1979" s="41">
        <v>0</v>
      </c>
      <c r="U1979" s="41">
        <v>0</v>
      </c>
      <c r="V1979" s="41">
        <v>0</v>
      </c>
      <c r="W1979" s="41">
        <v>0</v>
      </c>
      <c r="X1979" s="41">
        <v>0</v>
      </c>
      <c r="Y1979" s="41">
        <v>0</v>
      </c>
      <c r="Z1979" s="41">
        <v>0</v>
      </c>
      <c r="AA1979" s="41">
        <v>0</v>
      </c>
      <c r="AB1979" s="41">
        <v>0</v>
      </c>
      <c r="AC1979" s="41">
        <v>0</v>
      </c>
      <c r="AD1979" s="58">
        <f>SUM(Table446233[[#This Row],[1st
Apportionment]:[Invoices]])</f>
        <v>0</v>
      </c>
      <c r="AE1979" s="58">
        <f>Table446233[[#This Row],[2018–19
Final Allocation
$98.35 
Per Pupil]]-AD1979</f>
        <v>0</v>
      </c>
    </row>
    <row r="1980" spans="1:31" x14ac:dyDescent="0.35">
      <c r="A1980" s="42" t="s">
        <v>7931</v>
      </c>
      <c r="B1980" s="1" t="s">
        <v>8002</v>
      </c>
      <c r="C1980" s="43" t="s">
        <v>7933</v>
      </c>
      <c r="D1980" s="43" t="s">
        <v>7954</v>
      </c>
      <c r="E1980" s="43" t="s">
        <v>8003</v>
      </c>
      <c r="F1980" s="2" t="s">
        <v>8004</v>
      </c>
      <c r="G1980" s="43" t="s">
        <v>8005</v>
      </c>
      <c r="H1980" s="59" t="s">
        <v>8006</v>
      </c>
      <c r="I1980" s="38">
        <v>0</v>
      </c>
      <c r="J1980" s="39" t="s">
        <v>8122</v>
      </c>
      <c r="K1980" s="40" t="s">
        <v>8123</v>
      </c>
      <c r="L1980" s="14" t="s">
        <v>8123</v>
      </c>
      <c r="M1980" s="41">
        <v>0</v>
      </c>
      <c r="N1980" s="4" t="s">
        <v>8123</v>
      </c>
      <c r="O1980" s="41">
        <v>0</v>
      </c>
      <c r="P1980" s="41">
        <v>0</v>
      </c>
      <c r="Q1980" s="41">
        <v>0</v>
      </c>
      <c r="R1980" s="41">
        <v>0</v>
      </c>
      <c r="S1980" s="41">
        <v>0</v>
      </c>
      <c r="T1980" s="41">
        <v>0</v>
      </c>
      <c r="U1980" s="41">
        <v>0</v>
      </c>
      <c r="V1980" s="41">
        <v>0</v>
      </c>
      <c r="W1980" s="41">
        <v>0</v>
      </c>
      <c r="X1980" s="41">
        <v>0</v>
      </c>
      <c r="Y1980" s="41">
        <v>0</v>
      </c>
      <c r="Z1980" s="41">
        <v>0</v>
      </c>
      <c r="AA1980" s="41">
        <v>0</v>
      </c>
      <c r="AB1980" s="41">
        <v>0</v>
      </c>
      <c r="AC1980" s="41">
        <v>0</v>
      </c>
      <c r="AD1980" s="58">
        <f>SUM(Table446233[[#This Row],[1st
Apportionment]:[Invoices]])</f>
        <v>0</v>
      </c>
      <c r="AE1980" s="58">
        <f>Table446233[[#This Row],[2018–19
Final Allocation
$98.35 
Per Pupil]]-AD1980</f>
        <v>0</v>
      </c>
    </row>
    <row r="1981" spans="1:31" x14ac:dyDescent="0.35">
      <c r="A1981" s="42" t="s">
        <v>7931</v>
      </c>
      <c r="B1981" s="1" t="s">
        <v>8007</v>
      </c>
      <c r="C1981" s="43" t="s">
        <v>7933</v>
      </c>
      <c r="D1981" s="43" t="s">
        <v>7934</v>
      </c>
      <c r="E1981" s="43" t="s">
        <v>8008</v>
      </c>
      <c r="F1981" s="2" t="s">
        <v>8009</v>
      </c>
      <c r="G1981" s="43" t="s">
        <v>8010</v>
      </c>
      <c r="H1981" s="59" t="s">
        <v>8011</v>
      </c>
      <c r="I1981" s="38">
        <v>0</v>
      </c>
      <c r="J1981" s="39" t="s">
        <v>8122</v>
      </c>
      <c r="K1981" s="40" t="s">
        <v>8123</v>
      </c>
      <c r="L1981" s="14" t="s">
        <v>8123</v>
      </c>
      <c r="M1981" s="41">
        <v>0</v>
      </c>
      <c r="N1981" s="4" t="s">
        <v>8123</v>
      </c>
      <c r="O1981" s="41">
        <v>0</v>
      </c>
      <c r="P1981" s="41">
        <v>0</v>
      </c>
      <c r="Q1981" s="41">
        <v>0</v>
      </c>
      <c r="R1981" s="41">
        <v>0</v>
      </c>
      <c r="S1981" s="41">
        <v>0</v>
      </c>
      <c r="T1981" s="41">
        <v>0</v>
      </c>
      <c r="U1981" s="41">
        <v>0</v>
      </c>
      <c r="V1981" s="41">
        <v>0</v>
      </c>
      <c r="W1981" s="41">
        <v>0</v>
      </c>
      <c r="X1981" s="41">
        <v>0</v>
      </c>
      <c r="Y1981" s="41">
        <v>0</v>
      </c>
      <c r="Z1981" s="41">
        <v>0</v>
      </c>
      <c r="AA1981" s="41">
        <v>0</v>
      </c>
      <c r="AB1981" s="41">
        <v>0</v>
      </c>
      <c r="AC1981" s="41">
        <v>0</v>
      </c>
      <c r="AD1981" s="58">
        <f>SUM(Table446233[[#This Row],[1st
Apportionment]:[Invoices]])</f>
        <v>0</v>
      </c>
      <c r="AE1981" s="58">
        <f>Table446233[[#This Row],[2018–19
Final Allocation
$98.35 
Per Pupil]]-AD1981</f>
        <v>0</v>
      </c>
    </row>
    <row r="1982" spans="1:31" ht="31" x14ac:dyDescent="0.35">
      <c r="A1982" s="42" t="s">
        <v>7931</v>
      </c>
      <c r="B1982" s="1" t="s">
        <v>8012</v>
      </c>
      <c r="C1982" s="43" t="s">
        <v>7933</v>
      </c>
      <c r="D1982" s="43" t="s">
        <v>7934</v>
      </c>
      <c r="E1982" s="43" t="s">
        <v>8013</v>
      </c>
      <c r="F1982" s="2" t="s">
        <v>8014</v>
      </c>
      <c r="G1982" s="43" t="s">
        <v>8015</v>
      </c>
      <c r="H1982" s="59" t="s">
        <v>8016</v>
      </c>
      <c r="I1982" s="38">
        <v>0</v>
      </c>
      <c r="J1982" s="39" t="s">
        <v>8123</v>
      </c>
      <c r="K1982" s="40" t="s">
        <v>8123</v>
      </c>
      <c r="L1982" s="14" t="s">
        <v>8123</v>
      </c>
      <c r="M1982" s="41">
        <v>0</v>
      </c>
      <c r="N1982" s="4" t="s">
        <v>8123</v>
      </c>
      <c r="O1982" s="41">
        <v>0</v>
      </c>
      <c r="P1982" s="41">
        <v>0</v>
      </c>
      <c r="Q1982" s="41">
        <v>0</v>
      </c>
      <c r="R1982" s="41">
        <v>0</v>
      </c>
      <c r="S1982" s="41">
        <v>0</v>
      </c>
      <c r="T1982" s="41">
        <v>0</v>
      </c>
      <c r="U1982" s="41">
        <v>0</v>
      </c>
      <c r="V1982" s="41">
        <v>0</v>
      </c>
      <c r="W1982" s="41">
        <v>0</v>
      </c>
      <c r="X1982" s="41">
        <v>0</v>
      </c>
      <c r="Y1982" s="41">
        <v>0</v>
      </c>
      <c r="Z1982" s="41">
        <v>0</v>
      </c>
      <c r="AA1982" s="41">
        <v>0</v>
      </c>
      <c r="AB1982" s="41">
        <v>0</v>
      </c>
      <c r="AC1982" s="41">
        <v>0</v>
      </c>
      <c r="AD1982" s="58">
        <f>SUM(Table446233[[#This Row],[1st
Apportionment]:[Invoices]])</f>
        <v>0</v>
      </c>
      <c r="AE1982" s="58">
        <f>Table446233[[#This Row],[2018–19
Final Allocation
$98.35 
Per Pupil]]-AD1982</f>
        <v>0</v>
      </c>
    </row>
    <row r="1983" spans="1:31" x14ac:dyDescent="0.35">
      <c r="A1983" s="42" t="s">
        <v>7931</v>
      </c>
      <c r="B1983" s="1" t="s">
        <v>8017</v>
      </c>
      <c r="C1983" s="43" t="s">
        <v>7933</v>
      </c>
      <c r="D1983" s="43" t="s">
        <v>7960</v>
      </c>
      <c r="E1983" s="43" t="s">
        <v>8018</v>
      </c>
      <c r="F1983" s="2" t="s">
        <v>8019</v>
      </c>
      <c r="G1983" s="43" t="s">
        <v>8020</v>
      </c>
      <c r="H1983" s="59" t="s">
        <v>8021</v>
      </c>
      <c r="I1983" s="38">
        <v>0</v>
      </c>
      <c r="J1983" s="39" t="s">
        <v>8123</v>
      </c>
      <c r="K1983" s="40" t="s">
        <v>8123</v>
      </c>
      <c r="L1983" s="14" t="s">
        <v>8123</v>
      </c>
      <c r="M1983" s="41">
        <v>0</v>
      </c>
      <c r="N1983" s="4" t="s">
        <v>8123</v>
      </c>
      <c r="O1983" s="41">
        <v>0</v>
      </c>
      <c r="P1983" s="41">
        <v>0</v>
      </c>
      <c r="Q1983" s="41">
        <v>0</v>
      </c>
      <c r="R1983" s="41">
        <v>0</v>
      </c>
      <c r="S1983" s="41">
        <v>0</v>
      </c>
      <c r="T1983" s="41">
        <v>0</v>
      </c>
      <c r="U1983" s="41">
        <v>0</v>
      </c>
      <c r="V1983" s="41">
        <v>0</v>
      </c>
      <c r="W1983" s="41">
        <v>0</v>
      </c>
      <c r="X1983" s="41">
        <v>0</v>
      </c>
      <c r="Y1983" s="41">
        <v>0</v>
      </c>
      <c r="Z1983" s="41">
        <v>0</v>
      </c>
      <c r="AA1983" s="41">
        <v>0</v>
      </c>
      <c r="AB1983" s="41">
        <v>0</v>
      </c>
      <c r="AC1983" s="41">
        <v>0</v>
      </c>
      <c r="AD1983" s="58">
        <f>SUM(Table446233[[#This Row],[1st
Apportionment]:[Invoices]])</f>
        <v>0</v>
      </c>
      <c r="AE1983" s="58">
        <f>Table446233[[#This Row],[2018–19
Final Allocation
$98.35 
Per Pupil]]-AD1983</f>
        <v>0</v>
      </c>
    </row>
    <row r="1984" spans="1:31" x14ac:dyDescent="0.35">
      <c r="A1984" s="42" t="s">
        <v>7931</v>
      </c>
      <c r="B1984" s="1" t="s">
        <v>8022</v>
      </c>
      <c r="C1984" s="43" t="s">
        <v>7933</v>
      </c>
      <c r="D1984" s="43" t="s">
        <v>7934</v>
      </c>
      <c r="E1984" s="43" t="s">
        <v>8023</v>
      </c>
      <c r="F1984" s="2" t="s">
        <v>8024</v>
      </c>
      <c r="G1984" s="43" t="s">
        <v>8025</v>
      </c>
      <c r="H1984" s="59" t="s">
        <v>8026</v>
      </c>
      <c r="I1984" s="38">
        <v>0</v>
      </c>
      <c r="J1984" s="39" t="s">
        <v>8122</v>
      </c>
      <c r="K1984" s="40" t="s">
        <v>8123</v>
      </c>
      <c r="L1984" s="14" t="s">
        <v>8123</v>
      </c>
      <c r="M1984" s="41">
        <v>0</v>
      </c>
      <c r="N1984" s="4" t="s">
        <v>8123</v>
      </c>
      <c r="O1984" s="41">
        <v>0</v>
      </c>
      <c r="P1984" s="41">
        <v>0</v>
      </c>
      <c r="Q1984" s="41">
        <v>0</v>
      </c>
      <c r="R1984" s="41">
        <v>0</v>
      </c>
      <c r="S1984" s="41">
        <v>0</v>
      </c>
      <c r="T1984" s="41">
        <v>0</v>
      </c>
      <c r="U1984" s="41">
        <v>0</v>
      </c>
      <c r="V1984" s="41">
        <v>0</v>
      </c>
      <c r="W1984" s="41">
        <v>0</v>
      </c>
      <c r="X1984" s="41">
        <v>0</v>
      </c>
      <c r="Y1984" s="41">
        <v>0</v>
      </c>
      <c r="Z1984" s="41">
        <v>0</v>
      </c>
      <c r="AA1984" s="41">
        <v>0</v>
      </c>
      <c r="AB1984" s="41">
        <v>0</v>
      </c>
      <c r="AC1984" s="41">
        <v>0</v>
      </c>
      <c r="AD1984" s="58">
        <f>SUM(Table446233[[#This Row],[1st
Apportionment]:[Invoices]])</f>
        <v>0</v>
      </c>
      <c r="AE1984" s="58">
        <f>Table446233[[#This Row],[2018–19
Final Allocation
$98.35 
Per Pupil]]-AD1984</f>
        <v>0</v>
      </c>
    </row>
    <row r="1985" spans="1:31" ht="31" x14ac:dyDescent="0.35">
      <c r="A1985" s="42" t="s">
        <v>7931</v>
      </c>
      <c r="B1985" s="1" t="s">
        <v>8027</v>
      </c>
      <c r="C1985" s="43" t="s">
        <v>7933</v>
      </c>
      <c r="D1985" s="43" t="s">
        <v>7960</v>
      </c>
      <c r="E1985" s="43" t="s">
        <v>8028</v>
      </c>
      <c r="F1985" s="2" t="s">
        <v>8029</v>
      </c>
      <c r="G1985" s="43" t="s">
        <v>8030</v>
      </c>
      <c r="H1985" s="59" t="s">
        <v>8031</v>
      </c>
      <c r="I1985" s="38">
        <v>0</v>
      </c>
      <c r="J1985" s="39" t="s">
        <v>8122</v>
      </c>
      <c r="K1985" s="40" t="s">
        <v>8123</v>
      </c>
      <c r="L1985" s="14" t="s">
        <v>8123</v>
      </c>
      <c r="M1985" s="41">
        <v>0</v>
      </c>
      <c r="N1985" s="4" t="s">
        <v>8123</v>
      </c>
      <c r="O1985" s="41">
        <v>0</v>
      </c>
      <c r="P1985" s="41">
        <v>0</v>
      </c>
      <c r="Q1985" s="41">
        <v>0</v>
      </c>
      <c r="R1985" s="41">
        <v>0</v>
      </c>
      <c r="S1985" s="41">
        <v>0</v>
      </c>
      <c r="T1985" s="41">
        <v>0</v>
      </c>
      <c r="U1985" s="41">
        <v>0</v>
      </c>
      <c r="V1985" s="41">
        <v>0</v>
      </c>
      <c r="W1985" s="41">
        <v>0</v>
      </c>
      <c r="X1985" s="41">
        <v>0</v>
      </c>
      <c r="Y1985" s="41">
        <v>0</v>
      </c>
      <c r="Z1985" s="41">
        <v>0</v>
      </c>
      <c r="AA1985" s="41">
        <v>0</v>
      </c>
      <c r="AB1985" s="41">
        <v>0</v>
      </c>
      <c r="AC1985" s="41">
        <v>0</v>
      </c>
      <c r="AD1985" s="58">
        <f>SUM(Table446233[[#This Row],[1st
Apportionment]:[Invoices]])</f>
        <v>0</v>
      </c>
      <c r="AE1985" s="58">
        <f>Table446233[[#This Row],[2018–19
Final Allocation
$98.35 
Per Pupil]]-AD1985</f>
        <v>0</v>
      </c>
    </row>
    <row r="1986" spans="1:31" x14ac:dyDescent="0.35">
      <c r="A1986" s="42" t="s">
        <v>7931</v>
      </c>
      <c r="B1986" s="1" t="s">
        <v>8032</v>
      </c>
      <c r="C1986" s="43" t="s">
        <v>7933</v>
      </c>
      <c r="D1986" s="43" t="s">
        <v>7987</v>
      </c>
      <c r="E1986" s="43" t="s">
        <v>8033</v>
      </c>
      <c r="F1986" s="2" t="s">
        <v>8034</v>
      </c>
      <c r="G1986" s="43" t="s">
        <v>8035</v>
      </c>
      <c r="H1986" s="59" t="s">
        <v>8036</v>
      </c>
      <c r="I1986" s="38">
        <v>0</v>
      </c>
      <c r="J1986" s="39" t="s">
        <v>8122</v>
      </c>
      <c r="K1986" s="40" t="s">
        <v>8123</v>
      </c>
      <c r="L1986" s="14" t="s">
        <v>8123</v>
      </c>
      <c r="M1986" s="41">
        <v>0</v>
      </c>
      <c r="N1986" s="4" t="s">
        <v>8123</v>
      </c>
      <c r="O1986" s="41">
        <v>0</v>
      </c>
      <c r="P1986" s="41">
        <v>0</v>
      </c>
      <c r="Q1986" s="41">
        <v>0</v>
      </c>
      <c r="R1986" s="41">
        <v>0</v>
      </c>
      <c r="S1986" s="41">
        <v>0</v>
      </c>
      <c r="T1986" s="41">
        <v>0</v>
      </c>
      <c r="U1986" s="41">
        <v>0</v>
      </c>
      <c r="V1986" s="41">
        <v>0</v>
      </c>
      <c r="W1986" s="41">
        <v>0</v>
      </c>
      <c r="X1986" s="41">
        <v>0</v>
      </c>
      <c r="Y1986" s="41">
        <v>0</v>
      </c>
      <c r="Z1986" s="41">
        <v>0</v>
      </c>
      <c r="AA1986" s="41">
        <v>0</v>
      </c>
      <c r="AB1986" s="41">
        <v>0</v>
      </c>
      <c r="AC1986" s="41">
        <v>0</v>
      </c>
      <c r="AD1986" s="58">
        <f>SUM(Table446233[[#This Row],[1st
Apportionment]:[Invoices]])</f>
        <v>0</v>
      </c>
      <c r="AE1986" s="58">
        <f>Table446233[[#This Row],[2018–19
Final Allocation
$98.35 
Per Pupil]]-AD1986</f>
        <v>0</v>
      </c>
    </row>
    <row r="1987" spans="1:31" x14ac:dyDescent="0.35">
      <c r="A1987" s="42" t="s">
        <v>7931</v>
      </c>
      <c r="B1987" s="1" t="s">
        <v>8037</v>
      </c>
      <c r="C1987" s="43" t="s">
        <v>7933</v>
      </c>
      <c r="D1987" s="43" t="s">
        <v>7934</v>
      </c>
      <c r="E1987" s="43" t="s">
        <v>8038</v>
      </c>
      <c r="F1987" s="2" t="s">
        <v>8039</v>
      </c>
      <c r="G1987" s="43" t="s">
        <v>8040</v>
      </c>
      <c r="H1987" s="59" t="s">
        <v>8041</v>
      </c>
      <c r="I1987" s="38">
        <v>0</v>
      </c>
      <c r="J1987" s="39" t="s">
        <v>8122</v>
      </c>
      <c r="K1987" s="40" t="s">
        <v>8123</v>
      </c>
      <c r="L1987" s="14" t="s">
        <v>8123</v>
      </c>
      <c r="M1987" s="41">
        <v>0</v>
      </c>
      <c r="N1987" s="4" t="s">
        <v>8123</v>
      </c>
      <c r="O1987" s="41">
        <v>0</v>
      </c>
      <c r="P1987" s="41">
        <v>0</v>
      </c>
      <c r="Q1987" s="41">
        <v>0</v>
      </c>
      <c r="R1987" s="41">
        <v>0</v>
      </c>
      <c r="S1987" s="41">
        <v>0</v>
      </c>
      <c r="T1987" s="41">
        <v>0</v>
      </c>
      <c r="U1987" s="41">
        <v>0</v>
      </c>
      <c r="V1987" s="41">
        <v>0</v>
      </c>
      <c r="W1987" s="41">
        <v>0</v>
      </c>
      <c r="X1987" s="41">
        <v>0</v>
      </c>
      <c r="Y1987" s="41">
        <v>0</v>
      </c>
      <c r="Z1987" s="41">
        <v>0</v>
      </c>
      <c r="AA1987" s="41">
        <v>0</v>
      </c>
      <c r="AB1987" s="41">
        <v>0</v>
      </c>
      <c r="AC1987" s="41">
        <v>0</v>
      </c>
      <c r="AD1987" s="58">
        <f>SUM(Table446233[[#This Row],[1st
Apportionment]:[Invoices]])</f>
        <v>0</v>
      </c>
      <c r="AE1987" s="58">
        <f>Table446233[[#This Row],[2018–19
Final Allocation
$98.35 
Per Pupil]]-AD1987</f>
        <v>0</v>
      </c>
    </row>
    <row r="1988" spans="1:31" x14ac:dyDescent="0.35">
      <c r="A1988" s="42" t="s">
        <v>7931</v>
      </c>
      <c r="B1988" s="1" t="s">
        <v>8042</v>
      </c>
      <c r="C1988" s="43" t="s">
        <v>7933</v>
      </c>
      <c r="D1988" s="43" t="s">
        <v>7934</v>
      </c>
      <c r="E1988" s="43" t="s">
        <v>8043</v>
      </c>
      <c r="F1988" s="2" t="s">
        <v>8044</v>
      </c>
      <c r="G1988" s="43" t="s">
        <v>8045</v>
      </c>
      <c r="H1988" s="59" t="s">
        <v>8046</v>
      </c>
      <c r="I1988" s="38">
        <v>0</v>
      </c>
      <c r="J1988" s="39" t="s">
        <v>8122</v>
      </c>
      <c r="K1988" s="40" t="s">
        <v>8123</v>
      </c>
      <c r="L1988" s="14" t="s">
        <v>8123</v>
      </c>
      <c r="M1988" s="41">
        <v>0</v>
      </c>
      <c r="N1988" s="4" t="s">
        <v>8123</v>
      </c>
      <c r="O1988" s="41">
        <v>0</v>
      </c>
      <c r="P1988" s="41">
        <v>0</v>
      </c>
      <c r="Q1988" s="41">
        <v>0</v>
      </c>
      <c r="R1988" s="41">
        <v>0</v>
      </c>
      <c r="S1988" s="41">
        <v>0</v>
      </c>
      <c r="T1988" s="41">
        <v>0</v>
      </c>
      <c r="U1988" s="41">
        <v>0</v>
      </c>
      <c r="V1988" s="41">
        <v>0</v>
      </c>
      <c r="W1988" s="41">
        <v>0</v>
      </c>
      <c r="X1988" s="41">
        <v>0</v>
      </c>
      <c r="Y1988" s="41">
        <v>0</v>
      </c>
      <c r="Z1988" s="41">
        <v>0</v>
      </c>
      <c r="AA1988" s="41">
        <v>0</v>
      </c>
      <c r="AB1988" s="41">
        <v>0</v>
      </c>
      <c r="AC1988" s="41">
        <v>0</v>
      </c>
      <c r="AD1988" s="58">
        <f>SUM(Table446233[[#This Row],[1st
Apportionment]:[Invoices]])</f>
        <v>0</v>
      </c>
      <c r="AE1988" s="58">
        <f>Table446233[[#This Row],[2018–19
Final Allocation
$98.35 
Per Pupil]]-AD1988</f>
        <v>0</v>
      </c>
    </row>
    <row r="1989" spans="1:31" x14ac:dyDescent="0.35">
      <c r="A1989" s="42" t="s">
        <v>8047</v>
      </c>
      <c r="B1989" s="1" t="s">
        <v>8048</v>
      </c>
      <c r="C1989" s="43" t="s">
        <v>8049</v>
      </c>
      <c r="D1989" s="43" t="s">
        <v>8050</v>
      </c>
      <c r="E1989" s="43" t="s">
        <v>34</v>
      </c>
      <c r="F1989" s="2" t="s">
        <v>35</v>
      </c>
      <c r="G1989" s="43" t="s">
        <v>8050</v>
      </c>
      <c r="H1989" s="59" t="s">
        <v>8051</v>
      </c>
      <c r="I1989" s="38">
        <v>0</v>
      </c>
      <c r="J1989" s="39" t="s">
        <v>8123</v>
      </c>
      <c r="K1989" s="40" t="s">
        <v>8123</v>
      </c>
      <c r="L1989" s="14" t="s">
        <v>8123</v>
      </c>
      <c r="M1989" s="41">
        <v>0</v>
      </c>
      <c r="N1989" s="4" t="s">
        <v>8123</v>
      </c>
      <c r="O1989" s="41">
        <v>0</v>
      </c>
      <c r="P1989" s="41">
        <v>0</v>
      </c>
      <c r="Q1989" s="41">
        <v>0</v>
      </c>
      <c r="R1989" s="41">
        <v>0</v>
      </c>
      <c r="S1989" s="41">
        <v>0</v>
      </c>
      <c r="T1989" s="41">
        <v>0</v>
      </c>
      <c r="U1989" s="41">
        <v>0</v>
      </c>
      <c r="V1989" s="41">
        <v>0</v>
      </c>
      <c r="W1989" s="41">
        <v>0</v>
      </c>
      <c r="X1989" s="41">
        <v>0</v>
      </c>
      <c r="Y1989" s="41">
        <v>0</v>
      </c>
      <c r="Z1989" s="41">
        <v>0</v>
      </c>
      <c r="AA1989" s="41">
        <v>0</v>
      </c>
      <c r="AB1989" s="41">
        <v>0</v>
      </c>
      <c r="AC1989" s="41">
        <v>0</v>
      </c>
      <c r="AD1989" s="58">
        <f>SUM(Table446233[[#This Row],[1st
Apportionment]:[Invoices]])</f>
        <v>0</v>
      </c>
      <c r="AE1989" s="58">
        <f>Table446233[[#This Row],[2018–19
Final Allocation
$98.35 
Per Pupil]]-AD1989</f>
        <v>0</v>
      </c>
    </row>
    <row r="1990" spans="1:31" x14ac:dyDescent="0.35">
      <c r="A1990" s="42" t="s">
        <v>8047</v>
      </c>
      <c r="B1990" s="1" t="s">
        <v>8052</v>
      </c>
      <c r="C1990" s="43" t="s">
        <v>8049</v>
      </c>
      <c r="D1990" s="43" t="s">
        <v>8053</v>
      </c>
      <c r="E1990" s="43" t="s">
        <v>34</v>
      </c>
      <c r="F1990" s="2" t="s">
        <v>35</v>
      </c>
      <c r="G1990" s="43" t="s">
        <v>8053</v>
      </c>
      <c r="H1990" s="59" t="s">
        <v>8054</v>
      </c>
      <c r="I1990" s="38">
        <v>446</v>
      </c>
      <c r="J1990" s="39" t="s">
        <v>8122</v>
      </c>
      <c r="K1990" s="40" t="s">
        <v>8122</v>
      </c>
      <c r="L1990" s="14" t="s">
        <v>8122</v>
      </c>
      <c r="M1990" s="41">
        <v>43864</v>
      </c>
      <c r="N1990" s="4" t="s">
        <v>8123</v>
      </c>
      <c r="O1990" s="41">
        <v>0</v>
      </c>
      <c r="P1990" s="41">
        <v>960</v>
      </c>
      <c r="Q1990" s="41">
        <v>10297</v>
      </c>
      <c r="R1990" s="41">
        <v>0</v>
      </c>
      <c r="S1990" s="41">
        <v>0</v>
      </c>
      <c r="T1990" s="41">
        <v>0</v>
      </c>
      <c r="U1990" s="41">
        <v>0</v>
      </c>
      <c r="V1990" s="41">
        <v>0</v>
      </c>
      <c r="W1990" s="41">
        <v>25154</v>
      </c>
      <c r="X1990" s="41">
        <v>0</v>
      </c>
      <c r="Y1990" s="41">
        <v>3604</v>
      </c>
      <c r="Z1990" s="41">
        <v>0</v>
      </c>
      <c r="AA1990" s="41">
        <v>3849</v>
      </c>
      <c r="AB1990" s="41">
        <v>0</v>
      </c>
      <c r="AC1990" s="41">
        <v>0</v>
      </c>
      <c r="AD1990" s="58">
        <f>SUM(Table446233[[#This Row],[1st
Apportionment]:[Invoices]])</f>
        <v>43864</v>
      </c>
      <c r="AE1990" s="58">
        <f>Table446233[[#This Row],[2018–19
Final Allocation
$98.35 
Per Pupil]]-AD1990</f>
        <v>0</v>
      </c>
    </row>
    <row r="1991" spans="1:31" x14ac:dyDescent="0.35">
      <c r="A1991" s="42" t="s">
        <v>8047</v>
      </c>
      <c r="B1991" s="1" t="s">
        <v>8055</v>
      </c>
      <c r="C1991" s="43" t="s">
        <v>8049</v>
      </c>
      <c r="D1991" s="43" t="s">
        <v>8056</v>
      </c>
      <c r="E1991" s="43" t="s">
        <v>34</v>
      </c>
      <c r="F1991" s="2" t="s">
        <v>35</v>
      </c>
      <c r="G1991" s="43" t="s">
        <v>8056</v>
      </c>
      <c r="H1991" s="59" t="s">
        <v>8057</v>
      </c>
      <c r="I1991" s="38">
        <v>27</v>
      </c>
      <c r="J1991" s="39" t="s">
        <v>8122</v>
      </c>
      <c r="K1991" s="40" t="s">
        <v>8122</v>
      </c>
      <c r="L1991" s="14" t="s">
        <v>8122</v>
      </c>
      <c r="M1991" s="41">
        <v>2655</v>
      </c>
      <c r="N1991" s="4" t="s">
        <v>8122</v>
      </c>
      <c r="O1991" s="41">
        <v>623</v>
      </c>
      <c r="P1991" s="41">
        <v>0</v>
      </c>
      <c r="Q1991" s="41">
        <v>623</v>
      </c>
      <c r="R1991" s="41">
        <v>664</v>
      </c>
      <c r="S1991" s="41">
        <v>0</v>
      </c>
      <c r="T1991" s="41">
        <v>0</v>
      </c>
      <c r="U1991" s="41">
        <v>745</v>
      </c>
      <c r="V1991" s="41">
        <v>0</v>
      </c>
      <c r="W1991" s="41">
        <v>0</v>
      </c>
      <c r="X1991" s="41">
        <v>0</v>
      </c>
      <c r="Y1991" s="41">
        <v>0</v>
      </c>
      <c r="Z1991" s="41">
        <v>0</v>
      </c>
      <c r="AA1991" s="41">
        <v>0</v>
      </c>
      <c r="AB1991" s="41">
        <v>0</v>
      </c>
      <c r="AC1991" s="41">
        <v>0</v>
      </c>
      <c r="AD1991" s="58">
        <f>SUM(Table446233[[#This Row],[1st
Apportionment]:[Invoices]])</f>
        <v>2655</v>
      </c>
      <c r="AE1991" s="58">
        <f>Table446233[[#This Row],[2018–19
Final Allocation
$98.35 
Per Pupil]]-AD1991</f>
        <v>0</v>
      </c>
    </row>
    <row r="1992" spans="1:31" x14ac:dyDescent="0.35">
      <c r="A1992" s="42" t="s">
        <v>8047</v>
      </c>
      <c r="B1992" s="1" t="s">
        <v>8058</v>
      </c>
      <c r="C1992" s="43" t="s">
        <v>8049</v>
      </c>
      <c r="D1992" s="43" t="s">
        <v>8059</v>
      </c>
      <c r="E1992" s="43" t="s">
        <v>34</v>
      </c>
      <c r="F1992" s="2" t="s">
        <v>35</v>
      </c>
      <c r="G1992" s="43" t="s">
        <v>8059</v>
      </c>
      <c r="H1992" s="59" t="s">
        <v>911</v>
      </c>
      <c r="I1992" s="38">
        <v>248</v>
      </c>
      <c r="J1992" s="39" t="s">
        <v>8122</v>
      </c>
      <c r="K1992" s="40" t="s">
        <v>8122</v>
      </c>
      <c r="L1992" s="14" t="s">
        <v>8122</v>
      </c>
      <c r="M1992" s="41">
        <v>24391</v>
      </c>
      <c r="N1992" s="4" t="s">
        <v>8123</v>
      </c>
      <c r="O1992" s="41">
        <v>5726</v>
      </c>
      <c r="P1992" s="41">
        <v>5726</v>
      </c>
      <c r="Q1992" s="41">
        <v>2920</v>
      </c>
      <c r="R1992" s="41">
        <v>0</v>
      </c>
      <c r="S1992" s="41">
        <v>0</v>
      </c>
      <c r="T1992" s="41">
        <v>0</v>
      </c>
      <c r="U1992" s="41">
        <v>0</v>
      </c>
      <c r="V1992" s="41">
        <v>10019</v>
      </c>
      <c r="W1992" s="41">
        <v>0</v>
      </c>
      <c r="X1992" s="41">
        <v>0</v>
      </c>
      <c r="Y1992" s="41">
        <v>0</v>
      </c>
      <c r="Z1992" s="41">
        <v>0</v>
      </c>
      <c r="AA1992" s="41">
        <v>0</v>
      </c>
      <c r="AB1992" s="41">
        <v>0</v>
      </c>
      <c r="AC1992" s="41">
        <v>0</v>
      </c>
      <c r="AD1992" s="58">
        <f>SUM(Table446233[[#This Row],[1st
Apportionment]:[Invoices]])</f>
        <v>24391</v>
      </c>
      <c r="AE1992" s="58">
        <f>Table446233[[#This Row],[2018–19
Final Allocation
$98.35 
Per Pupil]]-AD1992</f>
        <v>0</v>
      </c>
    </row>
    <row r="1993" spans="1:31" x14ac:dyDescent="0.35">
      <c r="A1993" s="42" t="s">
        <v>8047</v>
      </c>
      <c r="B1993" s="1" t="s">
        <v>8060</v>
      </c>
      <c r="C1993" s="43" t="s">
        <v>8049</v>
      </c>
      <c r="D1993" s="43" t="s">
        <v>8061</v>
      </c>
      <c r="E1993" s="43" t="s">
        <v>34</v>
      </c>
      <c r="F1993" s="2" t="s">
        <v>35</v>
      </c>
      <c r="G1993" s="43" t="s">
        <v>8061</v>
      </c>
      <c r="H1993" s="59" t="s">
        <v>8062</v>
      </c>
      <c r="I1993" s="38">
        <v>34</v>
      </c>
      <c r="J1993" s="39" t="s">
        <v>8122</v>
      </c>
      <c r="K1993" s="40" t="s">
        <v>8122</v>
      </c>
      <c r="L1993" s="14" t="s">
        <v>8122</v>
      </c>
      <c r="M1993" s="41">
        <v>3344</v>
      </c>
      <c r="N1993" s="4" t="s">
        <v>8123</v>
      </c>
      <c r="O1993" s="41">
        <v>0</v>
      </c>
      <c r="P1993" s="41">
        <v>785</v>
      </c>
      <c r="Q1993" s="41">
        <v>785</v>
      </c>
      <c r="R1993" s="41">
        <v>225</v>
      </c>
      <c r="S1993" s="41">
        <v>1549</v>
      </c>
      <c r="T1993" s="41">
        <v>0</v>
      </c>
      <c r="U1993" s="41">
        <v>0</v>
      </c>
      <c r="V1993" s="41">
        <v>0</v>
      </c>
      <c r="W1993" s="41">
        <v>0</v>
      </c>
      <c r="X1993" s="41">
        <v>0</v>
      </c>
      <c r="Y1993" s="41">
        <v>0</v>
      </c>
      <c r="Z1993" s="41">
        <v>0</v>
      </c>
      <c r="AA1993" s="41">
        <v>0</v>
      </c>
      <c r="AB1993" s="41">
        <v>0</v>
      </c>
      <c r="AC1993" s="41">
        <v>0</v>
      </c>
      <c r="AD1993" s="58">
        <f>SUM(Table446233[[#This Row],[1st
Apportionment]:[Invoices]])</f>
        <v>3344</v>
      </c>
      <c r="AE1993" s="58">
        <f>Table446233[[#This Row],[2018–19
Final Allocation
$98.35 
Per Pupil]]-AD1993</f>
        <v>0</v>
      </c>
    </row>
    <row r="1994" spans="1:31" x14ac:dyDescent="0.35">
      <c r="A1994" s="42" t="s">
        <v>8047</v>
      </c>
      <c r="B1994" s="1" t="s">
        <v>8063</v>
      </c>
      <c r="C1994" s="43" t="s">
        <v>8049</v>
      </c>
      <c r="D1994" s="43" t="s">
        <v>8064</v>
      </c>
      <c r="E1994" s="43" t="s">
        <v>34</v>
      </c>
      <c r="F1994" s="2" t="s">
        <v>35</v>
      </c>
      <c r="G1994" s="43" t="s">
        <v>8064</v>
      </c>
      <c r="H1994" s="59" t="s">
        <v>8065</v>
      </c>
      <c r="I1994" s="38">
        <v>0</v>
      </c>
      <c r="J1994" s="39" t="s">
        <v>8123</v>
      </c>
      <c r="K1994" s="40" t="s">
        <v>8122</v>
      </c>
      <c r="L1994" s="14" t="s">
        <v>8122</v>
      </c>
      <c r="M1994" s="41">
        <v>0</v>
      </c>
      <c r="N1994" s="4" t="s">
        <v>8122</v>
      </c>
      <c r="O1994" s="41">
        <v>0</v>
      </c>
      <c r="P1994" s="41">
        <v>0</v>
      </c>
      <c r="Q1994" s="41">
        <v>0</v>
      </c>
      <c r="R1994" s="41">
        <v>0</v>
      </c>
      <c r="S1994" s="41">
        <v>0</v>
      </c>
      <c r="T1994" s="41">
        <v>0</v>
      </c>
      <c r="U1994" s="41">
        <v>0</v>
      </c>
      <c r="V1994" s="41">
        <v>0</v>
      </c>
      <c r="W1994" s="41">
        <v>0</v>
      </c>
      <c r="X1994" s="41">
        <v>0</v>
      </c>
      <c r="Y1994" s="41">
        <v>0</v>
      </c>
      <c r="Z1994" s="41">
        <v>0</v>
      </c>
      <c r="AA1994" s="41">
        <v>0</v>
      </c>
      <c r="AB1994" s="41">
        <v>0</v>
      </c>
      <c r="AC1994" s="41">
        <v>0</v>
      </c>
      <c r="AD1994" s="58">
        <f>SUM(Table446233[[#This Row],[1st
Apportionment]:[Invoices]])</f>
        <v>0</v>
      </c>
      <c r="AE1994" s="58">
        <f>Table446233[[#This Row],[2018–19
Final Allocation
$98.35 
Per Pupil]]-AD1994</f>
        <v>0</v>
      </c>
    </row>
    <row r="1995" spans="1:31" x14ac:dyDescent="0.35">
      <c r="A1995" s="42" t="s">
        <v>8047</v>
      </c>
      <c r="B1995" s="1" t="s">
        <v>8066</v>
      </c>
      <c r="C1995" s="43" t="s">
        <v>8049</v>
      </c>
      <c r="D1995" s="43" t="s">
        <v>8059</v>
      </c>
      <c r="E1995" s="43" t="s">
        <v>8067</v>
      </c>
      <c r="F1995" s="2" t="s">
        <v>8068</v>
      </c>
      <c r="G1995" s="43" t="s">
        <v>8069</v>
      </c>
      <c r="H1995" s="59" t="s">
        <v>8070</v>
      </c>
      <c r="I1995" s="38">
        <v>0</v>
      </c>
      <c r="J1995" s="39" t="s">
        <v>8122</v>
      </c>
      <c r="K1995" s="40" t="s">
        <v>8123</v>
      </c>
      <c r="L1995" s="14" t="s">
        <v>8123</v>
      </c>
      <c r="M1995" s="41">
        <v>0</v>
      </c>
      <c r="N1995" s="4" t="s">
        <v>8123</v>
      </c>
      <c r="O1995" s="41">
        <v>0</v>
      </c>
      <c r="P1995" s="41">
        <v>0</v>
      </c>
      <c r="Q1995" s="41">
        <v>0</v>
      </c>
      <c r="R1995" s="41">
        <v>0</v>
      </c>
      <c r="S1995" s="41">
        <v>0</v>
      </c>
      <c r="T1995" s="41">
        <v>0</v>
      </c>
      <c r="U1995" s="41">
        <v>0</v>
      </c>
      <c r="V1995" s="41">
        <v>0</v>
      </c>
      <c r="W1995" s="41">
        <v>0</v>
      </c>
      <c r="X1995" s="41">
        <v>0</v>
      </c>
      <c r="Y1995" s="41">
        <v>0</v>
      </c>
      <c r="Z1995" s="41">
        <v>0</v>
      </c>
      <c r="AA1995" s="41">
        <v>0</v>
      </c>
      <c r="AB1995" s="41">
        <v>0</v>
      </c>
      <c r="AC1995" s="41">
        <v>0</v>
      </c>
      <c r="AD1995" s="58">
        <f>SUM(Table446233[[#This Row],[1st
Apportionment]:[Invoices]])</f>
        <v>0</v>
      </c>
      <c r="AE1995" s="58">
        <f>Table446233[[#This Row],[2018–19
Final Allocation
$98.35 
Per Pupil]]-AD1995</f>
        <v>0</v>
      </c>
    </row>
    <row r="1996" spans="1:31" x14ac:dyDescent="0.35">
      <c r="A1996" s="42" t="s">
        <v>8047</v>
      </c>
      <c r="B1996" s="1" t="s">
        <v>8071</v>
      </c>
      <c r="C1996" s="43" t="s">
        <v>8049</v>
      </c>
      <c r="D1996" s="43" t="s">
        <v>8059</v>
      </c>
      <c r="E1996" s="43" t="s">
        <v>8072</v>
      </c>
      <c r="F1996" s="2" t="s">
        <v>8073</v>
      </c>
      <c r="G1996" s="43" t="s">
        <v>8074</v>
      </c>
      <c r="H1996" s="59" t="s">
        <v>8075</v>
      </c>
      <c r="I1996" s="38">
        <v>0</v>
      </c>
      <c r="J1996" s="57" t="s">
        <v>8123</v>
      </c>
      <c r="K1996" s="4" t="s">
        <v>8123</v>
      </c>
      <c r="L1996" s="14" t="s">
        <v>8123</v>
      </c>
      <c r="M1996" s="41">
        <v>0</v>
      </c>
      <c r="N1996" s="4" t="s">
        <v>8123</v>
      </c>
      <c r="O1996" s="41">
        <v>0</v>
      </c>
      <c r="P1996" s="41">
        <v>0</v>
      </c>
      <c r="Q1996" s="41">
        <v>0</v>
      </c>
      <c r="R1996" s="58">
        <v>0</v>
      </c>
      <c r="S1996" s="58">
        <v>0</v>
      </c>
      <c r="T1996" s="58">
        <v>0</v>
      </c>
      <c r="U1996" s="58">
        <v>0</v>
      </c>
      <c r="V1996" s="58">
        <v>0</v>
      </c>
      <c r="W1996" s="58">
        <v>0</v>
      </c>
      <c r="X1996" s="58">
        <v>0</v>
      </c>
      <c r="Y1996" s="58">
        <v>0</v>
      </c>
      <c r="Z1996" s="58">
        <v>0</v>
      </c>
      <c r="AA1996" s="58">
        <v>0</v>
      </c>
      <c r="AB1996" s="58">
        <v>0</v>
      </c>
      <c r="AC1996" s="41">
        <v>0</v>
      </c>
      <c r="AD1996" s="58">
        <f>SUM(Table446233[[#This Row],[1st
Apportionment]:[Invoices]])</f>
        <v>0</v>
      </c>
      <c r="AE1996" s="58">
        <f>Table446233[[#This Row],[2018–19
Final Allocation
$98.35 
Per Pupil]]-AD1996</f>
        <v>0</v>
      </c>
    </row>
    <row r="1997" spans="1:31" x14ac:dyDescent="0.35">
      <c r="A1997" s="42" t="s">
        <v>8047</v>
      </c>
      <c r="B1997" s="1" t="s">
        <v>8076</v>
      </c>
      <c r="C1997" s="43" t="s">
        <v>8049</v>
      </c>
      <c r="D1997" s="43" t="s">
        <v>8050</v>
      </c>
      <c r="E1997" s="43" t="s">
        <v>8077</v>
      </c>
      <c r="F1997" s="2" t="s">
        <v>8078</v>
      </c>
      <c r="G1997" s="43" t="s">
        <v>8079</v>
      </c>
      <c r="H1997" s="59" t="s">
        <v>8080</v>
      </c>
      <c r="I1997" s="38">
        <v>28</v>
      </c>
      <c r="J1997" s="57" t="s">
        <v>8122</v>
      </c>
      <c r="K1997" s="4" t="s">
        <v>8122</v>
      </c>
      <c r="L1997" s="14" t="s">
        <v>8122</v>
      </c>
      <c r="M1997" s="41">
        <v>2754</v>
      </c>
      <c r="N1997" s="4" t="s">
        <v>8122</v>
      </c>
      <c r="O1997" s="41">
        <v>647</v>
      </c>
      <c r="P1997" s="41">
        <v>647</v>
      </c>
      <c r="Q1997" s="41">
        <v>0</v>
      </c>
      <c r="R1997" s="58">
        <v>0</v>
      </c>
      <c r="S1997" s="58">
        <v>0</v>
      </c>
      <c r="T1997" s="58">
        <v>1460</v>
      </c>
      <c r="U1997" s="58">
        <v>0</v>
      </c>
      <c r="V1997" s="58">
        <v>0</v>
      </c>
      <c r="W1997" s="58">
        <v>0</v>
      </c>
      <c r="X1997" s="58">
        <v>0</v>
      </c>
      <c r="Y1997" s="58">
        <v>0</v>
      </c>
      <c r="Z1997" s="58">
        <v>0</v>
      </c>
      <c r="AA1997" s="58">
        <v>0</v>
      </c>
      <c r="AB1997" s="58">
        <v>0</v>
      </c>
      <c r="AC1997" s="41">
        <v>0</v>
      </c>
      <c r="AD1997" s="58">
        <f>SUM(Table446233[[#This Row],[1st
Apportionment]:[Invoices]])</f>
        <v>2754</v>
      </c>
      <c r="AE1997" s="58">
        <f>Table446233[[#This Row],[2018–19
Final Allocation
$98.35 
Per Pupil]]-AD1997</f>
        <v>0</v>
      </c>
    </row>
    <row r="1998" spans="1:31" x14ac:dyDescent="0.35">
      <c r="A1998" s="42" t="s">
        <v>8047</v>
      </c>
      <c r="B1998" s="1" t="s">
        <v>8081</v>
      </c>
      <c r="C1998" s="43" t="s">
        <v>8049</v>
      </c>
      <c r="D1998" s="43" t="s">
        <v>8050</v>
      </c>
      <c r="E1998" s="43" t="s">
        <v>8082</v>
      </c>
      <c r="F1998" s="2" t="s">
        <v>8083</v>
      </c>
      <c r="G1998" s="43" t="s">
        <v>8084</v>
      </c>
      <c r="H1998" s="59" t="s">
        <v>8085</v>
      </c>
      <c r="I1998" s="38">
        <v>0</v>
      </c>
      <c r="J1998" s="57" t="s">
        <v>8122</v>
      </c>
      <c r="K1998" s="4" t="s">
        <v>8123</v>
      </c>
      <c r="L1998" s="14" t="s">
        <v>8123</v>
      </c>
      <c r="M1998" s="41">
        <v>0</v>
      </c>
      <c r="N1998" s="4" t="s">
        <v>8123</v>
      </c>
      <c r="O1998" s="41">
        <v>0</v>
      </c>
      <c r="P1998" s="41">
        <v>0</v>
      </c>
      <c r="Q1998" s="41">
        <v>0</v>
      </c>
      <c r="R1998" s="58">
        <v>0</v>
      </c>
      <c r="S1998" s="58">
        <v>0</v>
      </c>
      <c r="T1998" s="58">
        <v>0</v>
      </c>
      <c r="U1998" s="58">
        <v>0</v>
      </c>
      <c r="V1998" s="58">
        <v>0</v>
      </c>
      <c r="W1998" s="58">
        <v>0</v>
      </c>
      <c r="X1998" s="58">
        <v>0</v>
      </c>
      <c r="Y1998" s="58">
        <v>0</v>
      </c>
      <c r="Z1998" s="58">
        <v>0</v>
      </c>
      <c r="AA1998" s="58">
        <v>0</v>
      </c>
      <c r="AB1998" s="58">
        <v>0</v>
      </c>
      <c r="AC1998" s="41">
        <v>0</v>
      </c>
      <c r="AD1998" s="58">
        <f>SUM(Table446233[[#This Row],[1st
Apportionment]:[Invoices]])</f>
        <v>0</v>
      </c>
      <c r="AE1998" s="58">
        <f>Table446233[[#This Row],[2018–19
Final Allocation
$98.35 
Per Pupil]]-AD1998</f>
        <v>0</v>
      </c>
    </row>
    <row r="1999" spans="1:31" x14ac:dyDescent="0.35">
      <c r="A1999" s="42" t="s">
        <v>8086</v>
      </c>
      <c r="B1999" s="1" t="s">
        <v>8087</v>
      </c>
      <c r="C1999" s="43" t="s">
        <v>8088</v>
      </c>
      <c r="D1999" s="43" t="s">
        <v>8089</v>
      </c>
      <c r="E1999" s="43" t="s">
        <v>34</v>
      </c>
      <c r="F1999" s="2" t="s">
        <v>35</v>
      </c>
      <c r="G1999" s="43" t="s">
        <v>8089</v>
      </c>
      <c r="H1999" s="59" t="s">
        <v>8090</v>
      </c>
      <c r="I1999" s="38">
        <v>0</v>
      </c>
      <c r="J1999" s="57" t="s">
        <v>8122</v>
      </c>
      <c r="K1999" s="4" t="s">
        <v>8123</v>
      </c>
      <c r="L1999" s="14" t="s">
        <v>8123</v>
      </c>
      <c r="M1999" s="41">
        <v>0</v>
      </c>
      <c r="N1999" s="4" t="s">
        <v>8123</v>
      </c>
      <c r="O1999" s="41">
        <v>0</v>
      </c>
      <c r="P1999" s="41">
        <v>0</v>
      </c>
      <c r="Q1999" s="41">
        <v>0</v>
      </c>
      <c r="R1999" s="58">
        <v>0</v>
      </c>
      <c r="S1999" s="58">
        <v>0</v>
      </c>
      <c r="T1999" s="58">
        <v>0</v>
      </c>
      <c r="U1999" s="58">
        <v>0</v>
      </c>
      <c r="V1999" s="58">
        <v>0</v>
      </c>
      <c r="W1999" s="58">
        <v>0</v>
      </c>
      <c r="X1999" s="58">
        <v>0</v>
      </c>
      <c r="Y1999" s="58">
        <v>0</v>
      </c>
      <c r="Z1999" s="58">
        <v>0</v>
      </c>
      <c r="AA1999" s="58">
        <v>0</v>
      </c>
      <c r="AB1999" s="58">
        <v>0</v>
      </c>
      <c r="AC1999" s="41">
        <v>0</v>
      </c>
      <c r="AD1999" s="58">
        <f>SUM(Table446233[[#This Row],[1st
Apportionment]:[Invoices]])</f>
        <v>0</v>
      </c>
      <c r="AE1999" s="58">
        <f>Table446233[[#This Row],[2018–19
Final Allocation
$98.35 
Per Pupil]]-AD1999</f>
        <v>0</v>
      </c>
    </row>
    <row r="2000" spans="1:31" x14ac:dyDescent="0.35">
      <c r="A2000" s="42" t="s">
        <v>8086</v>
      </c>
      <c r="B2000" s="1" t="s">
        <v>8091</v>
      </c>
      <c r="C2000" s="43" t="s">
        <v>8088</v>
      </c>
      <c r="D2000" s="43" t="s">
        <v>8092</v>
      </c>
      <c r="E2000" s="43" t="s">
        <v>34</v>
      </c>
      <c r="F2000" s="2" t="s">
        <v>35</v>
      </c>
      <c r="G2000" s="43" t="s">
        <v>8092</v>
      </c>
      <c r="H2000" s="59" t="s">
        <v>8093</v>
      </c>
      <c r="I2000" s="38">
        <v>0</v>
      </c>
      <c r="J2000" s="57" t="s">
        <v>8122</v>
      </c>
      <c r="K2000" s="4" t="s">
        <v>8123</v>
      </c>
      <c r="L2000" s="14" t="s">
        <v>8123</v>
      </c>
      <c r="M2000" s="41">
        <v>0</v>
      </c>
      <c r="N2000" s="4" t="s">
        <v>8123</v>
      </c>
      <c r="O2000" s="41">
        <v>0</v>
      </c>
      <c r="P2000" s="41">
        <v>0</v>
      </c>
      <c r="Q2000" s="41">
        <v>0</v>
      </c>
      <c r="R2000" s="58">
        <v>0</v>
      </c>
      <c r="S2000" s="58">
        <v>0</v>
      </c>
      <c r="T2000" s="58">
        <v>0</v>
      </c>
      <c r="U2000" s="58">
        <v>0</v>
      </c>
      <c r="V2000" s="58">
        <v>0</v>
      </c>
      <c r="W2000" s="58">
        <v>0</v>
      </c>
      <c r="X2000" s="58">
        <v>0</v>
      </c>
      <c r="Y2000" s="58">
        <v>0</v>
      </c>
      <c r="Z2000" s="58">
        <v>0</v>
      </c>
      <c r="AA2000" s="58">
        <v>0</v>
      </c>
      <c r="AB2000" s="58">
        <v>0</v>
      </c>
      <c r="AC2000" s="41">
        <v>0</v>
      </c>
      <c r="AD2000" s="58">
        <f>SUM(Table446233[[#This Row],[1st
Apportionment]:[Invoices]])</f>
        <v>0</v>
      </c>
      <c r="AE2000" s="58">
        <f>Table446233[[#This Row],[2018–19
Final Allocation
$98.35 
Per Pupil]]-AD2000</f>
        <v>0</v>
      </c>
    </row>
    <row r="2001" spans="1:31" x14ac:dyDescent="0.35">
      <c r="A2001" s="42" t="s">
        <v>8086</v>
      </c>
      <c r="B2001" s="1" t="s">
        <v>8094</v>
      </c>
      <c r="C2001" s="43" t="s">
        <v>8088</v>
      </c>
      <c r="D2001" s="43" t="s">
        <v>8095</v>
      </c>
      <c r="E2001" s="43" t="s">
        <v>34</v>
      </c>
      <c r="F2001" s="2" t="s">
        <v>35</v>
      </c>
      <c r="G2001" s="43" t="s">
        <v>8095</v>
      </c>
      <c r="H2001" s="59" t="s">
        <v>8096</v>
      </c>
      <c r="I2001" s="38">
        <v>0</v>
      </c>
      <c r="J2001" s="57" t="s">
        <v>8123</v>
      </c>
      <c r="K2001" s="4" t="s">
        <v>8122</v>
      </c>
      <c r="L2001" s="14" t="s">
        <v>8122</v>
      </c>
      <c r="M2001" s="41">
        <v>0</v>
      </c>
      <c r="N2001" s="4" t="s">
        <v>8122</v>
      </c>
      <c r="O2001" s="41">
        <v>0</v>
      </c>
      <c r="P2001" s="41">
        <v>0</v>
      </c>
      <c r="Q2001" s="41">
        <v>0</v>
      </c>
      <c r="R2001" s="58">
        <v>0</v>
      </c>
      <c r="S2001" s="58">
        <v>0</v>
      </c>
      <c r="T2001" s="58">
        <v>0</v>
      </c>
      <c r="U2001" s="58">
        <v>0</v>
      </c>
      <c r="V2001" s="58">
        <v>0</v>
      </c>
      <c r="W2001" s="58">
        <v>0</v>
      </c>
      <c r="X2001" s="58">
        <v>0</v>
      </c>
      <c r="Y2001" s="58">
        <v>0</v>
      </c>
      <c r="Z2001" s="58">
        <v>0</v>
      </c>
      <c r="AA2001" s="58">
        <v>0</v>
      </c>
      <c r="AB2001" s="58">
        <v>0</v>
      </c>
      <c r="AC2001" s="41">
        <v>0</v>
      </c>
      <c r="AD2001" s="58">
        <f>SUM(Table446233[[#This Row],[1st
Apportionment]:[Invoices]])</f>
        <v>0</v>
      </c>
      <c r="AE2001" s="58">
        <f>Table446233[[#This Row],[2018–19
Final Allocation
$98.35 
Per Pupil]]-AD2001</f>
        <v>0</v>
      </c>
    </row>
    <row r="2002" spans="1:31" x14ac:dyDescent="0.35">
      <c r="A2002" s="42" t="s">
        <v>8086</v>
      </c>
      <c r="B2002" s="1" t="s">
        <v>8097</v>
      </c>
      <c r="C2002" s="43" t="s">
        <v>8088</v>
      </c>
      <c r="D2002" s="43" t="s">
        <v>8098</v>
      </c>
      <c r="E2002" s="43" t="s">
        <v>34</v>
      </c>
      <c r="F2002" s="2" t="s">
        <v>35</v>
      </c>
      <c r="G2002" s="43" t="s">
        <v>8098</v>
      </c>
      <c r="H2002" s="59" t="s">
        <v>8099</v>
      </c>
      <c r="I2002" s="38">
        <v>0</v>
      </c>
      <c r="J2002" s="57" t="s">
        <v>8123</v>
      </c>
      <c r="K2002" s="4" t="s">
        <v>8122</v>
      </c>
      <c r="L2002" s="14" t="s">
        <v>8122</v>
      </c>
      <c r="M2002" s="41">
        <v>0</v>
      </c>
      <c r="N2002" s="4" t="s">
        <v>8123</v>
      </c>
      <c r="O2002" s="41">
        <v>0</v>
      </c>
      <c r="P2002" s="41">
        <v>0</v>
      </c>
      <c r="Q2002" s="41">
        <v>0</v>
      </c>
      <c r="R2002" s="58">
        <v>0</v>
      </c>
      <c r="S2002" s="58">
        <v>0</v>
      </c>
      <c r="T2002" s="58">
        <v>0</v>
      </c>
      <c r="U2002" s="58">
        <v>0</v>
      </c>
      <c r="V2002" s="58">
        <v>0</v>
      </c>
      <c r="W2002" s="58">
        <v>0</v>
      </c>
      <c r="X2002" s="58">
        <v>0</v>
      </c>
      <c r="Y2002" s="58">
        <v>0</v>
      </c>
      <c r="Z2002" s="58">
        <v>0</v>
      </c>
      <c r="AA2002" s="58">
        <v>0</v>
      </c>
      <c r="AB2002" s="58">
        <v>0</v>
      </c>
      <c r="AC2002" s="41">
        <v>0</v>
      </c>
      <c r="AD2002" s="58">
        <f>SUM(Table446233[[#This Row],[1st
Apportionment]:[Invoices]])</f>
        <v>0</v>
      </c>
      <c r="AE2002" s="58">
        <f>Table446233[[#This Row],[2018–19
Final Allocation
$98.35 
Per Pupil]]-AD2002</f>
        <v>0</v>
      </c>
    </row>
    <row r="2003" spans="1:31" x14ac:dyDescent="0.35">
      <c r="A2003" s="42" t="s">
        <v>8086</v>
      </c>
      <c r="B2003" s="1" t="s">
        <v>8100</v>
      </c>
      <c r="C2003" s="43" t="s">
        <v>8088</v>
      </c>
      <c r="D2003" s="43" t="s">
        <v>8101</v>
      </c>
      <c r="E2003" s="43" t="s">
        <v>34</v>
      </c>
      <c r="F2003" s="2" t="s">
        <v>35</v>
      </c>
      <c r="G2003" s="43" t="s">
        <v>8101</v>
      </c>
      <c r="H2003" s="59" t="s">
        <v>8102</v>
      </c>
      <c r="I2003" s="38">
        <v>56</v>
      </c>
      <c r="J2003" s="57" t="s">
        <v>8122</v>
      </c>
      <c r="K2003" s="4" t="s">
        <v>8122</v>
      </c>
      <c r="L2003" s="14" t="s">
        <v>8122</v>
      </c>
      <c r="M2003" s="41">
        <v>5508</v>
      </c>
      <c r="N2003" s="4" t="s">
        <v>8123</v>
      </c>
      <c r="O2003" s="41">
        <v>1293</v>
      </c>
      <c r="P2003" s="41">
        <v>1293</v>
      </c>
      <c r="Q2003" s="41">
        <v>1293</v>
      </c>
      <c r="R2003" s="58">
        <v>1629</v>
      </c>
      <c r="S2003" s="58">
        <v>0</v>
      </c>
      <c r="T2003" s="58">
        <v>0</v>
      </c>
      <c r="U2003" s="58">
        <v>0</v>
      </c>
      <c r="V2003" s="58">
        <v>0</v>
      </c>
      <c r="W2003" s="58">
        <v>0</v>
      </c>
      <c r="X2003" s="58">
        <v>0</v>
      </c>
      <c r="Y2003" s="58">
        <v>0</v>
      </c>
      <c r="Z2003" s="58">
        <v>0</v>
      </c>
      <c r="AA2003" s="58">
        <v>0</v>
      </c>
      <c r="AB2003" s="58">
        <v>0</v>
      </c>
      <c r="AC2003" s="41">
        <v>0</v>
      </c>
      <c r="AD2003" s="58">
        <f>SUM(Table446233[[#This Row],[1st
Apportionment]:[Invoices]])</f>
        <v>5508</v>
      </c>
      <c r="AE2003" s="58">
        <f>Table446233[[#This Row],[2018–19
Final Allocation
$98.35 
Per Pupil]]-AD2003</f>
        <v>0</v>
      </c>
    </row>
    <row r="2004" spans="1:31" x14ac:dyDescent="0.35">
      <c r="A2004" s="42" t="s">
        <v>8086</v>
      </c>
      <c r="B2004" s="1" t="s">
        <v>8103</v>
      </c>
      <c r="C2004" s="43" t="s">
        <v>8088</v>
      </c>
      <c r="D2004" s="43" t="s">
        <v>8104</v>
      </c>
      <c r="E2004" s="43" t="s">
        <v>34</v>
      </c>
      <c r="F2004" s="2" t="s">
        <v>35</v>
      </c>
      <c r="G2004" s="43" t="s">
        <v>8104</v>
      </c>
      <c r="H2004" s="59" t="s">
        <v>8105</v>
      </c>
      <c r="I2004" s="38">
        <v>0</v>
      </c>
      <c r="J2004" s="57" t="s">
        <v>8123</v>
      </c>
      <c r="K2004" s="4" t="s">
        <v>8123</v>
      </c>
      <c r="L2004" s="14" t="s">
        <v>8123</v>
      </c>
      <c r="M2004" s="41">
        <v>0</v>
      </c>
      <c r="N2004" s="4" t="s">
        <v>8123</v>
      </c>
      <c r="O2004" s="41">
        <v>0</v>
      </c>
      <c r="P2004" s="41">
        <v>0</v>
      </c>
      <c r="Q2004" s="41">
        <v>0</v>
      </c>
      <c r="R2004" s="58">
        <v>0</v>
      </c>
      <c r="S2004" s="58">
        <v>0</v>
      </c>
      <c r="T2004" s="58">
        <v>0</v>
      </c>
      <c r="U2004" s="58">
        <v>0</v>
      </c>
      <c r="V2004" s="58">
        <v>0</v>
      </c>
      <c r="W2004" s="58">
        <v>0</v>
      </c>
      <c r="X2004" s="58">
        <v>0</v>
      </c>
      <c r="Y2004" s="58">
        <v>0</v>
      </c>
      <c r="Z2004" s="58">
        <v>0</v>
      </c>
      <c r="AA2004" s="58">
        <v>0</v>
      </c>
      <c r="AB2004" s="58">
        <v>0</v>
      </c>
      <c r="AC2004" s="41">
        <v>0</v>
      </c>
      <c r="AD2004" s="58">
        <f>SUM(Table446233[[#This Row],[1st
Apportionment]:[Invoices]])</f>
        <v>0</v>
      </c>
      <c r="AE2004" s="58">
        <f>Table446233[[#This Row],[2018–19
Final Allocation
$98.35 
Per Pupil]]-AD2004</f>
        <v>0</v>
      </c>
    </row>
    <row r="2005" spans="1:31" x14ac:dyDescent="0.35">
      <c r="A2005" s="42" t="s">
        <v>8086</v>
      </c>
      <c r="B2005" s="1" t="s">
        <v>8106</v>
      </c>
      <c r="C2005" s="43" t="s">
        <v>8088</v>
      </c>
      <c r="D2005" s="43" t="s">
        <v>8092</v>
      </c>
      <c r="E2005" s="43" t="s">
        <v>8107</v>
      </c>
      <c r="F2005" s="2" t="s">
        <v>8108</v>
      </c>
      <c r="G2005" s="43" t="s">
        <v>8109</v>
      </c>
      <c r="H2005" s="59" t="s">
        <v>8110</v>
      </c>
      <c r="I2005" s="38">
        <v>0</v>
      </c>
      <c r="J2005" s="57" t="s">
        <v>8123</v>
      </c>
      <c r="K2005" s="4" t="s">
        <v>8123</v>
      </c>
      <c r="L2005" s="14" t="s">
        <v>8123</v>
      </c>
      <c r="M2005" s="41">
        <v>0</v>
      </c>
      <c r="N2005" s="4" t="s">
        <v>8123</v>
      </c>
      <c r="O2005" s="41">
        <v>0</v>
      </c>
      <c r="P2005" s="41">
        <v>0</v>
      </c>
      <c r="Q2005" s="41">
        <v>0</v>
      </c>
      <c r="R2005" s="58">
        <v>0</v>
      </c>
      <c r="S2005" s="58">
        <v>0</v>
      </c>
      <c r="T2005" s="58">
        <v>0</v>
      </c>
      <c r="U2005" s="58">
        <v>0</v>
      </c>
      <c r="V2005" s="58">
        <v>0</v>
      </c>
      <c r="W2005" s="58">
        <v>0</v>
      </c>
      <c r="X2005" s="58">
        <v>0</v>
      </c>
      <c r="Y2005" s="58">
        <v>0</v>
      </c>
      <c r="Z2005" s="58">
        <v>0</v>
      </c>
      <c r="AA2005" s="58">
        <v>0</v>
      </c>
      <c r="AB2005" s="58">
        <v>0</v>
      </c>
      <c r="AC2005" s="41">
        <v>0</v>
      </c>
      <c r="AD2005" s="58">
        <f>SUM(Table446233[[#This Row],[1st
Apportionment]:[Invoices]])</f>
        <v>0</v>
      </c>
      <c r="AE2005" s="58">
        <f>Table446233[[#This Row],[2018–19
Final Allocation
$98.35 
Per Pupil]]-AD2005</f>
        <v>0</v>
      </c>
    </row>
    <row r="2006" spans="1:31" x14ac:dyDescent="0.35">
      <c r="A2006" s="42" t="s">
        <v>8086</v>
      </c>
      <c r="B2006" s="1" t="s">
        <v>8111</v>
      </c>
      <c r="C2006" s="43" t="s">
        <v>8088</v>
      </c>
      <c r="D2006" s="43" t="s">
        <v>8089</v>
      </c>
      <c r="E2006" s="43" t="s">
        <v>8112</v>
      </c>
      <c r="F2006" s="2" t="s">
        <v>8113</v>
      </c>
      <c r="G2006" s="43" t="s">
        <v>8114</v>
      </c>
      <c r="H2006" s="59" t="s">
        <v>8115</v>
      </c>
      <c r="I2006" s="38">
        <v>0</v>
      </c>
      <c r="J2006" s="57" t="s">
        <v>8122</v>
      </c>
      <c r="K2006" s="4" t="s">
        <v>8123</v>
      </c>
      <c r="L2006" s="14" t="s">
        <v>8123</v>
      </c>
      <c r="M2006" s="41">
        <v>0</v>
      </c>
      <c r="N2006" s="4" t="s">
        <v>8123</v>
      </c>
      <c r="O2006" s="41">
        <v>0</v>
      </c>
      <c r="P2006" s="41">
        <v>0</v>
      </c>
      <c r="Q2006" s="41">
        <v>0</v>
      </c>
      <c r="R2006" s="58">
        <v>0</v>
      </c>
      <c r="S2006" s="58">
        <v>0</v>
      </c>
      <c r="T2006" s="58">
        <v>0</v>
      </c>
      <c r="U2006" s="58">
        <v>0</v>
      </c>
      <c r="V2006" s="58">
        <v>0</v>
      </c>
      <c r="W2006" s="58">
        <v>0</v>
      </c>
      <c r="X2006" s="58">
        <v>0</v>
      </c>
      <c r="Y2006" s="58">
        <v>0</v>
      </c>
      <c r="Z2006" s="58">
        <v>0</v>
      </c>
      <c r="AA2006" s="58">
        <v>0</v>
      </c>
      <c r="AB2006" s="58">
        <v>0</v>
      </c>
      <c r="AC2006" s="41">
        <v>0</v>
      </c>
      <c r="AD2006" s="58">
        <f>SUM(Table446233[[#This Row],[1st
Apportionment]:[Invoices]])</f>
        <v>0</v>
      </c>
      <c r="AE2006" s="58">
        <f>Table446233[[#This Row],[2018–19
Final Allocation
$98.35 
Per Pupil]]-AD2006</f>
        <v>0</v>
      </c>
    </row>
    <row r="2007" spans="1:31" x14ac:dyDescent="0.35">
      <c r="A2007" s="48" t="s">
        <v>8086</v>
      </c>
      <c r="B2007" s="49" t="s">
        <v>8116</v>
      </c>
      <c r="C2007" s="50" t="s">
        <v>8088</v>
      </c>
      <c r="D2007" s="50" t="s">
        <v>8095</v>
      </c>
      <c r="E2007" s="50" t="s">
        <v>8117</v>
      </c>
      <c r="F2007" s="51" t="s">
        <v>8118</v>
      </c>
      <c r="G2007" s="50" t="s">
        <v>8119</v>
      </c>
      <c r="H2007" s="65" t="s">
        <v>8120</v>
      </c>
      <c r="I2007" s="67">
        <v>0</v>
      </c>
      <c r="J2007" s="68" t="s">
        <v>8122</v>
      </c>
      <c r="K2007" s="69" t="s">
        <v>8123</v>
      </c>
      <c r="L2007" s="21" t="s">
        <v>8123</v>
      </c>
      <c r="M2007" s="70">
        <v>0</v>
      </c>
      <c r="N2007" s="53" t="s">
        <v>8123</v>
      </c>
      <c r="O2007" s="70">
        <v>0</v>
      </c>
      <c r="P2007" s="70">
        <v>0</v>
      </c>
      <c r="Q2007" s="70">
        <v>0</v>
      </c>
      <c r="R2007" s="70">
        <v>0</v>
      </c>
      <c r="S2007" s="70">
        <v>0</v>
      </c>
      <c r="T2007" s="70">
        <v>0</v>
      </c>
      <c r="U2007" s="70">
        <v>0</v>
      </c>
      <c r="V2007" s="70">
        <v>0</v>
      </c>
      <c r="W2007" s="70">
        <v>0</v>
      </c>
      <c r="X2007" s="70">
        <v>0</v>
      </c>
      <c r="Y2007" s="70">
        <v>0</v>
      </c>
      <c r="Z2007" s="70">
        <v>0</v>
      </c>
      <c r="AA2007" s="70">
        <v>0</v>
      </c>
      <c r="AB2007" s="70">
        <v>0</v>
      </c>
      <c r="AC2007" s="70">
        <v>0</v>
      </c>
      <c r="AD2007" s="58">
        <f>SUM(Table446233[[#This Row],[1st
Apportionment]:[Invoices]])</f>
        <v>0</v>
      </c>
      <c r="AE2007" s="58">
        <f>Table446233[[#This Row],[2018–19
Final Allocation
$98.35 
Per Pupil]]-AD2007</f>
        <v>0</v>
      </c>
    </row>
    <row r="2008" spans="1:31" s="47" customFormat="1" x14ac:dyDescent="0.35">
      <c r="A2008" s="81" t="s">
        <v>20</v>
      </c>
      <c r="B2008" s="82"/>
      <c r="C2008" s="83"/>
      <c r="D2008" s="83"/>
      <c r="E2008" s="83"/>
      <c r="F2008" s="83"/>
      <c r="G2008" s="83"/>
      <c r="H2008" s="84"/>
      <c r="I2008" s="85">
        <f>SUBTOTAL(109,Table446233[[Eligible Immigrant Count ]])</f>
        <v>115646</v>
      </c>
      <c r="J2008" s="84"/>
      <c r="K2008" s="84"/>
      <c r="L2008" s="84"/>
      <c r="M2008" s="86">
        <f>SUBTOTAL(109,Table446233[2018–19
Final Allocation
$98.35 
Per Pupil])</f>
        <v>11373797</v>
      </c>
      <c r="N2008" s="84"/>
      <c r="O2008" s="86">
        <f>SUBTOTAL(109,Table446233[1st
Apportionment])</f>
        <v>503685</v>
      </c>
      <c r="P2008" s="86">
        <f>SUBTOTAL(109,Table446233[2nd Apportionment])</f>
        <v>541773</v>
      </c>
      <c r="Q2008" s="86">
        <f>SUBTOTAL(109,Table446233[3rd Apportionment])</f>
        <v>857778</v>
      </c>
      <c r="R2008" s="86">
        <f>SUBTOTAL(109,Table446233[4th Apportionment])</f>
        <v>1532690</v>
      </c>
      <c r="S2008" s="86">
        <f>SUBTOTAL(109,Table446233[5th Apportionment])</f>
        <v>2561835</v>
      </c>
      <c r="T2008" s="86">
        <f>SUBTOTAL(109,Table446233[6th Apportionment])</f>
        <v>2864982</v>
      </c>
      <c r="U2008" s="86">
        <f>SUBTOTAL(109,Table446233[7th Apportionment])</f>
        <v>1138678</v>
      </c>
      <c r="V2008" s="86">
        <f>SUBTOTAL(109,Table446233[8th Apportionment])</f>
        <v>622360</v>
      </c>
      <c r="W2008" s="86">
        <f>SUBTOTAL(109,Table446233[9th Apportionment])</f>
        <v>304422</v>
      </c>
      <c r="X2008" s="86">
        <f>SUBTOTAL(109,Table446233[10th Apportionment])</f>
        <v>111768</v>
      </c>
      <c r="Y2008" s="86">
        <f>SUBTOTAL(109,Table446233[11th Apportionment])</f>
        <v>57447</v>
      </c>
      <c r="Z2008" s="86">
        <f>SUBTOTAL(109,Table446233[12th Apportionment])</f>
        <v>13610</v>
      </c>
      <c r="AA2008" s="86">
        <f>SUBTOTAL(109,Table446233[13th Apportionment])</f>
        <v>45128</v>
      </c>
      <c r="AB2008" s="86">
        <f>SUBTOTAL(109,Table446233[14th Apportionment])</f>
        <v>52611</v>
      </c>
      <c r="AC2008" s="86">
        <f>SUBTOTAL(109,Table446233[Invoices])</f>
        <v>0</v>
      </c>
      <c r="AD2008" s="86">
        <f>SUBTOTAL(109,Table446233[Total Paid])</f>
        <v>11208767</v>
      </c>
      <c r="AE2008" s="86">
        <f>SUBTOTAL(109,Table446233[Balance
Remaining])</f>
        <v>165030</v>
      </c>
    </row>
    <row r="2009" spans="1:31" x14ac:dyDescent="0.35">
      <c r="A2009" s="48" t="s">
        <v>21</v>
      </c>
      <c r="B2009" s="49"/>
      <c r="C2009" s="50"/>
      <c r="D2009" s="50"/>
      <c r="E2009" s="50"/>
      <c r="F2009" s="51"/>
      <c r="G2009" s="50"/>
      <c r="H2009" s="65"/>
      <c r="I2009" s="52"/>
      <c r="J2009" s="51"/>
      <c r="K2009" s="53"/>
      <c r="L2009" s="55"/>
      <c r="M2009" s="54"/>
      <c r="N2009" s="54"/>
      <c r="O2009" s="54"/>
      <c r="P2009" s="54"/>
      <c r="Q2009" s="54"/>
      <c r="R2009" s="54"/>
      <c r="S2009" s="54"/>
      <c r="T2009" s="54"/>
      <c r="U2009" s="54"/>
      <c r="V2009" s="54"/>
      <c r="W2009" s="54"/>
      <c r="X2009" s="54"/>
      <c r="Y2009" s="54"/>
      <c r="Z2009" s="54"/>
      <c r="AA2009" s="54"/>
      <c r="AB2009" s="54"/>
      <c r="AC2009" s="54"/>
    </row>
    <row r="2010" spans="1:31" x14ac:dyDescent="0.35">
      <c r="A2010" s="13" t="s">
        <v>22</v>
      </c>
    </row>
    <row r="2011" spans="1:31" x14ac:dyDescent="0.35">
      <c r="A2011" s="71" t="s">
        <v>8137</v>
      </c>
    </row>
  </sheetData>
  <hyperlinks>
    <hyperlink ref="A10" r:id="rId1" tooltip="Title III, Immigrant Students apportionment overview web page for fiscal year 2018-19." xr:uid="{C1A403DB-03DB-4BB7-A6C9-7A0B7935B802}"/>
  </hyperlinks>
  <pageMargins left="0.7" right="0.7" top="0.75" bottom="0.75" header="0.3" footer="0.3"/>
  <pageSetup scale="51" fitToHeight="0" orientation="landscape" r:id="rId2"/>
  <headerFooter>
    <oddFooter>&amp;C&amp;P of &amp;N</oddFooter>
  </headerFooter>
  <ignoredErrors>
    <ignoredError sqref="B13:E2007" numberStoredAsText="1"/>
  </ignoredErrors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imm18alloc14</vt:lpstr>
      <vt:lpstr>imm18alloc14!Print_Titles</vt:lpstr>
    </vt:vector>
  </TitlesOfParts>
  <Company>California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Ent-18: Title III, Imm (CA Dept of Education)</dc:title>
  <dc:subject>Title III, Immigrant allocations for fiscal year 2018-19.</dc:subject>
  <dc:creator>Derrick Andrade</dc:creator>
  <cp:lastModifiedBy>Taylor Uda</cp:lastModifiedBy>
  <dcterms:created xsi:type="dcterms:W3CDTF">2021-02-09T16:31:58Z</dcterms:created>
  <dcterms:modified xsi:type="dcterms:W3CDTF">2021-12-15T19:16:27Z</dcterms:modified>
</cp:coreProperties>
</file>