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2016-17 Adult Ed BG 1st Appt" sheetId="1" r:id="rId1"/>
  </sheets>
  <definedNames>
    <definedName name="_xlnm.Print_Titles" localSheetId="0">'2016-17 Adult Ed BG 1st Appt'!$4:$4</definedName>
  </definedNames>
  <calcPr fullCalcOnLoad="1"/>
</workbook>
</file>

<file path=xl/sharedStrings.xml><?xml version="1.0" encoding="utf-8"?>
<sst xmlns="http://schemas.openxmlformats.org/spreadsheetml/2006/main" count="381" uniqueCount="272">
  <si>
    <t>01</t>
  </si>
  <si>
    <t>61150</t>
  </si>
  <si>
    <t>Castro Valley Unified</t>
  </si>
  <si>
    <t>61192</t>
  </si>
  <si>
    <t>Hayward Unified</t>
  </si>
  <si>
    <t>61200</t>
  </si>
  <si>
    <t>Livermore Valley Joint Unified</t>
  </si>
  <si>
    <t>61242</t>
  </si>
  <si>
    <t>New Haven Unified</t>
  </si>
  <si>
    <t>61291</t>
  </si>
  <si>
    <t>San Leandro Unified</t>
  </si>
  <si>
    <t>61309</t>
  </si>
  <si>
    <t>San Lorenzo Unified</t>
  </si>
  <si>
    <t>75093</t>
  </si>
  <si>
    <t>Dublin Unified</t>
  </si>
  <si>
    <t>Pleasanton Unified</t>
  </si>
  <si>
    <t>05</t>
  </si>
  <si>
    <t>10058</t>
  </si>
  <si>
    <t>Calaveras Co. Office of Education</t>
  </si>
  <si>
    <t>07</t>
  </si>
  <si>
    <t>13</t>
  </si>
  <si>
    <t>15</t>
  </si>
  <si>
    <t>63412</t>
  </si>
  <si>
    <t>Delano Joint Union High</t>
  </si>
  <si>
    <t>63529</t>
  </si>
  <si>
    <t>Kern Union High</t>
  </si>
  <si>
    <t>63826</t>
  </si>
  <si>
    <t>Tehachapi Unified</t>
  </si>
  <si>
    <t>63859</t>
  </si>
  <si>
    <t>Wasco Union High</t>
  </si>
  <si>
    <t>73742</t>
  </si>
  <si>
    <t>Sierra Sands Unified</t>
  </si>
  <si>
    <t>73908</t>
  </si>
  <si>
    <t>McFarland Unified</t>
  </si>
  <si>
    <t>16</t>
  </si>
  <si>
    <t>63891</t>
  </si>
  <si>
    <t>Corcoran Joint Unified</t>
  </si>
  <si>
    <t>63925</t>
  </si>
  <si>
    <t>Hanford Joint Union High</t>
  </si>
  <si>
    <t>19</t>
  </si>
  <si>
    <t>64212</t>
  </si>
  <si>
    <t>ABC Unified</t>
  </si>
  <si>
    <t>64246</t>
  </si>
  <si>
    <t>Antelope Valley Union High</t>
  </si>
  <si>
    <t>64287</t>
  </si>
  <si>
    <t>Baldwin Park Unified</t>
  </si>
  <si>
    <t>64295</t>
  </si>
  <si>
    <t>Bassett Unified</t>
  </si>
  <si>
    <t>64337</t>
  </si>
  <si>
    <t>64352</t>
  </si>
  <si>
    <t>Centinela Valley Union High</t>
  </si>
  <si>
    <t>64378</t>
  </si>
  <si>
    <t>Charter Oak Unified</t>
  </si>
  <si>
    <t>64436</t>
  </si>
  <si>
    <t>Covina-Valley Unified</t>
  </si>
  <si>
    <t>64444</t>
  </si>
  <si>
    <t>Culver City Unified</t>
  </si>
  <si>
    <t>64451</t>
  </si>
  <si>
    <t>Downey Unified</t>
  </si>
  <si>
    <t>64519</t>
  </si>
  <si>
    <t>El Monte Union High</t>
  </si>
  <si>
    <t>64527</t>
  </si>
  <si>
    <t>El Rancho Unified</t>
  </si>
  <si>
    <t>64634</t>
  </si>
  <si>
    <t>Inglewood Unified</t>
  </si>
  <si>
    <t>64725</t>
  </si>
  <si>
    <t>Long Beach Unified</t>
  </si>
  <si>
    <t>64733</t>
  </si>
  <si>
    <t>Los Angeles Unified</t>
  </si>
  <si>
    <t>64790</t>
  </si>
  <si>
    <t>Monrovia Unified</t>
  </si>
  <si>
    <t>64808</t>
  </si>
  <si>
    <t>Montebello Unified</t>
  </si>
  <si>
    <t>64840</t>
  </si>
  <si>
    <t>Norwalk-La Mirada Unified</t>
  </si>
  <si>
    <t>64873</t>
  </si>
  <si>
    <t>Paramount Unified</t>
  </si>
  <si>
    <t>64907</t>
  </si>
  <si>
    <t>Pomona Unified</t>
  </si>
  <si>
    <t>64980</t>
  </si>
  <si>
    <t>Santa Monica-Malibu Unified</t>
  </si>
  <si>
    <t>65060</t>
  </si>
  <si>
    <t>Torrance Unified</t>
  </si>
  <si>
    <t>65128</t>
  </si>
  <si>
    <t>Whittier Union High</t>
  </si>
  <si>
    <t>65136</t>
  </si>
  <si>
    <t>William S. Hart Union High</t>
  </si>
  <si>
    <t>73445</t>
  </si>
  <si>
    <t>Hacienda la Puente Unified</t>
  </si>
  <si>
    <t>73452</t>
  </si>
  <si>
    <t>Rowland Unified</t>
  </si>
  <si>
    <t>75341</t>
  </si>
  <si>
    <t>Redondo Beach Unified</t>
  </si>
  <si>
    <t>26</t>
  </si>
  <si>
    <t>10264</t>
  </si>
  <si>
    <t>Mono Co. Office of Education</t>
  </si>
  <si>
    <t>28</t>
  </si>
  <si>
    <t>66266</t>
  </si>
  <si>
    <t>Napa Valley Unified</t>
  </si>
  <si>
    <t>30</t>
  </si>
  <si>
    <t>66522</t>
  </si>
  <si>
    <t>Garden Grove Unified</t>
  </si>
  <si>
    <t>66548</t>
  </si>
  <si>
    <t>Huntington Beach Union High</t>
  </si>
  <si>
    <t>31</t>
  </si>
  <si>
    <t>66928</t>
  </si>
  <si>
    <t>Roseville Joint Union High</t>
  </si>
  <si>
    <t>33</t>
  </si>
  <si>
    <t>66977</t>
  </si>
  <si>
    <t>Alvord Unified</t>
  </si>
  <si>
    <t>67033</t>
  </si>
  <si>
    <t>Corona-Norco Unified</t>
  </si>
  <si>
    <t>67090</t>
  </si>
  <si>
    <t>Jurupa Unified</t>
  </si>
  <si>
    <t>67124</t>
  </si>
  <si>
    <t>Moreno Valley Unified</t>
  </si>
  <si>
    <t>67215</t>
  </si>
  <si>
    <t>Riverside Unified</t>
  </si>
  <si>
    <t>73676</t>
  </si>
  <si>
    <t>Coachella Valley Unified</t>
  </si>
  <si>
    <t>34</t>
  </si>
  <si>
    <t>67413</t>
  </si>
  <si>
    <t>River Delta Joint Unified</t>
  </si>
  <si>
    <t>36</t>
  </si>
  <si>
    <t>67611</t>
  </si>
  <si>
    <t>Barstow Unified</t>
  </si>
  <si>
    <t>67652</t>
  </si>
  <si>
    <t>Chaffey Joint Union High</t>
  </si>
  <si>
    <t>37</t>
  </si>
  <si>
    <t>68338</t>
  </si>
  <si>
    <t>San Diego Unified</t>
  </si>
  <si>
    <t>68411</t>
  </si>
  <si>
    <t>Sweetwater Union High</t>
  </si>
  <si>
    <t>68452</t>
  </si>
  <si>
    <t>Vista Unified</t>
  </si>
  <si>
    <t>39</t>
  </si>
  <si>
    <t>68585</t>
  </si>
  <si>
    <t>Lodi Unified</t>
  </si>
  <si>
    <t>68593</t>
  </si>
  <si>
    <t>Manteca Unified</t>
  </si>
  <si>
    <t>68676</t>
  </si>
  <si>
    <t>Stockton Unified</t>
  </si>
  <si>
    <t>75499</t>
  </si>
  <si>
    <t>Tracy Joint Unified</t>
  </si>
  <si>
    <t>41</t>
  </si>
  <si>
    <t>68890</t>
  </si>
  <si>
    <t>Cabrillo Unified</t>
  </si>
  <si>
    <t>68924</t>
  </si>
  <si>
    <t>Jefferson Union High</t>
  </si>
  <si>
    <t>69047</t>
  </si>
  <si>
    <t>San Mateo Union High</t>
  </si>
  <si>
    <t>69062</t>
  </si>
  <si>
    <t>Sequoia Union High</t>
  </si>
  <si>
    <t>69070</t>
  </si>
  <si>
    <t>South San Francisco Unified</t>
  </si>
  <si>
    <t>43</t>
  </si>
  <si>
    <t>69401</t>
  </si>
  <si>
    <t>Campbell Union High</t>
  </si>
  <si>
    <t>69427</t>
  </si>
  <si>
    <t>East Side Union High</t>
  </si>
  <si>
    <t>69468</t>
  </si>
  <si>
    <t>Fremont Union High</t>
  </si>
  <si>
    <t>69609</t>
  </si>
  <si>
    <t>Mountain View-Los Altos Union High</t>
  </si>
  <si>
    <t>69641</t>
  </si>
  <si>
    <t>Palo Alto Unified</t>
  </si>
  <si>
    <t>69674</t>
  </si>
  <si>
    <t>Santa Clara Unified</t>
  </si>
  <si>
    <t>73387</t>
  </si>
  <si>
    <t>Milpitas Unified</t>
  </si>
  <si>
    <t>48</t>
  </si>
  <si>
    <t>70524</t>
  </si>
  <si>
    <t>Benicia Unified</t>
  </si>
  <si>
    <t>70540</t>
  </si>
  <si>
    <t>Fairfield-Suisun Unified</t>
  </si>
  <si>
    <t>70573</t>
  </si>
  <si>
    <t>Vacaville Unified</t>
  </si>
  <si>
    <t>70581</t>
  </si>
  <si>
    <t>Vallejo City Unified</t>
  </si>
  <si>
    <t>49</t>
  </si>
  <si>
    <t>70862</t>
  </si>
  <si>
    <t>Petaluma Joint Union High</t>
  </si>
  <si>
    <t>54</t>
  </si>
  <si>
    <t>71860</t>
  </si>
  <si>
    <t>Cutler-Orosi Joint Unified</t>
  </si>
  <si>
    <t>72249</t>
  </si>
  <si>
    <t>Tulare Joint Union High</t>
  </si>
  <si>
    <t>72256</t>
  </si>
  <si>
    <t>Visalia Unified</t>
  </si>
  <si>
    <t>75523</t>
  </si>
  <si>
    <t>Porterville Unified</t>
  </si>
  <si>
    <t>56</t>
  </si>
  <si>
    <t>72520</t>
  </si>
  <si>
    <t>Ojai Unified</t>
  </si>
  <si>
    <t>72546</t>
  </si>
  <si>
    <t>Oxnard Union High</t>
  </si>
  <si>
    <t>72603</t>
  </si>
  <si>
    <t>Simi Valley Unified</t>
  </si>
  <si>
    <t>72652</t>
  </si>
  <si>
    <t>Ventura Unified</t>
  </si>
  <si>
    <t>73759</t>
  </si>
  <si>
    <t>Conejo Valley Unified</t>
  </si>
  <si>
    <t>73940</t>
  </si>
  <si>
    <t>Moorpark Unified</t>
  </si>
  <si>
    <t>County
Code</t>
  </si>
  <si>
    <t>District
Code</t>
  </si>
  <si>
    <t>Local Educational Agency</t>
  </si>
  <si>
    <t>County</t>
  </si>
  <si>
    <t>Alameda County</t>
  </si>
  <si>
    <t>Calaveras County</t>
  </si>
  <si>
    <t>Kings County</t>
  </si>
  <si>
    <t>Contra Costa County</t>
  </si>
  <si>
    <t>Imperial County</t>
  </si>
  <si>
    <t>Kern County</t>
  </si>
  <si>
    <t>Los Angeles County</t>
  </si>
  <si>
    <t>Mono County</t>
  </si>
  <si>
    <t>Napa County</t>
  </si>
  <si>
    <t>Orange County</t>
  </si>
  <si>
    <t>Placer County</t>
  </si>
  <si>
    <t>Riverside County</t>
  </si>
  <si>
    <t>Tulare County</t>
  </si>
  <si>
    <t>Ventura County</t>
  </si>
  <si>
    <t>Sacramento County</t>
  </si>
  <si>
    <t>San Bernardino County</t>
  </si>
  <si>
    <t xml:space="preserve">San Diego County </t>
  </si>
  <si>
    <t>San Joaquin County</t>
  </si>
  <si>
    <t>San Mateo County</t>
  </si>
  <si>
    <t>Santa Clara County</t>
  </si>
  <si>
    <t>Solano County</t>
  </si>
  <si>
    <t>Sonoma County</t>
  </si>
  <si>
    <t>State Total</t>
  </si>
  <si>
    <t>County Total</t>
  </si>
  <si>
    <t>California Department of Education</t>
  </si>
  <si>
    <t>School Fiscal Services Division</t>
  </si>
  <si>
    <t>Each Month
September
October
November
December
January
February
March
April
May
June</t>
  </si>
  <si>
    <t>July/August
Payment</t>
  </si>
  <si>
    <t>2016-17 Total Funding</t>
  </si>
  <si>
    <t>74005</t>
  </si>
  <si>
    <t>Tri-Valley ROP</t>
  </si>
  <si>
    <t>Eden Area ROP</t>
  </si>
  <si>
    <t>10330</t>
  </si>
  <si>
    <t>Riverside Co. Office of Education</t>
  </si>
  <si>
    <t>67058</t>
  </si>
  <si>
    <t>Desert Sands Unified</t>
  </si>
  <si>
    <t>67173</t>
  </si>
  <si>
    <t>Palm Springs Unified</t>
  </si>
  <si>
    <t>San Joaquin Co. Office of Education</t>
  </si>
  <si>
    <t>Contra Costa Co. Office of Education</t>
  </si>
  <si>
    <t>10132</t>
  </si>
  <si>
    <t>Imperial Co. Office of Education</t>
  </si>
  <si>
    <t>63677</t>
  </si>
  <si>
    <t>Mojave Unified</t>
  </si>
  <si>
    <t>Muroc Joint Unified</t>
  </si>
  <si>
    <t>64303</t>
  </si>
  <si>
    <t>Bellflower Unified</t>
  </si>
  <si>
    <t xml:space="preserve">Burbank Unified </t>
  </si>
  <si>
    <t>East San Gabriel Valley ROP/TC</t>
  </si>
  <si>
    <t>74328</t>
  </si>
  <si>
    <t>Tri-Cities ROP</t>
  </si>
  <si>
    <t>10348</t>
  </si>
  <si>
    <t>Sacramento Co. Office of Education</t>
  </si>
  <si>
    <t>74294</t>
  </si>
  <si>
    <t>Metro Education</t>
  </si>
  <si>
    <t>Sonoma  Co. Office of Education</t>
  </si>
  <si>
    <t>Ventura Co. Office of Education</t>
  </si>
  <si>
    <t>72454</t>
  </si>
  <si>
    <t>Fillmore Unified</t>
  </si>
  <si>
    <t>Santa Paula Unified</t>
  </si>
  <si>
    <t>Schedule of Apportionments for the</t>
  </si>
  <si>
    <t>Adult Education Block Grant Program</t>
  </si>
  <si>
    <t>Fiscal Year 2016-17</t>
  </si>
  <si>
    <t>August 15, 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</si>
</sst>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dd\-mmm\-yyyy"/>
    <numFmt numFmtId="167" formatCode="0.00_);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/>
    </xf>
    <xf numFmtId="165" fontId="38" fillId="0" borderId="10" xfId="0" applyNumberFormat="1" applyFont="1" applyBorder="1" applyAlignment="1">
      <alignment/>
    </xf>
    <xf numFmtId="165" fontId="38" fillId="0" borderId="10" xfId="0" applyNumberFormat="1" applyFont="1" applyFill="1" applyBorder="1" applyAlignment="1">
      <alignment/>
    </xf>
    <xf numFmtId="0" fontId="39" fillId="0" borderId="10" xfId="0" applyFont="1" applyBorder="1" applyAlignment="1">
      <alignment horizontal="right"/>
    </xf>
    <xf numFmtId="165" fontId="39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left"/>
    </xf>
    <xf numFmtId="165" fontId="38" fillId="0" borderId="10" xfId="0" applyNumberFormat="1" applyFont="1" applyFill="1" applyBorder="1" applyAlignment="1">
      <alignment/>
    </xf>
    <xf numFmtId="165" fontId="39" fillId="0" borderId="10" xfId="0" applyNumberFormat="1" applyFont="1" applyBorder="1" applyAlignment="1">
      <alignment/>
    </xf>
    <xf numFmtId="165" fontId="38" fillId="0" borderId="10" xfId="0" applyNumberFormat="1" applyFont="1" applyFill="1" applyBorder="1" applyAlignment="1">
      <alignment horizontal="right"/>
    </xf>
    <xf numFmtId="165" fontId="39" fillId="0" borderId="10" xfId="0" applyNumberFormat="1" applyFont="1" applyBorder="1" applyAlignment="1">
      <alignment horizontal="right"/>
    </xf>
    <xf numFmtId="165" fontId="38" fillId="0" borderId="10" xfId="0" applyNumberFormat="1" applyFont="1" applyBorder="1" applyAlignment="1">
      <alignment horizontal="right"/>
    </xf>
    <xf numFmtId="0" fontId="39" fillId="0" borderId="0" xfId="0" applyFont="1" applyAlignment="1">
      <alignment horizontal="centerContinuous"/>
    </xf>
    <xf numFmtId="0" fontId="38" fillId="0" borderId="0" xfId="0" applyFont="1" applyAlignment="1">
      <alignment horizontal="centerContinuous"/>
    </xf>
    <xf numFmtId="165" fontId="38" fillId="0" borderId="0" xfId="0" applyNumberFormat="1" applyFont="1" applyAlignment="1">
      <alignment horizontal="centerContinuous"/>
    </xf>
    <xf numFmtId="165" fontId="38" fillId="0" borderId="0" xfId="0" applyNumberFormat="1" applyFont="1" applyFill="1" applyAlignment="1">
      <alignment horizontal="centerContinuous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165" fontId="39" fillId="0" borderId="11" xfId="0" applyNumberFormat="1" applyFont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wrapText="1"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horizontal="center" wrapText="1"/>
    </xf>
    <xf numFmtId="165" fontId="39" fillId="0" borderId="12" xfId="0" applyNumberFormat="1" applyFont="1" applyBorder="1" applyAlignment="1">
      <alignment horizontal="center" wrapText="1"/>
    </xf>
    <xf numFmtId="165" fontId="39" fillId="0" borderId="12" xfId="0" applyNumberFormat="1" applyFont="1" applyFill="1" applyBorder="1" applyAlignment="1">
      <alignment horizontal="center" wrapText="1"/>
    </xf>
    <xf numFmtId="165" fontId="38" fillId="0" borderId="12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165" fontId="38" fillId="0" borderId="0" xfId="0" applyNumberFormat="1" applyFont="1" applyFill="1" applyAlignment="1">
      <alignment/>
    </xf>
    <xf numFmtId="0" fontId="39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22.50390625" style="31" bestFit="1" customWidth="1"/>
    <col min="2" max="3" width="8.375" style="1" customWidth="1"/>
    <col min="4" max="4" width="34.125" style="1" bestFit="1" customWidth="1"/>
    <col min="5" max="5" width="13.50390625" style="29" bestFit="1" customWidth="1"/>
    <col min="6" max="6" width="12.25390625" style="30" bestFit="1" customWidth="1"/>
    <col min="7" max="7" width="17.625" style="30" customWidth="1"/>
    <col min="8" max="16384" width="9.00390625" style="1" customWidth="1"/>
  </cols>
  <sheetData>
    <row r="1" spans="1:7" ht="15.75">
      <c r="A1" s="14" t="s">
        <v>268</v>
      </c>
      <c r="B1" s="15"/>
      <c r="C1" s="15"/>
      <c r="D1" s="15"/>
      <c r="E1" s="16"/>
      <c r="F1" s="17"/>
      <c r="G1" s="17"/>
    </row>
    <row r="2" spans="1:7" ht="15.75">
      <c r="A2" s="14" t="s">
        <v>269</v>
      </c>
      <c r="B2" s="15"/>
      <c r="C2" s="15"/>
      <c r="D2" s="15"/>
      <c r="E2" s="16"/>
      <c r="F2" s="17"/>
      <c r="G2" s="17"/>
    </row>
    <row r="3" spans="1:7" ht="15.75">
      <c r="A3" s="14" t="s">
        <v>270</v>
      </c>
      <c r="B3" s="15"/>
      <c r="C3" s="15"/>
      <c r="D3" s="15"/>
      <c r="E3" s="16"/>
      <c r="F3" s="17"/>
      <c r="G3" s="17"/>
    </row>
    <row r="4" spans="1:7" ht="173.25">
      <c r="A4" s="18" t="s">
        <v>207</v>
      </c>
      <c r="B4" s="19" t="s">
        <v>204</v>
      </c>
      <c r="C4" s="19" t="s">
        <v>205</v>
      </c>
      <c r="D4" s="18" t="s">
        <v>206</v>
      </c>
      <c r="E4" s="20" t="s">
        <v>236</v>
      </c>
      <c r="F4" s="21" t="s">
        <v>235</v>
      </c>
      <c r="G4" s="22" t="s">
        <v>234</v>
      </c>
    </row>
    <row r="5" spans="1:7" ht="15.75">
      <c r="A5" s="23" t="s">
        <v>208</v>
      </c>
      <c r="B5" s="24"/>
      <c r="C5" s="24"/>
      <c r="D5" s="23"/>
      <c r="E5" s="25"/>
      <c r="F5" s="26"/>
      <c r="G5" s="27"/>
    </row>
    <row r="6" spans="1:7" ht="15.75">
      <c r="A6" s="2"/>
      <c r="B6" s="3" t="s">
        <v>0</v>
      </c>
      <c r="C6" s="8" t="s">
        <v>1</v>
      </c>
      <c r="D6" s="3" t="s">
        <v>2</v>
      </c>
      <c r="E6" s="13">
        <v>2664844</v>
      </c>
      <c r="F6" s="11">
        <f>ROUND(E6-G6*10,0)</f>
        <v>444144</v>
      </c>
      <c r="G6" s="9">
        <f>ROUND(E6/12,0)</f>
        <v>222070</v>
      </c>
    </row>
    <row r="7" spans="1:7" ht="15.75">
      <c r="A7" s="2"/>
      <c r="B7" s="3" t="s">
        <v>0</v>
      </c>
      <c r="C7" s="8" t="s">
        <v>3</v>
      </c>
      <c r="D7" s="3" t="s">
        <v>4</v>
      </c>
      <c r="E7" s="13">
        <v>1809474</v>
      </c>
      <c r="F7" s="11">
        <f aca="true" t="shared" si="0" ref="F7:F15">ROUND(E7-G7*10,0)</f>
        <v>301574</v>
      </c>
      <c r="G7" s="9">
        <f aca="true" t="shared" si="1" ref="G7:G15">ROUND(E7/12,0)</f>
        <v>150790</v>
      </c>
    </row>
    <row r="8" spans="1:7" ht="15.75">
      <c r="A8" s="2"/>
      <c r="B8" s="3" t="s">
        <v>0</v>
      </c>
      <c r="C8" s="8" t="s">
        <v>5</v>
      </c>
      <c r="D8" s="3" t="s">
        <v>6</v>
      </c>
      <c r="E8" s="13">
        <v>459557</v>
      </c>
      <c r="F8" s="11">
        <f t="shared" si="0"/>
        <v>76597</v>
      </c>
      <c r="G8" s="9">
        <f t="shared" si="1"/>
        <v>38296</v>
      </c>
    </row>
    <row r="9" spans="1:7" ht="15.75">
      <c r="A9" s="2"/>
      <c r="B9" s="3" t="s">
        <v>0</v>
      </c>
      <c r="C9" s="8" t="s">
        <v>7</v>
      </c>
      <c r="D9" s="3" t="s">
        <v>8</v>
      </c>
      <c r="E9" s="13">
        <v>226540</v>
      </c>
      <c r="F9" s="11">
        <f t="shared" si="0"/>
        <v>37760</v>
      </c>
      <c r="G9" s="9">
        <f t="shared" si="1"/>
        <v>18878</v>
      </c>
    </row>
    <row r="10" spans="1:7" ht="15.75">
      <c r="A10" s="2"/>
      <c r="B10" s="3" t="s">
        <v>0</v>
      </c>
      <c r="C10" s="8" t="s">
        <v>9</v>
      </c>
      <c r="D10" s="3" t="s">
        <v>10</v>
      </c>
      <c r="E10" s="13">
        <v>1517612</v>
      </c>
      <c r="F10" s="11">
        <f t="shared" si="0"/>
        <v>252932</v>
      </c>
      <c r="G10" s="9">
        <f t="shared" si="1"/>
        <v>126468</v>
      </c>
    </row>
    <row r="11" spans="1:7" ht="15.75">
      <c r="A11" s="2"/>
      <c r="B11" s="3" t="s">
        <v>0</v>
      </c>
      <c r="C11" s="8" t="s">
        <v>11</v>
      </c>
      <c r="D11" s="3" t="s">
        <v>12</v>
      </c>
      <c r="E11" s="13">
        <v>641265</v>
      </c>
      <c r="F11" s="11">
        <f t="shared" si="0"/>
        <v>106875</v>
      </c>
      <c r="G11" s="9">
        <f t="shared" si="1"/>
        <v>53439</v>
      </c>
    </row>
    <row r="12" spans="1:7" ht="15.75">
      <c r="A12" s="2"/>
      <c r="B12" s="3" t="s">
        <v>0</v>
      </c>
      <c r="C12" s="8" t="s">
        <v>237</v>
      </c>
      <c r="D12" s="3" t="s">
        <v>238</v>
      </c>
      <c r="E12" s="13">
        <v>12800</v>
      </c>
      <c r="F12" s="11">
        <f t="shared" si="0"/>
        <v>2130</v>
      </c>
      <c r="G12" s="9">
        <f t="shared" si="1"/>
        <v>1067</v>
      </c>
    </row>
    <row r="13" spans="1:7" ht="15.75">
      <c r="A13" s="2"/>
      <c r="B13" s="3" t="s">
        <v>0</v>
      </c>
      <c r="C13" s="8">
        <v>74013</v>
      </c>
      <c r="D13" s="3" t="s">
        <v>239</v>
      </c>
      <c r="E13" s="13">
        <v>78000</v>
      </c>
      <c r="F13" s="11">
        <f t="shared" si="0"/>
        <v>13000</v>
      </c>
      <c r="G13" s="9">
        <f t="shared" si="1"/>
        <v>6500</v>
      </c>
    </row>
    <row r="14" spans="1:7" ht="15.75">
      <c r="A14" s="2"/>
      <c r="B14" s="3" t="s">
        <v>0</v>
      </c>
      <c r="C14" s="8" t="s">
        <v>13</v>
      </c>
      <c r="D14" s="3" t="s">
        <v>14</v>
      </c>
      <c r="E14" s="13">
        <v>433185</v>
      </c>
      <c r="F14" s="11">
        <f t="shared" si="0"/>
        <v>72195</v>
      </c>
      <c r="G14" s="9">
        <f t="shared" si="1"/>
        <v>36099</v>
      </c>
    </row>
    <row r="15" spans="1:7" ht="15.75">
      <c r="A15" s="2"/>
      <c r="B15" s="3" t="s">
        <v>0</v>
      </c>
      <c r="C15" s="8">
        <v>75101</v>
      </c>
      <c r="D15" s="3" t="s">
        <v>15</v>
      </c>
      <c r="E15" s="13">
        <v>510119</v>
      </c>
      <c r="F15" s="11">
        <f t="shared" si="0"/>
        <v>85019</v>
      </c>
      <c r="G15" s="9">
        <f t="shared" si="1"/>
        <v>42510</v>
      </c>
    </row>
    <row r="16" spans="1:7" ht="15.75">
      <c r="A16" s="2"/>
      <c r="B16" s="3"/>
      <c r="C16" s="8"/>
      <c r="D16" s="6" t="s">
        <v>231</v>
      </c>
      <c r="E16" s="12">
        <f>SUM(E6:E15)</f>
        <v>8353396</v>
      </c>
      <c r="F16" s="12">
        <f>SUM(F6:F15)</f>
        <v>1392226</v>
      </c>
      <c r="G16" s="10">
        <f>SUM(G6:G15)</f>
        <v>696117</v>
      </c>
    </row>
    <row r="17" spans="1:7" ht="15.75">
      <c r="A17" s="2" t="s">
        <v>209</v>
      </c>
      <c r="B17" s="3"/>
      <c r="C17" s="8"/>
      <c r="D17" s="3"/>
      <c r="E17" s="4"/>
      <c r="F17" s="5"/>
      <c r="G17" s="5"/>
    </row>
    <row r="18" spans="1:7" ht="15.75">
      <c r="A18" s="2"/>
      <c r="B18" s="3" t="s">
        <v>16</v>
      </c>
      <c r="C18" s="8" t="s">
        <v>17</v>
      </c>
      <c r="D18" s="3" t="s">
        <v>18</v>
      </c>
      <c r="E18" s="4">
        <v>49250</v>
      </c>
      <c r="F18" s="11">
        <f>ROUND(E18-G18*10,0)</f>
        <v>8210</v>
      </c>
      <c r="G18" s="9">
        <f>ROUND(E18/12,0)</f>
        <v>4104</v>
      </c>
    </row>
    <row r="19" spans="1:7" ht="15.75">
      <c r="A19" s="2"/>
      <c r="B19" s="3"/>
      <c r="C19" s="8"/>
      <c r="D19" s="6" t="s">
        <v>231</v>
      </c>
      <c r="E19" s="7">
        <f>SUM(E18)</f>
        <v>49250</v>
      </c>
      <c r="F19" s="7">
        <f>SUM(F18)</f>
        <v>8210</v>
      </c>
      <c r="G19" s="7">
        <f>SUM(G18)</f>
        <v>4104</v>
      </c>
    </row>
    <row r="20" spans="1:7" ht="15.75">
      <c r="A20" s="2" t="s">
        <v>211</v>
      </c>
      <c r="B20" s="3"/>
      <c r="C20" s="8"/>
      <c r="D20" s="3"/>
      <c r="E20" s="4"/>
      <c r="F20" s="5"/>
      <c r="G20" s="5"/>
    </row>
    <row r="21" spans="1:7" ht="15.75">
      <c r="A21" s="2"/>
      <c r="B21" s="3" t="s">
        <v>19</v>
      </c>
      <c r="C21" s="8">
        <v>10074</v>
      </c>
      <c r="D21" s="3" t="s">
        <v>247</v>
      </c>
      <c r="E21" s="4">
        <v>14065636</v>
      </c>
      <c r="F21" s="11">
        <f>ROUND(E21-G21*10,0)</f>
        <v>2344276</v>
      </c>
      <c r="G21" s="9">
        <f>ROUND(E21/12,0)</f>
        <v>1172136</v>
      </c>
    </row>
    <row r="22" spans="1:7" ht="15.75">
      <c r="A22" s="2"/>
      <c r="B22" s="3"/>
      <c r="C22" s="8"/>
      <c r="D22" s="6" t="s">
        <v>231</v>
      </c>
      <c r="E22" s="7">
        <f>SUM(E21:E21)</f>
        <v>14065636</v>
      </c>
      <c r="F22" s="7">
        <f>SUM(F21:F21)</f>
        <v>2344276</v>
      </c>
      <c r="G22" s="7">
        <f>SUM(G21:G21)</f>
        <v>1172136</v>
      </c>
    </row>
    <row r="23" spans="1:7" ht="15.75">
      <c r="A23" s="2" t="s">
        <v>212</v>
      </c>
      <c r="B23" s="3"/>
      <c r="C23" s="8"/>
      <c r="D23" s="3"/>
      <c r="E23" s="4"/>
      <c r="F23" s="5"/>
      <c r="G23" s="5"/>
    </row>
    <row r="24" spans="1:7" ht="15.75">
      <c r="A24" s="2"/>
      <c r="B24" s="3" t="s">
        <v>20</v>
      </c>
      <c r="C24" s="8" t="s">
        <v>248</v>
      </c>
      <c r="D24" s="3" t="s">
        <v>249</v>
      </c>
      <c r="E24" s="4">
        <v>1846657</v>
      </c>
      <c r="F24" s="11">
        <f>ROUND(E24-G24*10,0)</f>
        <v>307777</v>
      </c>
      <c r="G24" s="9">
        <f>ROUND(E24/12,0)</f>
        <v>153888</v>
      </c>
    </row>
    <row r="25" spans="1:7" ht="15.75">
      <c r="A25" s="2"/>
      <c r="B25" s="3"/>
      <c r="C25" s="8"/>
      <c r="D25" s="6" t="s">
        <v>231</v>
      </c>
      <c r="E25" s="7">
        <f>SUM(E24:E24)</f>
        <v>1846657</v>
      </c>
      <c r="F25" s="7">
        <f>SUM(F24:F24)</f>
        <v>307777</v>
      </c>
      <c r="G25" s="7">
        <f>SUM(G24:G24)</f>
        <v>153888</v>
      </c>
    </row>
    <row r="26" spans="1:7" ht="15.75">
      <c r="A26" s="2" t="s">
        <v>213</v>
      </c>
      <c r="B26" s="3"/>
      <c r="C26" s="8"/>
      <c r="D26" s="3"/>
      <c r="E26" s="4"/>
      <c r="F26" s="5"/>
      <c r="G26" s="5"/>
    </row>
    <row r="27" spans="1:7" ht="15.75">
      <c r="A27" s="2"/>
      <c r="B27" s="3" t="s">
        <v>21</v>
      </c>
      <c r="C27" s="8" t="s">
        <v>22</v>
      </c>
      <c r="D27" s="3" t="s">
        <v>23</v>
      </c>
      <c r="E27" s="4">
        <v>1354485</v>
      </c>
      <c r="F27" s="11">
        <f aca="true" t="shared" si="2" ref="F27:F34">ROUND(E27-G27*10,0)</f>
        <v>225745</v>
      </c>
      <c r="G27" s="9">
        <f aca="true" t="shared" si="3" ref="G27:G34">ROUND(E27/12,0)</f>
        <v>112874</v>
      </c>
    </row>
    <row r="28" spans="1:7" ht="15.75">
      <c r="A28" s="2"/>
      <c r="B28" s="3" t="s">
        <v>21</v>
      </c>
      <c r="C28" s="8" t="s">
        <v>24</v>
      </c>
      <c r="D28" s="3" t="s">
        <v>25</v>
      </c>
      <c r="E28" s="4">
        <v>10250051</v>
      </c>
      <c r="F28" s="11">
        <f t="shared" si="2"/>
        <v>1708341</v>
      </c>
      <c r="G28" s="9">
        <f t="shared" si="3"/>
        <v>854171</v>
      </c>
    </row>
    <row r="29" spans="1:7" ht="15.75">
      <c r="A29" s="2"/>
      <c r="B29" s="3" t="s">
        <v>21</v>
      </c>
      <c r="C29" s="8" t="s">
        <v>250</v>
      </c>
      <c r="D29" s="3" t="s">
        <v>251</v>
      </c>
      <c r="E29" s="4">
        <v>294500</v>
      </c>
      <c r="F29" s="11">
        <f t="shared" si="2"/>
        <v>49080</v>
      </c>
      <c r="G29" s="9">
        <f t="shared" si="3"/>
        <v>24542</v>
      </c>
    </row>
    <row r="30" spans="1:7" ht="15.75">
      <c r="A30" s="2"/>
      <c r="B30" s="3" t="s">
        <v>21</v>
      </c>
      <c r="C30" s="8">
        <v>63685</v>
      </c>
      <c r="D30" s="3" t="s">
        <v>252</v>
      </c>
      <c r="E30" s="4">
        <v>52000</v>
      </c>
      <c r="F30" s="11">
        <f t="shared" si="2"/>
        <v>8670</v>
      </c>
      <c r="G30" s="9">
        <f t="shared" si="3"/>
        <v>4333</v>
      </c>
    </row>
    <row r="31" spans="1:7" ht="15.75">
      <c r="A31" s="2"/>
      <c r="B31" s="3" t="s">
        <v>21</v>
      </c>
      <c r="C31" s="8" t="s">
        <v>26</v>
      </c>
      <c r="D31" s="3" t="s">
        <v>27</v>
      </c>
      <c r="E31" s="4">
        <v>187036</v>
      </c>
      <c r="F31" s="11">
        <f t="shared" si="2"/>
        <v>31176</v>
      </c>
      <c r="G31" s="9">
        <f t="shared" si="3"/>
        <v>15586</v>
      </c>
    </row>
    <row r="32" spans="1:7" ht="15.75">
      <c r="A32" s="2"/>
      <c r="B32" s="3" t="s">
        <v>21</v>
      </c>
      <c r="C32" s="8" t="s">
        <v>28</v>
      </c>
      <c r="D32" s="3" t="s">
        <v>29</v>
      </c>
      <c r="E32" s="4">
        <v>241292</v>
      </c>
      <c r="F32" s="11">
        <f t="shared" si="2"/>
        <v>40212</v>
      </c>
      <c r="G32" s="9">
        <f t="shared" si="3"/>
        <v>20108</v>
      </c>
    </row>
    <row r="33" spans="1:7" ht="15.75">
      <c r="A33" s="2"/>
      <c r="B33" s="3" t="s">
        <v>21</v>
      </c>
      <c r="C33" s="8" t="s">
        <v>30</v>
      </c>
      <c r="D33" s="3" t="s">
        <v>31</v>
      </c>
      <c r="E33" s="4">
        <v>222750</v>
      </c>
      <c r="F33" s="11">
        <f t="shared" si="2"/>
        <v>37120</v>
      </c>
      <c r="G33" s="9">
        <f t="shared" si="3"/>
        <v>18563</v>
      </c>
    </row>
    <row r="34" spans="1:7" ht="15.75">
      <c r="A34" s="2"/>
      <c r="B34" s="3" t="s">
        <v>21</v>
      </c>
      <c r="C34" s="8" t="s">
        <v>32</v>
      </c>
      <c r="D34" s="3" t="s">
        <v>33</v>
      </c>
      <c r="E34" s="4">
        <v>296147</v>
      </c>
      <c r="F34" s="11">
        <f t="shared" si="2"/>
        <v>49357</v>
      </c>
      <c r="G34" s="9">
        <f t="shared" si="3"/>
        <v>24679</v>
      </c>
    </row>
    <row r="35" spans="1:7" ht="15.75">
      <c r="A35" s="2"/>
      <c r="B35" s="3"/>
      <c r="C35" s="8"/>
      <c r="D35" s="6" t="s">
        <v>231</v>
      </c>
      <c r="E35" s="7">
        <f>SUM(E27:E34)</f>
        <v>12898261</v>
      </c>
      <c r="F35" s="7">
        <f>SUM(F27:F34)</f>
        <v>2149701</v>
      </c>
      <c r="G35" s="7">
        <f>SUM(G27:G34)</f>
        <v>1074856</v>
      </c>
    </row>
    <row r="36" spans="1:7" ht="15.75">
      <c r="A36" s="2" t="s">
        <v>210</v>
      </c>
      <c r="B36" s="3"/>
      <c r="C36" s="8"/>
      <c r="D36" s="3"/>
      <c r="E36" s="4"/>
      <c r="F36" s="5"/>
      <c r="G36" s="5"/>
    </row>
    <row r="37" spans="1:7" ht="15.75">
      <c r="A37" s="2"/>
      <c r="B37" s="3" t="s">
        <v>34</v>
      </c>
      <c r="C37" s="8" t="s">
        <v>35</v>
      </c>
      <c r="D37" s="3" t="s">
        <v>36</v>
      </c>
      <c r="E37" s="4">
        <v>203366</v>
      </c>
      <c r="F37" s="11">
        <f>ROUND(E37-G37*10,0)</f>
        <v>33896</v>
      </c>
      <c r="G37" s="9">
        <f>ROUND(E37/12,0)</f>
        <v>16947</v>
      </c>
    </row>
    <row r="38" spans="1:7" ht="15.75">
      <c r="A38" s="2"/>
      <c r="B38" s="3" t="s">
        <v>34</v>
      </c>
      <c r="C38" s="8" t="s">
        <v>37</v>
      </c>
      <c r="D38" s="3" t="s">
        <v>38</v>
      </c>
      <c r="E38" s="4">
        <v>662604</v>
      </c>
      <c r="F38" s="11">
        <f>ROUND(E38-G38*10,0)</f>
        <v>110434</v>
      </c>
      <c r="G38" s="9">
        <f>ROUND(E38/12,0)</f>
        <v>55217</v>
      </c>
    </row>
    <row r="39" spans="1:7" ht="15.75">
      <c r="A39" s="2"/>
      <c r="B39" s="3"/>
      <c r="C39" s="8"/>
      <c r="D39" s="6" t="s">
        <v>231</v>
      </c>
      <c r="E39" s="7">
        <f>SUM(E37:E38)</f>
        <v>865970</v>
      </c>
      <c r="F39" s="7">
        <f>SUM(F37:F38)</f>
        <v>144330</v>
      </c>
      <c r="G39" s="7">
        <f>SUM(G37:G38)</f>
        <v>72164</v>
      </c>
    </row>
    <row r="40" spans="1:7" ht="15.75">
      <c r="A40" s="2" t="s">
        <v>214</v>
      </c>
      <c r="B40" s="3"/>
      <c r="C40" s="8"/>
      <c r="D40" s="3"/>
      <c r="E40" s="4"/>
      <c r="F40" s="5"/>
      <c r="G40" s="5"/>
    </row>
    <row r="41" spans="1:7" ht="15.75">
      <c r="A41" s="2"/>
      <c r="B41" s="3" t="s">
        <v>39</v>
      </c>
      <c r="C41" s="8" t="s">
        <v>40</v>
      </c>
      <c r="D41" s="3" t="s">
        <v>41</v>
      </c>
      <c r="E41" s="4">
        <v>8070942</v>
      </c>
      <c r="F41" s="11">
        <f aca="true" t="shared" si="4" ref="F41:F70">ROUND(E41-G41*10,0)</f>
        <v>1345152</v>
      </c>
      <c r="G41" s="9">
        <f aca="true" t="shared" si="5" ref="G41:G70">ROUND(E41/12,0)</f>
        <v>672579</v>
      </c>
    </row>
    <row r="42" spans="1:7" ht="15.75">
      <c r="A42" s="2"/>
      <c r="B42" s="3" t="s">
        <v>39</v>
      </c>
      <c r="C42" s="8" t="s">
        <v>42</v>
      </c>
      <c r="D42" s="3" t="s">
        <v>43</v>
      </c>
      <c r="E42" s="4">
        <v>3803733</v>
      </c>
      <c r="F42" s="11">
        <f t="shared" si="4"/>
        <v>633953</v>
      </c>
      <c r="G42" s="9">
        <f t="shared" si="5"/>
        <v>316978</v>
      </c>
    </row>
    <row r="43" spans="1:7" ht="15.75">
      <c r="A43" s="2"/>
      <c r="B43" s="3" t="s">
        <v>39</v>
      </c>
      <c r="C43" s="8" t="s">
        <v>44</v>
      </c>
      <c r="D43" s="3" t="s">
        <v>45</v>
      </c>
      <c r="E43" s="4">
        <v>5531561</v>
      </c>
      <c r="F43" s="11">
        <f t="shared" si="4"/>
        <v>921931</v>
      </c>
      <c r="G43" s="9">
        <f t="shared" si="5"/>
        <v>460963</v>
      </c>
    </row>
    <row r="44" spans="1:7" ht="15.75">
      <c r="A44" s="2"/>
      <c r="B44" s="3" t="s">
        <v>39</v>
      </c>
      <c r="C44" s="8" t="s">
        <v>46</v>
      </c>
      <c r="D44" s="3" t="s">
        <v>47</v>
      </c>
      <c r="E44" s="4">
        <v>2347702</v>
      </c>
      <c r="F44" s="11">
        <f t="shared" si="4"/>
        <v>391282</v>
      </c>
      <c r="G44" s="9">
        <f t="shared" si="5"/>
        <v>195642</v>
      </c>
    </row>
    <row r="45" spans="1:7" ht="15.75">
      <c r="A45" s="2"/>
      <c r="B45" s="3" t="s">
        <v>39</v>
      </c>
      <c r="C45" s="8" t="s">
        <v>253</v>
      </c>
      <c r="D45" s="3" t="s">
        <v>254</v>
      </c>
      <c r="E45" s="4">
        <v>25000</v>
      </c>
      <c r="F45" s="11">
        <f t="shared" si="4"/>
        <v>4170</v>
      </c>
      <c r="G45" s="9">
        <f t="shared" si="5"/>
        <v>2083</v>
      </c>
    </row>
    <row r="46" spans="1:7" ht="15.75">
      <c r="A46" s="2"/>
      <c r="B46" s="3" t="s">
        <v>39</v>
      </c>
      <c r="C46" s="8" t="s">
        <v>48</v>
      </c>
      <c r="D46" s="3" t="s">
        <v>255</v>
      </c>
      <c r="E46" s="4">
        <v>2404739</v>
      </c>
      <c r="F46" s="11">
        <f t="shared" si="4"/>
        <v>400789</v>
      </c>
      <c r="G46" s="9">
        <f t="shared" si="5"/>
        <v>200395</v>
      </c>
    </row>
    <row r="47" spans="1:7" ht="15.75">
      <c r="A47" s="2"/>
      <c r="B47" s="3" t="s">
        <v>39</v>
      </c>
      <c r="C47" s="8" t="s">
        <v>49</v>
      </c>
      <c r="D47" s="3" t="s">
        <v>50</v>
      </c>
      <c r="E47" s="4">
        <v>357837</v>
      </c>
      <c r="F47" s="11">
        <f t="shared" si="4"/>
        <v>59637</v>
      </c>
      <c r="G47" s="9">
        <f t="shared" si="5"/>
        <v>29820</v>
      </c>
    </row>
    <row r="48" spans="1:7" ht="15.75">
      <c r="A48" s="2"/>
      <c r="B48" s="3" t="s">
        <v>39</v>
      </c>
      <c r="C48" s="8" t="s">
        <v>51</v>
      </c>
      <c r="D48" s="3" t="s">
        <v>52</v>
      </c>
      <c r="E48" s="4">
        <v>1673110</v>
      </c>
      <c r="F48" s="11">
        <f t="shared" si="4"/>
        <v>278850</v>
      </c>
      <c r="G48" s="9">
        <f t="shared" si="5"/>
        <v>139426</v>
      </c>
    </row>
    <row r="49" spans="1:7" ht="15.75">
      <c r="A49" s="2"/>
      <c r="B49" s="3" t="s">
        <v>39</v>
      </c>
      <c r="C49" s="8" t="s">
        <v>53</v>
      </c>
      <c r="D49" s="3" t="s">
        <v>54</v>
      </c>
      <c r="E49" s="4">
        <v>3387081</v>
      </c>
      <c r="F49" s="11">
        <f t="shared" si="4"/>
        <v>564511</v>
      </c>
      <c r="G49" s="9">
        <f t="shared" si="5"/>
        <v>282257</v>
      </c>
    </row>
    <row r="50" spans="1:7" ht="15.75">
      <c r="A50" s="2"/>
      <c r="B50" s="3" t="s">
        <v>39</v>
      </c>
      <c r="C50" s="8" t="s">
        <v>55</v>
      </c>
      <c r="D50" s="3" t="s">
        <v>56</v>
      </c>
      <c r="E50" s="4">
        <v>1462397</v>
      </c>
      <c r="F50" s="11">
        <f t="shared" si="4"/>
        <v>243737</v>
      </c>
      <c r="G50" s="9">
        <f t="shared" si="5"/>
        <v>121866</v>
      </c>
    </row>
    <row r="51" spans="1:7" ht="15.75">
      <c r="A51" s="2"/>
      <c r="B51" s="3" t="s">
        <v>39</v>
      </c>
      <c r="C51" s="8" t="s">
        <v>57</v>
      </c>
      <c r="D51" s="3" t="s">
        <v>58</v>
      </c>
      <c r="E51" s="4">
        <v>1353517</v>
      </c>
      <c r="F51" s="11">
        <f t="shared" si="4"/>
        <v>225587</v>
      </c>
      <c r="G51" s="9">
        <f t="shared" si="5"/>
        <v>112793</v>
      </c>
    </row>
    <row r="52" spans="1:7" ht="15.75">
      <c r="A52" s="2"/>
      <c r="B52" s="3" t="s">
        <v>39</v>
      </c>
      <c r="C52" s="8" t="s">
        <v>59</v>
      </c>
      <c r="D52" s="3" t="s">
        <v>60</v>
      </c>
      <c r="E52" s="4">
        <v>9565330</v>
      </c>
      <c r="F52" s="11">
        <f t="shared" si="4"/>
        <v>1594220</v>
      </c>
      <c r="G52" s="9">
        <f t="shared" si="5"/>
        <v>797111</v>
      </c>
    </row>
    <row r="53" spans="1:7" ht="15.75">
      <c r="A53" s="2"/>
      <c r="B53" s="3" t="s">
        <v>39</v>
      </c>
      <c r="C53" s="8" t="s">
        <v>61</v>
      </c>
      <c r="D53" s="3" t="s">
        <v>62</v>
      </c>
      <c r="E53" s="4">
        <v>562567</v>
      </c>
      <c r="F53" s="11">
        <f t="shared" si="4"/>
        <v>93757</v>
      </c>
      <c r="G53" s="9">
        <f t="shared" si="5"/>
        <v>46881</v>
      </c>
    </row>
    <row r="54" spans="1:7" ht="15.75">
      <c r="A54" s="2"/>
      <c r="B54" s="3" t="s">
        <v>39</v>
      </c>
      <c r="C54" s="8" t="s">
        <v>63</v>
      </c>
      <c r="D54" s="3" t="s">
        <v>64</v>
      </c>
      <c r="E54" s="4">
        <v>735620</v>
      </c>
      <c r="F54" s="11">
        <f t="shared" si="4"/>
        <v>122600</v>
      </c>
      <c r="G54" s="9">
        <f t="shared" si="5"/>
        <v>61302</v>
      </c>
    </row>
    <row r="55" spans="1:7" ht="15.75">
      <c r="A55" s="2"/>
      <c r="B55" s="3" t="s">
        <v>39</v>
      </c>
      <c r="C55" s="8" t="s">
        <v>65</v>
      </c>
      <c r="D55" s="3" t="s">
        <v>66</v>
      </c>
      <c r="E55" s="4">
        <v>1135280</v>
      </c>
      <c r="F55" s="11">
        <f t="shared" si="4"/>
        <v>189210</v>
      </c>
      <c r="G55" s="9">
        <f t="shared" si="5"/>
        <v>94607</v>
      </c>
    </row>
    <row r="56" spans="1:7" ht="15.75">
      <c r="A56" s="2"/>
      <c r="B56" s="3" t="s">
        <v>39</v>
      </c>
      <c r="C56" s="8" t="s">
        <v>67</v>
      </c>
      <c r="D56" s="3" t="s">
        <v>68</v>
      </c>
      <c r="E56" s="4">
        <v>95232551</v>
      </c>
      <c r="F56" s="11">
        <f t="shared" si="4"/>
        <v>15872091</v>
      </c>
      <c r="G56" s="9">
        <f t="shared" si="5"/>
        <v>7936046</v>
      </c>
    </row>
    <row r="57" spans="1:7" ht="15.75">
      <c r="A57" s="2"/>
      <c r="B57" s="3" t="s">
        <v>39</v>
      </c>
      <c r="C57" s="8" t="s">
        <v>69</v>
      </c>
      <c r="D57" s="3" t="s">
        <v>70</v>
      </c>
      <c r="E57" s="4">
        <v>4097268</v>
      </c>
      <c r="F57" s="11">
        <f t="shared" si="4"/>
        <v>682878</v>
      </c>
      <c r="G57" s="9">
        <f t="shared" si="5"/>
        <v>341439</v>
      </c>
    </row>
    <row r="58" spans="1:7" ht="15.75">
      <c r="A58" s="2"/>
      <c r="B58" s="3" t="s">
        <v>39</v>
      </c>
      <c r="C58" s="8" t="s">
        <v>71</v>
      </c>
      <c r="D58" s="3" t="s">
        <v>72</v>
      </c>
      <c r="E58" s="4">
        <v>15588254</v>
      </c>
      <c r="F58" s="11">
        <f t="shared" si="4"/>
        <v>2598044</v>
      </c>
      <c r="G58" s="9">
        <f t="shared" si="5"/>
        <v>1299021</v>
      </c>
    </row>
    <row r="59" spans="1:7" ht="15.75">
      <c r="A59" s="2"/>
      <c r="B59" s="3" t="s">
        <v>39</v>
      </c>
      <c r="C59" s="8" t="s">
        <v>73</v>
      </c>
      <c r="D59" s="3" t="s">
        <v>74</v>
      </c>
      <c r="E59" s="4">
        <v>3963097</v>
      </c>
      <c r="F59" s="11">
        <f t="shared" si="4"/>
        <v>660517</v>
      </c>
      <c r="G59" s="9">
        <f t="shared" si="5"/>
        <v>330258</v>
      </c>
    </row>
    <row r="60" spans="1:7" ht="15.75">
      <c r="A60" s="2"/>
      <c r="B60" s="3" t="s">
        <v>39</v>
      </c>
      <c r="C60" s="8" t="s">
        <v>75</v>
      </c>
      <c r="D60" s="3" t="s">
        <v>76</v>
      </c>
      <c r="E60" s="4">
        <v>5828777</v>
      </c>
      <c r="F60" s="11">
        <f t="shared" si="4"/>
        <v>971467</v>
      </c>
      <c r="G60" s="9">
        <f t="shared" si="5"/>
        <v>485731</v>
      </c>
    </row>
    <row r="61" spans="1:7" ht="15.75">
      <c r="A61" s="2"/>
      <c r="B61" s="3" t="s">
        <v>39</v>
      </c>
      <c r="C61" s="8" t="s">
        <v>77</v>
      </c>
      <c r="D61" s="3" t="s">
        <v>78</v>
      </c>
      <c r="E61" s="4">
        <v>1886517</v>
      </c>
      <c r="F61" s="11">
        <f t="shared" si="4"/>
        <v>314417</v>
      </c>
      <c r="G61" s="9">
        <f t="shared" si="5"/>
        <v>157210</v>
      </c>
    </row>
    <row r="62" spans="1:7" ht="15.75">
      <c r="A62" s="2"/>
      <c r="B62" s="3" t="s">
        <v>39</v>
      </c>
      <c r="C62" s="8" t="s">
        <v>79</v>
      </c>
      <c r="D62" s="3" t="s">
        <v>80</v>
      </c>
      <c r="E62" s="4">
        <v>690655</v>
      </c>
      <c r="F62" s="11">
        <f t="shared" si="4"/>
        <v>115105</v>
      </c>
      <c r="G62" s="9">
        <f t="shared" si="5"/>
        <v>57555</v>
      </c>
    </row>
    <row r="63" spans="1:7" ht="15.75">
      <c r="A63" s="2"/>
      <c r="B63" s="3" t="s">
        <v>39</v>
      </c>
      <c r="C63" s="8" t="s">
        <v>81</v>
      </c>
      <c r="D63" s="3" t="s">
        <v>82</v>
      </c>
      <c r="E63" s="4">
        <v>4678348</v>
      </c>
      <c r="F63" s="11">
        <f t="shared" si="4"/>
        <v>779728</v>
      </c>
      <c r="G63" s="9">
        <f t="shared" si="5"/>
        <v>389862</v>
      </c>
    </row>
    <row r="64" spans="1:7" ht="15.75">
      <c r="A64" s="2"/>
      <c r="B64" s="3" t="s">
        <v>39</v>
      </c>
      <c r="C64" s="8" t="s">
        <v>83</v>
      </c>
      <c r="D64" s="3" t="s">
        <v>84</v>
      </c>
      <c r="E64" s="4">
        <v>2999462</v>
      </c>
      <c r="F64" s="11">
        <f t="shared" si="4"/>
        <v>499912</v>
      </c>
      <c r="G64" s="9">
        <f t="shared" si="5"/>
        <v>249955</v>
      </c>
    </row>
    <row r="65" spans="1:7" ht="15.75">
      <c r="A65" s="2"/>
      <c r="B65" s="3" t="s">
        <v>39</v>
      </c>
      <c r="C65" s="8" t="s">
        <v>85</v>
      </c>
      <c r="D65" s="3" t="s">
        <v>86</v>
      </c>
      <c r="E65" s="4">
        <v>840678</v>
      </c>
      <c r="F65" s="11">
        <f t="shared" si="4"/>
        <v>140108</v>
      </c>
      <c r="G65" s="9">
        <f t="shared" si="5"/>
        <v>70057</v>
      </c>
    </row>
    <row r="66" spans="1:7" ht="15.75">
      <c r="A66" s="2"/>
      <c r="B66" s="3" t="s">
        <v>39</v>
      </c>
      <c r="C66" s="8" t="s">
        <v>87</v>
      </c>
      <c r="D66" s="3" t="s">
        <v>88</v>
      </c>
      <c r="E66" s="4">
        <v>15905729</v>
      </c>
      <c r="F66" s="11">
        <f t="shared" si="4"/>
        <v>2650959</v>
      </c>
      <c r="G66" s="9">
        <f t="shared" si="5"/>
        <v>1325477</v>
      </c>
    </row>
    <row r="67" spans="1:7" ht="15.75">
      <c r="A67" s="2"/>
      <c r="B67" s="3" t="s">
        <v>39</v>
      </c>
      <c r="C67" s="8" t="s">
        <v>89</v>
      </c>
      <c r="D67" s="3" t="s">
        <v>90</v>
      </c>
      <c r="E67" s="4">
        <v>1606321</v>
      </c>
      <c r="F67" s="11">
        <f t="shared" si="4"/>
        <v>267721</v>
      </c>
      <c r="G67" s="9">
        <f t="shared" si="5"/>
        <v>133860</v>
      </c>
    </row>
    <row r="68" spans="1:7" ht="15.75">
      <c r="A68" s="2"/>
      <c r="B68" s="3" t="s">
        <v>39</v>
      </c>
      <c r="C68" s="8">
        <v>74195</v>
      </c>
      <c r="D68" s="3" t="s">
        <v>256</v>
      </c>
      <c r="E68" s="4">
        <v>100936</v>
      </c>
      <c r="F68" s="11">
        <f t="shared" si="4"/>
        <v>16826</v>
      </c>
      <c r="G68" s="9">
        <f t="shared" si="5"/>
        <v>8411</v>
      </c>
    </row>
    <row r="69" spans="1:7" ht="15.75">
      <c r="A69" s="2"/>
      <c r="B69" s="3" t="s">
        <v>39</v>
      </c>
      <c r="C69" s="8" t="s">
        <v>257</v>
      </c>
      <c r="D69" s="3" t="s">
        <v>258</v>
      </c>
      <c r="E69" s="4">
        <v>125237</v>
      </c>
      <c r="F69" s="11">
        <f t="shared" si="4"/>
        <v>20877</v>
      </c>
      <c r="G69" s="9">
        <f t="shared" si="5"/>
        <v>10436</v>
      </c>
    </row>
    <row r="70" spans="1:7" ht="15.75">
      <c r="A70" s="2"/>
      <c r="B70" s="3" t="s">
        <v>39</v>
      </c>
      <c r="C70" s="8" t="s">
        <v>91</v>
      </c>
      <c r="D70" s="3" t="s">
        <v>92</v>
      </c>
      <c r="E70" s="4">
        <v>3678777</v>
      </c>
      <c r="F70" s="11">
        <f t="shared" si="4"/>
        <v>613127</v>
      </c>
      <c r="G70" s="9">
        <f t="shared" si="5"/>
        <v>306565</v>
      </c>
    </row>
    <row r="71" spans="1:7" ht="15.75">
      <c r="A71" s="2"/>
      <c r="B71" s="3"/>
      <c r="C71" s="8"/>
      <c r="D71" s="6" t="s">
        <v>231</v>
      </c>
      <c r="E71" s="7">
        <f>SUM(E41:E70)</f>
        <v>199639023</v>
      </c>
      <c r="F71" s="7">
        <f>SUM(F41:F70)</f>
        <v>33273163</v>
      </c>
      <c r="G71" s="7">
        <f>SUM(G41:G70)</f>
        <v>16636586</v>
      </c>
    </row>
    <row r="72" spans="1:7" ht="15.75">
      <c r="A72" s="2" t="s">
        <v>215</v>
      </c>
      <c r="B72" s="3"/>
      <c r="C72" s="8"/>
      <c r="D72" s="3"/>
      <c r="E72" s="4"/>
      <c r="F72" s="5"/>
      <c r="G72" s="5"/>
    </row>
    <row r="73" spans="1:7" ht="15.75">
      <c r="A73" s="2"/>
      <c r="B73" s="3" t="s">
        <v>93</v>
      </c>
      <c r="C73" s="8" t="s">
        <v>94</v>
      </c>
      <c r="D73" s="3" t="s">
        <v>95</v>
      </c>
      <c r="E73" s="4">
        <v>205922</v>
      </c>
      <c r="F73" s="11">
        <f>ROUND(E73-G73*10,0)</f>
        <v>34322</v>
      </c>
      <c r="G73" s="9">
        <f>ROUND(E73/12,0)</f>
        <v>17160</v>
      </c>
    </row>
    <row r="74" spans="1:7" ht="15.75">
      <c r="A74" s="2"/>
      <c r="B74" s="3"/>
      <c r="C74" s="8"/>
      <c r="D74" s="6" t="s">
        <v>231</v>
      </c>
      <c r="E74" s="7">
        <f>SUM(E73)</f>
        <v>205922</v>
      </c>
      <c r="F74" s="7">
        <f>SUM(F73)</f>
        <v>34322</v>
      </c>
      <c r="G74" s="7">
        <f>SUM(G73)</f>
        <v>17160</v>
      </c>
    </row>
    <row r="75" spans="1:7" ht="15.75">
      <c r="A75" s="2" t="s">
        <v>216</v>
      </c>
      <c r="B75" s="3"/>
      <c r="C75" s="8"/>
      <c r="D75" s="3"/>
      <c r="E75" s="4"/>
      <c r="F75" s="5"/>
      <c r="G75" s="5"/>
    </row>
    <row r="76" spans="1:7" ht="15.75">
      <c r="A76" s="2"/>
      <c r="B76" s="3" t="s">
        <v>96</v>
      </c>
      <c r="C76" s="8" t="s">
        <v>97</v>
      </c>
      <c r="D76" s="3" t="s">
        <v>98</v>
      </c>
      <c r="E76" s="4">
        <v>2444610</v>
      </c>
      <c r="F76" s="11">
        <f>ROUND(E76-G76*10,0)</f>
        <v>407430</v>
      </c>
      <c r="G76" s="9">
        <f>ROUND(E76/12,0)</f>
        <v>203718</v>
      </c>
    </row>
    <row r="77" spans="1:7" ht="15.75">
      <c r="A77" s="2"/>
      <c r="B77" s="3"/>
      <c r="C77" s="8"/>
      <c r="D77" s="6" t="s">
        <v>231</v>
      </c>
      <c r="E77" s="7">
        <f>SUM(E76)</f>
        <v>2444610</v>
      </c>
      <c r="F77" s="7">
        <f>SUM(F76)</f>
        <v>407430</v>
      </c>
      <c r="G77" s="7">
        <f>SUM(G76)</f>
        <v>203718</v>
      </c>
    </row>
    <row r="78" spans="1:7" ht="15.75">
      <c r="A78" s="2" t="s">
        <v>217</v>
      </c>
      <c r="B78" s="3"/>
      <c r="C78" s="8"/>
      <c r="D78" s="3"/>
      <c r="E78" s="4"/>
      <c r="F78" s="5"/>
      <c r="G78" s="5"/>
    </row>
    <row r="79" spans="1:7" ht="15.75">
      <c r="A79" s="2"/>
      <c r="B79" s="3" t="s">
        <v>99</v>
      </c>
      <c r="C79" s="8" t="s">
        <v>100</v>
      </c>
      <c r="D79" s="3" t="s">
        <v>101</v>
      </c>
      <c r="E79" s="4">
        <v>213158</v>
      </c>
      <c r="F79" s="11">
        <f>ROUND(E79-G79*10,0)</f>
        <v>35528</v>
      </c>
      <c r="G79" s="9">
        <f>ROUND(E79/12,0)</f>
        <v>17763</v>
      </c>
    </row>
    <row r="80" spans="1:7" ht="15.75">
      <c r="A80" s="2"/>
      <c r="B80" s="3" t="s">
        <v>99</v>
      </c>
      <c r="C80" s="8" t="s">
        <v>102</v>
      </c>
      <c r="D80" s="3" t="s">
        <v>103</v>
      </c>
      <c r="E80" s="4">
        <v>5343771</v>
      </c>
      <c r="F80" s="11">
        <f>ROUND(E80-G80*10,0)</f>
        <v>890631</v>
      </c>
      <c r="G80" s="9">
        <f>ROUND(E80/12,0)</f>
        <v>445314</v>
      </c>
    </row>
    <row r="81" spans="1:7" ht="15.75">
      <c r="A81" s="2"/>
      <c r="B81" s="3"/>
      <c r="C81" s="8"/>
      <c r="D81" s="6" t="s">
        <v>231</v>
      </c>
      <c r="E81" s="7">
        <f>SUM(E79:E80)</f>
        <v>5556929</v>
      </c>
      <c r="F81" s="7">
        <f>SUM(F79:F80)</f>
        <v>926159</v>
      </c>
      <c r="G81" s="7">
        <f>SUM(G79:G80)</f>
        <v>463077</v>
      </c>
    </row>
    <row r="82" spans="1:7" ht="15.75">
      <c r="A82" s="2" t="s">
        <v>218</v>
      </c>
      <c r="B82" s="3"/>
      <c r="C82" s="8"/>
      <c r="D82" s="3"/>
      <c r="E82" s="4"/>
      <c r="F82" s="5"/>
      <c r="G82" s="5"/>
    </row>
    <row r="83" spans="1:7" ht="15.75">
      <c r="A83" s="2"/>
      <c r="B83" s="3" t="s">
        <v>104</v>
      </c>
      <c r="C83" s="8" t="s">
        <v>105</v>
      </c>
      <c r="D83" s="3" t="s">
        <v>106</v>
      </c>
      <c r="E83" s="4">
        <v>3186735</v>
      </c>
      <c r="F83" s="11">
        <f>ROUND(E83-G83*10,0)</f>
        <v>531125</v>
      </c>
      <c r="G83" s="9">
        <f>ROUND(E83/12,0)</f>
        <v>265561</v>
      </c>
    </row>
    <row r="84" spans="1:7" ht="15.75">
      <c r="A84" s="2"/>
      <c r="B84" s="3"/>
      <c r="C84" s="8"/>
      <c r="D84" s="6" t="s">
        <v>231</v>
      </c>
      <c r="E84" s="7">
        <f>SUM(E83:E83)</f>
        <v>3186735</v>
      </c>
      <c r="F84" s="7">
        <f>SUM(F83:F83)</f>
        <v>531125</v>
      </c>
      <c r="G84" s="7">
        <f>SUM(G83:G83)</f>
        <v>265561</v>
      </c>
    </row>
    <row r="85" spans="1:7" ht="15.75">
      <c r="A85" s="2" t="s">
        <v>219</v>
      </c>
      <c r="B85" s="3"/>
      <c r="C85" s="8"/>
      <c r="D85" s="3"/>
      <c r="E85" s="4"/>
      <c r="F85" s="5"/>
      <c r="G85" s="5"/>
    </row>
    <row r="86" spans="1:7" ht="15.75">
      <c r="A86" s="2"/>
      <c r="B86" s="3" t="s">
        <v>107</v>
      </c>
      <c r="C86" s="8" t="s">
        <v>240</v>
      </c>
      <c r="D86" s="3" t="s">
        <v>241</v>
      </c>
      <c r="E86" s="4">
        <v>760812</v>
      </c>
      <c r="F86" s="11">
        <f aca="true" t="shared" si="6" ref="F86:F94">ROUND(E86-G86*10,0)</f>
        <v>126802</v>
      </c>
      <c r="G86" s="9">
        <f aca="true" t="shared" si="7" ref="G86:G94">ROUND(E86/12,0)</f>
        <v>63401</v>
      </c>
    </row>
    <row r="87" spans="1:7" ht="15.75">
      <c r="A87" s="2"/>
      <c r="B87" s="3" t="s">
        <v>107</v>
      </c>
      <c r="C87" s="8" t="s">
        <v>108</v>
      </c>
      <c r="D87" s="3" t="s">
        <v>109</v>
      </c>
      <c r="E87" s="4">
        <v>336923</v>
      </c>
      <c r="F87" s="11">
        <f t="shared" si="6"/>
        <v>56153</v>
      </c>
      <c r="G87" s="9">
        <f t="shared" si="7"/>
        <v>28077</v>
      </c>
    </row>
    <row r="88" spans="1:7" ht="15.75">
      <c r="A88" s="2"/>
      <c r="B88" s="3" t="s">
        <v>107</v>
      </c>
      <c r="C88" s="8" t="s">
        <v>110</v>
      </c>
      <c r="D88" s="3" t="s">
        <v>111</v>
      </c>
      <c r="E88" s="4">
        <v>1489345</v>
      </c>
      <c r="F88" s="11">
        <f t="shared" si="6"/>
        <v>248225</v>
      </c>
      <c r="G88" s="9">
        <f t="shared" si="7"/>
        <v>124112</v>
      </c>
    </row>
    <row r="89" spans="1:7" ht="15.75">
      <c r="A89" s="2"/>
      <c r="B89" s="3" t="s">
        <v>107</v>
      </c>
      <c r="C89" s="8" t="s">
        <v>242</v>
      </c>
      <c r="D89" s="3" t="s">
        <v>243</v>
      </c>
      <c r="E89" s="4">
        <v>330604</v>
      </c>
      <c r="F89" s="11">
        <f t="shared" si="6"/>
        <v>55104</v>
      </c>
      <c r="G89" s="9">
        <f t="shared" si="7"/>
        <v>27550</v>
      </c>
    </row>
    <row r="90" spans="1:7" ht="15.75">
      <c r="A90" s="2"/>
      <c r="B90" s="3" t="s">
        <v>107</v>
      </c>
      <c r="C90" s="8" t="s">
        <v>112</v>
      </c>
      <c r="D90" s="3" t="s">
        <v>113</v>
      </c>
      <c r="E90" s="4">
        <v>988775</v>
      </c>
      <c r="F90" s="11">
        <f t="shared" si="6"/>
        <v>164795</v>
      </c>
      <c r="G90" s="9">
        <f t="shared" si="7"/>
        <v>82398</v>
      </c>
    </row>
    <row r="91" spans="1:7" ht="15.75">
      <c r="A91" s="2"/>
      <c r="B91" s="3" t="s">
        <v>107</v>
      </c>
      <c r="C91" s="8" t="s">
        <v>114</v>
      </c>
      <c r="D91" s="3" t="s">
        <v>115</v>
      </c>
      <c r="E91" s="4">
        <v>1355057</v>
      </c>
      <c r="F91" s="11">
        <f t="shared" si="6"/>
        <v>225847</v>
      </c>
      <c r="G91" s="9">
        <f t="shared" si="7"/>
        <v>112921</v>
      </c>
    </row>
    <row r="92" spans="1:7" ht="15.75">
      <c r="A92" s="2"/>
      <c r="B92" s="3" t="s">
        <v>107</v>
      </c>
      <c r="C92" s="8" t="s">
        <v>244</v>
      </c>
      <c r="D92" s="3" t="s">
        <v>245</v>
      </c>
      <c r="E92" s="4">
        <v>256000</v>
      </c>
      <c r="F92" s="11">
        <f t="shared" si="6"/>
        <v>42670</v>
      </c>
      <c r="G92" s="9">
        <f t="shared" si="7"/>
        <v>21333</v>
      </c>
    </row>
    <row r="93" spans="1:7" ht="15.75">
      <c r="A93" s="2"/>
      <c r="B93" s="3" t="s">
        <v>107</v>
      </c>
      <c r="C93" s="8" t="s">
        <v>116</v>
      </c>
      <c r="D93" s="3" t="s">
        <v>117</v>
      </c>
      <c r="E93" s="4">
        <v>2845548</v>
      </c>
      <c r="F93" s="11">
        <f t="shared" si="6"/>
        <v>474258</v>
      </c>
      <c r="G93" s="9">
        <f t="shared" si="7"/>
        <v>237129</v>
      </c>
    </row>
    <row r="94" spans="1:7" ht="15.75">
      <c r="A94" s="2"/>
      <c r="B94" s="3" t="s">
        <v>107</v>
      </c>
      <c r="C94" s="8" t="s">
        <v>118</v>
      </c>
      <c r="D94" s="3" t="s">
        <v>119</v>
      </c>
      <c r="E94" s="4">
        <v>1568864</v>
      </c>
      <c r="F94" s="11">
        <f t="shared" si="6"/>
        <v>261474</v>
      </c>
      <c r="G94" s="9">
        <f t="shared" si="7"/>
        <v>130739</v>
      </c>
    </row>
    <row r="95" spans="1:7" ht="15.75">
      <c r="A95" s="2"/>
      <c r="B95" s="3"/>
      <c r="C95" s="8"/>
      <c r="D95" s="6" t="s">
        <v>231</v>
      </c>
      <c r="E95" s="7">
        <f>SUM(E86:E94)</f>
        <v>9931928</v>
      </c>
      <c r="F95" s="7">
        <f>SUM(F86:F94)</f>
        <v>1655328</v>
      </c>
      <c r="G95" s="7">
        <f>SUM(G86:G94)</f>
        <v>827660</v>
      </c>
    </row>
    <row r="96" spans="1:7" ht="15.75">
      <c r="A96" s="2" t="s">
        <v>222</v>
      </c>
      <c r="B96" s="3"/>
      <c r="C96" s="8"/>
      <c r="D96" s="3"/>
      <c r="E96" s="4"/>
      <c r="F96" s="5"/>
      <c r="G96" s="5"/>
    </row>
    <row r="97" spans="1:7" ht="15.75">
      <c r="A97" s="2"/>
      <c r="B97" s="3" t="s">
        <v>120</v>
      </c>
      <c r="C97" s="8" t="s">
        <v>259</v>
      </c>
      <c r="D97" s="3" t="s">
        <v>260</v>
      </c>
      <c r="E97" s="4">
        <v>11128458</v>
      </c>
      <c r="F97" s="11">
        <f>ROUND(E97-G97*10,0)</f>
        <v>1854738</v>
      </c>
      <c r="G97" s="9">
        <f>ROUND(E97/12,0)</f>
        <v>927372</v>
      </c>
    </row>
    <row r="98" spans="1:7" ht="15.75">
      <c r="A98" s="2"/>
      <c r="B98" s="3" t="s">
        <v>120</v>
      </c>
      <c r="C98" s="8" t="s">
        <v>121</v>
      </c>
      <c r="D98" s="3" t="s">
        <v>122</v>
      </c>
      <c r="E98" s="4">
        <v>77750</v>
      </c>
      <c r="F98" s="11">
        <f>ROUND(E98-G98*10,0)</f>
        <v>12960</v>
      </c>
      <c r="G98" s="9">
        <f>ROUND(E98/12,0)</f>
        <v>6479</v>
      </c>
    </row>
    <row r="99" spans="1:7" ht="15.75">
      <c r="A99" s="2"/>
      <c r="B99" s="3"/>
      <c r="C99" s="8"/>
      <c r="D99" s="6" t="s">
        <v>231</v>
      </c>
      <c r="E99" s="7">
        <f>SUM(E97:E98)</f>
        <v>11206208</v>
      </c>
      <c r="F99" s="7">
        <f>SUM(F97:F98)</f>
        <v>1867698</v>
      </c>
      <c r="G99" s="7">
        <f>SUM(G97:G98)</f>
        <v>933851</v>
      </c>
    </row>
    <row r="100" spans="1:7" ht="15.75">
      <c r="A100" s="2" t="s">
        <v>223</v>
      </c>
      <c r="B100" s="3"/>
      <c r="C100" s="8"/>
      <c r="D100" s="3"/>
      <c r="E100" s="4"/>
      <c r="F100" s="5"/>
      <c r="G100" s="5"/>
    </row>
    <row r="101" spans="1:7" ht="15.75">
      <c r="A101" s="2"/>
      <c r="B101" s="3" t="s">
        <v>123</v>
      </c>
      <c r="C101" s="8" t="s">
        <v>124</v>
      </c>
      <c r="D101" s="3" t="s">
        <v>125</v>
      </c>
      <c r="E101" s="4">
        <v>860324</v>
      </c>
      <c r="F101" s="11">
        <f>ROUND(E101-G101*10,0)</f>
        <v>143384</v>
      </c>
      <c r="G101" s="9">
        <f>ROUND(E101/12,0)</f>
        <v>71694</v>
      </c>
    </row>
    <row r="102" spans="1:7" ht="15.75">
      <c r="A102" s="2"/>
      <c r="B102" s="3" t="s">
        <v>123</v>
      </c>
      <c r="C102" s="8" t="s">
        <v>126</v>
      </c>
      <c r="D102" s="3" t="s">
        <v>127</v>
      </c>
      <c r="E102" s="4">
        <v>6833501</v>
      </c>
      <c r="F102" s="11">
        <f>ROUND(E102-G102*10,0)</f>
        <v>1138921</v>
      </c>
      <c r="G102" s="9">
        <f>ROUND(E102/12,0)</f>
        <v>569458</v>
      </c>
    </row>
    <row r="103" spans="1:7" ht="15.75">
      <c r="A103" s="2"/>
      <c r="B103" s="3"/>
      <c r="C103" s="8"/>
      <c r="D103" s="6" t="s">
        <v>231</v>
      </c>
      <c r="E103" s="7">
        <f>SUM(E101:E102)</f>
        <v>7693825</v>
      </c>
      <c r="F103" s="7">
        <f>SUM(F101:F102)</f>
        <v>1282305</v>
      </c>
      <c r="G103" s="7">
        <f>SUM(G101:G102)</f>
        <v>641152</v>
      </c>
    </row>
    <row r="104" spans="1:7" ht="15.75">
      <c r="A104" s="2" t="s">
        <v>224</v>
      </c>
      <c r="B104" s="3"/>
      <c r="C104" s="8"/>
      <c r="D104" s="3"/>
      <c r="E104" s="4"/>
      <c r="F104" s="5"/>
      <c r="G104" s="5"/>
    </row>
    <row r="105" spans="1:7" ht="15.75">
      <c r="A105" s="2"/>
      <c r="B105" s="3" t="s">
        <v>128</v>
      </c>
      <c r="C105" s="8" t="s">
        <v>129</v>
      </c>
      <c r="D105" s="3" t="s">
        <v>130</v>
      </c>
      <c r="E105" s="4">
        <v>1621739</v>
      </c>
      <c r="F105" s="11">
        <f>ROUND(E105-G105*10,0)</f>
        <v>270289</v>
      </c>
      <c r="G105" s="9">
        <f>ROUND(E105/12,0)</f>
        <v>135145</v>
      </c>
    </row>
    <row r="106" spans="1:7" ht="15.75">
      <c r="A106" s="2"/>
      <c r="B106" s="3" t="s">
        <v>128</v>
      </c>
      <c r="C106" s="8" t="s">
        <v>131</v>
      </c>
      <c r="D106" s="3" t="s">
        <v>132</v>
      </c>
      <c r="E106" s="4">
        <v>13728935</v>
      </c>
      <c r="F106" s="11">
        <f>ROUND(E106-G106*10,0)</f>
        <v>2288155</v>
      </c>
      <c r="G106" s="9">
        <f>ROUND(E106/12,0)</f>
        <v>1144078</v>
      </c>
    </row>
    <row r="107" spans="1:7" ht="15.75">
      <c r="A107" s="2"/>
      <c r="B107" s="3" t="s">
        <v>128</v>
      </c>
      <c r="C107" s="8" t="s">
        <v>133</v>
      </c>
      <c r="D107" s="3" t="s">
        <v>134</v>
      </c>
      <c r="E107" s="4">
        <v>7455872</v>
      </c>
      <c r="F107" s="11">
        <f>ROUND(E107-G107*10,0)</f>
        <v>1242642</v>
      </c>
      <c r="G107" s="9">
        <f>ROUND(E107/12,0)</f>
        <v>621323</v>
      </c>
    </row>
    <row r="108" spans="1:7" ht="15.75">
      <c r="A108" s="2"/>
      <c r="B108" s="3"/>
      <c r="C108" s="8"/>
      <c r="D108" s="6" t="s">
        <v>231</v>
      </c>
      <c r="E108" s="7">
        <f>SUM(E105:E107)</f>
        <v>22806546</v>
      </c>
      <c r="F108" s="7">
        <f>SUM(F105:F107)</f>
        <v>3801086</v>
      </c>
      <c r="G108" s="7">
        <f>SUM(G105:G107)</f>
        <v>1900546</v>
      </c>
    </row>
    <row r="109" spans="1:7" ht="15.75">
      <c r="A109" s="2" t="s">
        <v>225</v>
      </c>
      <c r="B109" s="3"/>
      <c r="C109" s="8"/>
      <c r="D109" s="3"/>
      <c r="E109" s="4"/>
      <c r="F109" s="5"/>
      <c r="G109" s="5"/>
    </row>
    <row r="110" spans="1:7" ht="15.75">
      <c r="A110" s="2"/>
      <c r="B110" s="3" t="s">
        <v>135</v>
      </c>
      <c r="C110" s="8">
        <v>10397</v>
      </c>
      <c r="D110" s="3" t="s">
        <v>246</v>
      </c>
      <c r="E110" s="4">
        <v>49250</v>
      </c>
      <c r="F110" s="11">
        <f>ROUND(E110-G110*10,0)</f>
        <v>8210</v>
      </c>
      <c r="G110" s="9">
        <f>ROUND(E110/12,0)</f>
        <v>4104</v>
      </c>
    </row>
    <row r="111" spans="1:7" ht="15.75">
      <c r="A111" s="2"/>
      <c r="B111" s="3" t="s">
        <v>135</v>
      </c>
      <c r="C111" s="8" t="s">
        <v>136</v>
      </c>
      <c r="D111" s="3" t="s">
        <v>137</v>
      </c>
      <c r="E111" s="4">
        <v>1341890</v>
      </c>
      <c r="F111" s="11">
        <f>ROUND(E111-G111*10,0)</f>
        <v>223650</v>
      </c>
      <c r="G111" s="9">
        <f>ROUND(E111/12,0)</f>
        <v>111824</v>
      </c>
    </row>
    <row r="112" spans="1:7" ht="15.75">
      <c r="A112" s="2"/>
      <c r="B112" s="3" t="s">
        <v>135</v>
      </c>
      <c r="C112" s="8" t="s">
        <v>138</v>
      </c>
      <c r="D112" s="3" t="s">
        <v>139</v>
      </c>
      <c r="E112" s="4">
        <v>1258426</v>
      </c>
      <c r="F112" s="11">
        <f>ROUND(E112-G112*10,0)</f>
        <v>209736</v>
      </c>
      <c r="G112" s="9">
        <f>ROUND(E112/12,0)</f>
        <v>104869</v>
      </c>
    </row>
    <row r="113" spans="1:7" ht="15.75">
      <c r="A113" s="2"/>
      <c r="B113" s="3" t="s">
        <v>135</v>
      </c>
      <c r="C113" s="8" t="s">
        <v>140</v>
      </c>
      <c r="D113" s="3" t="s">
        <v>141</v>
      </c>
      <c r="E113" s="4">
        <v>3030376</v>
      </c>
      <c r="F113" s="11">
        <f>ROUND(E113-G113*10,0)</f>
        <v>505066</v>
      </c>
      <c r="G113" s="9">
        <f>ROUND(E113/12,0)</f>
        <v>252531</v>
      </c>
    </row>
    <row r="114" spans="1:7" ht="15.75">
      <c r="A114" s="2"/>
      <c r="B114" s="3" t="s">
        <v>135</v>
      </c>
      <c r="C114" s="8" t="s">
        <v>142</v>
      </c>
      <c r="D114" s="8" t="s">
        <v>143</v>
      </c>
      <c r="E114" s="4">
        <v>507790</v>
      </c>
      <c r="F114" s="11">
        <f>ROUND(E114-G114*10,0)</f>
        <v>84630</v>
      </c>
      <c r="G114" s="9">
        <f>ROUND(E114/12,0)</f>
        <v>42316</v>
      </c>
    </row>
    <row r="115" spans="1:7" ht="15.75">
      <c r="A115" s="2"/>
      <c r="B115" s="3"/>
      <c r="C115" s="8"/>
      <c r="D115" s="6" t="s">
        <v>231</v>
      </c>
      <c r="E115" s="7">
        <f>SUM(E110:E114)</f>
        <v>6187732</v>
      </c>
      <c r="F115" s="7">
        <f>SUM(F110:F114)</f>
        <v>1031292</v>
      </c>
      <c r="G115" s="7">
        <f>SUM(G110:G114)</f>
        <v>515644</v>
      </c>
    </row>
    <row r="116" spans="1:7" ht="15.75">
      <c r="A116" s="2" t="s">
        <v>226</v>
      </c>
      <c r="B116" s="3"/>
      <c r="C116" s="8"/>
      <c r="D116" s="3"/>
      <c r="E116" s="4"/>
      <c r="F116" s="5"/>
      <c r="G116" s="5"/>
    </row>
    <row r="117" spans="1:7" ht="15.75">
      <c r="A117" s="2"/>
      <c r="B117" s="3" t="s">
        <v>144</v>
      </c>
      <c r="C117" s="8" t="s">
        <v>145</v>
      </c>
      <c r="D117" s="3" t="s">
        <v>146</v>
      </c>
      <c r="E117" s="4">
        <v>259273</v>
      </c>
      <c r="F117" s="11">
        <f>ROUND(E117-G117*10,0)</f>
        <v>43213</v>
      </c>
      <c r="G117" s="9">
        <f>ROUND(E117/12,0)</f>
        <v>21606</v>
      </c>
    </row>
    <row r="118" spans="1:7" ht="15.75">
      <c r="A118" s="2"/>
      <c r="B118" s="3" t="s">
        <v>144</v>
      </c>
      <c r="C118" s="8" t="s">
        <v>147</v>
      </c>
      <c r="D118" s="3" t="s">
        <v>148</v>
      </c>
      <c r="E118" s="4">
        <v>1338391</v>
      </c>
      <c r="F118" s="11">
        <f>ROUND(E118-G118*10,0)</f>
        <v>223061</v>
      </c>
      <c r="G118" s="9">
        <f>ROUND(E118/12,0)</f>
        <v>111533</v>
      </c>
    </row>
    <row r="119" spans="1:7" ht="15.75">
      <c r="A119" s="2"/>
      <c r="B119" s="3" t="s">
        <v>144</v>
      </c>
      <c r="C119" s="8" t="s">
        <v>149</v>
      </c>
      <c r="D119" s="3" t="s">
        <v>150</v>
      </c>
      <c r="E119" s="4">
        <v>4626023</v>
      </c>
      <c r="F119" s="11">
        <f>ROUND(E119-G119*10,0)</f>
        <v>771003</v>
      </c>
      <c r="G119" s="9">
        <f>ROUND(E119/12,0)</f>
        <v>385502</v>
      </c>
    </row>
    <row r="120" spans="1:7" ht="15.75">
      <c r="A120" s="2"/>
      <c r="B120" s="3" t="s">
        <v>144</v>
      </c>
      <c r="C120" s="8" t="s">
        <v>151</v>
      </c>
      <c r="D120" s="3" t="s">
        <v>152</v>
      </c>
      <c r="E120" s="4">
        <v>1362621</v>
      </c>
      <c r="F120" s="11">
        <f>ROUND(E120-G120*10,0)</f>
        <v>227101</v>
      </c>
      <c r="G120" s="9">
        <f>ROUND(E120/12,0)</f>
        <v>113552</v>
      </c>
    </row>
    <row r="121" spans="1:7" ht="15.75">
      <c r="A121" s="2"/>
      <c r="B121" s="3" t="s">
        <v>144</v>
      </c>
      <c r="C121" s="8" t="s">
        <v>153</v>
      </c>
      <c r="D121" s="3" t="s">
        <v>154</v>
      </c>
      <c r="E121" s="4">
        <v>1043398</v>
      </c>
      <c r="F121" s="11">
        <f>ROUND(E121-G121*10,0)</f>
        <v>173898</v>
      </c>
      <c r="G121" s="9">
        <f>ROUND(E121/12,0)</f>
        <v>86950</v>
      </c>
    </row>
    <row r="122" spans="1:7" ht="15.75">
      <c r="A122" s="2"/>
      <c r="B122" s="3"/>
      <c r="C122" s="8"/>
      <c r="D122" s="6" t="s">
        <v>231</v>
      </c>
      <c r="E122" s="7">
        <f>SUM(E117:E121)</f>
        <v>8629706</v>
      </c>
      <c r="F122" s="7">
        <f>SUM(F117:F121)</f>
        <v>1438276</v>
      </c>
      <c r="G122" s="7">
        <f>SUM(G117:G121)</f>
        <v>719143</v>
      </c>
    </row>
    <row r="123" spans="1:7" ht="15.75">
      <c r="A123" s="2" t="s">
        <v>227</v>
      </c>
      <c r="B123" s="3"/>
      <c r="C123" s="8"/>
      <c r="D123" s="3"/>
      <c r="E123" s="4"/>
      <c r="F123" s="5"/>
      <c r="G123" s="5"/>
    </row>
    <row r="124" spans="1:7" ht="15.75">
      <c r="A124" s="2"/>
      <c r="B124" s="3" t="s">
        <v>155</v>
      </c>
      <c r="C124" s="8" t="s">
        <v>156</v>
      </c>
      <c r="D124" s="3" t="s">
        <v>157</v>
      </c>
      <c r="E124" s="4">
        <v>3183518</v>
      </c>
      <c r="F124" s="11">
        <f aca="true" t="shared" si="8" ref="F124:F131">ROUND(E124-G124*10,0)</f>
        <v>530588</v>
      </c>
      <c r="G124" s="9">
        <f aca="true" t="shared" si="9" ref="G124:G131">ROUND(E124/12,0)</f>
        <v>265293</v>
      </c>
    </row>
    <row r="125" spans="1:7" ht="15.75">
      <c r="A125" s="2"/>
      <c r="B125" s="3" t="s">
        <v>155</v>
      </c>
      <c r="C125" s="8" t="s">
        <v>158</v>
      </c>
      <c r="D125" s="3" t="s">
        <v>159</v>
      </c>
      <c r="E125" s="4">
        <v>6298697</v>
      </c>
      <c r="F125" s="11">
        <f t="shared" si="8"/>
        <v>1049787</v>
      </c>
      <c r="G125" s="9">
        <f t="shared" si="9"/>
        <v>524891</v>
      </c>
    </row>
    <row r="126" spans="1:7" ht="15.75">
      <c r="A126" s="2"/>
      <c r="B126" s="3" t="s">
        <v>155</v>
      </c>
      <c r="C126" s="8" t="s">
        <v>160</v>
      </c>
      <c r="D126" s="3" t="s">
        <v>161</v>
      </c>
      <c r="E126" s="4">
        <v>2794298</v>
      </c>
      <c r="F126" s="11">
        <f t="shared" si="8"/>
        <v>465718</v>
      </c>
      <c r="G126" s="9">
        <f t="shared" si="9"/>
        <v>232858</v>
      </c>
    </row>
    <row r="127" spans="1:7" ht="15.75">
      <c r="A127" s="2"/>
      <c r="B127" s="3" t="s">
        <v>155</v>
      </c>
      <c r="C127" s="8" t="s">
        <v>162</v>
      </c>
      <c r="D127" s="3" t="s">
        <v>163</v>
      </c>
      <c r="E127" s="4">
        <v>3405220</v>
      </c>
      <c r="F127" s="11">
        <f t="shared" si="8"/>
        <v>567540</v>
      </c>
      <c r="G127" s="9">
        <f t="shared" si="9"/>
        <v>283768</v>
      </c>
    </row>
    <row r="128" spans="1:7" ht="15.75">
      <c r="A128" s="2"/>
      <c r="B128" s="3" t="s">
        <v>155</v>
      </c>
      <c r="C128" s="8" t="s">
        <v>164</v>
      </c>
      <c r="D128" s="3" t="s">
        <v>165</v>
      </c>
      <c r="E128" s="4">
        <v>1488361</v>
      </c>
      <c r="F128" s="11">
        <f t="shared" si="8"/>
        <v>248061</v>
      </c>
      <c r="G128" s="9">
        <f t="shared" si="9"/>
        <v>124030</v>
      </c>
    </row>
    <row r="129" spans="1:7" ht="15.75">
      <c r="A129" s="2"/>
      <c r="B129" s="3" t="s">
        <v>155</v>
      </c>
      <c r="C129" s="8" t="s">
        <v>166</v>
      </c>
      <c r="D129" s="3" t="s">
        <v>167</v>
      </c>
      <c r="E129" s="4">
        <v>1859484</v>
      </c>
      <c r="F129" s="11">
        <f t="shared" si="8"/>
        <v>309914</v>
      </c>
      <c r="G129" s="9">
        <f t="shared" si="9"/>
        <v>154957</v>
      </c>
    </row>
    <row r="130" spans="1:7" ht="15.75">
      <c r="A130" s="2"/>
      <c r="B130" s="3" t="s">
        <v>155</v>
      </c>
      <c r="C130" s="8" t="s">
        <v>168</v>
      </c>
      <c r="D130" s="3" t="s">
        <v>169</v>
      </c>
      <c r="E130" s="4">
        <v>768242</v>
      </c>
      <c r="F130" s="11">
        <f t="shared" si="8"/>
        <v>128042</v>
      </c>
      <c r="G130" s="9">
        <f t="shared" si="9"/>
        <v>64020</v>
      </c>
    </row>
    <row r="131" spans="1:7" ht="15.75">
      <c r="A131" s="2"/>
      <c r="B131" s="3" t="s">
        <v>155</v>
      </c>
      <c r="C131" s="8" t="s">
        <v>261</v>
      </c>
      <c r="D131" s="3" t="s">
        <v>262</v>
      </c>
      <c r="E131" s="4">
        <v>2498950</v>
      </c>
      <c r="F131" s="11">
        <f t="shared" si="8"/>
        <v>416490</v>
      </c>
      <c r="G131" s="9">
        <f t="shared" si="9"/>
        <v>208246</v>
      </c>
    </row>
    <row r="132" spans="1:7" ht="15.75">
      <c r="A132" s="2"/>
      <c r="B132" s="3"/>
      <c r="C132" s="8"/>
      <c r="D132" s="6" t="s">
        <v>231</v>
      </c>
      <c r="E132" s="7">
        <f>SUM(E124:E131)</f>
        <v>22296770</v>
      </c>
      <c r="F132" s="7">
        <f>SUM(F124:F131)</f>
        <v>3716140</v>
      </c>
      <c r="G132" s="7">
        <f>SUM(G124:G131)</f>
        <v>1858063</v>
      </c>
    </row>
    <row r="133" spans="1:7" ht="15.75">
      <c r="A133" s="2" t="s">
        <v>228</v>
      </c>
      <c r="B133" s="3"/>
      <c r="C133" s="8"/>
      <c r="D133" s="3"/>
      <c r="E133" s="4"/>
      <c r="F133" s="5"/>
      <c r="G133" s="5"/>
    </row>
    <row r="134" spans="1:7" ht="15.75">
      <c r="A134" s="2"/>
      <c r="B134" s="3" t="s">
        <v>170</v>
      </c>
      <c r="C134" s="8" t="s">
        <v>171</v>
      </c>
      <c r="D134" s="3" t="s">
        <v>172</v>
      </c>
      <c r="E134" s="4">
        <v>147638</v>
      </c>
      <c r="F134" s="11">
        <f>ROUND(E134-G134*10,0)</f>
        <v>24608</v>
      </c>
      <c r="G134" s="9">
        <f>ROUND(E134/12,0)</f>
        <v>12303</v>
      </c>
    </row>
    <row r="135" spans="1:7" ht="15.75">
      <c r="A135" s="2"/>
      <c r="B135" s="3" t="s">
        <v>170</v>
      </c>
      <c r="C135" s="8" t="s">
        <v>173</v>
      </c>
      <c r="D135" s="3" t="s">
        <v>174</v>
      </c>
      <c r="E135" s="4">
        <v>1337408</v>
      </c>
      <c r="F135" s="11">
        <f>ROUND(E135-G135*10,0)</f>
        <v>222898</v>
      </c>
      <c r="G135" s="9">
        <f>ROUND(E135/12,0)</f>
        <v>111451</v>
      </c>
    </row>
    <row r="136" spans="1:7" ht="15.75">
      <c r="A136" s="2"/>
      <c r="B136" s="3" t="s">
        <v>170</v>
      </c>
      <c r="C136" s="8" t="s">
        <v>175</v>
      </c>
      <c r="D136" s="3" t="s">
        <v>176</v>
      </c>
      <c r="E136" s="4">
        <v>647377</v>
      </c>
      <c r="F136" s="11">
        <f>ROUND(E136-G136*10,0)</f>
        <v>107897</v>
      </c>
      <c r="G136" s="9">
        <f>ROUND(E136/12,0)</f>
        <v>53948</v>
      </c>
    </row>
    <row r="137" spans="1:7" ht="15.75">
      <c r="A137" s="2"/>
      <c r="B137" s="3" t="s">
        <v>170</v>
      </c>
      <c r="C137" s="8" t="s">
        <v>177</v>
      </c>
      <c r="D137" s="3" t="s">
        <v>178</v>
      </c>
      <c r="E137" s="4">
        <v>1563779</v>
      </c>
      <c r="F137" s="11">
        <f>ROUND(E137-G137*10,0)</f>
        <v>260629</v>
      </c>
      <c r="G137" s="9">
        <f>ROUND(E137/12,0)</f>
        <v>130315</v>
      </c>
    </row>
    <row r="138" spans="1:7" ht="15.75">
      <c r="A138" s="2"/>
      <c r="B138" s="3"/>
      <c r="C138" s="8"/>
      <c r="D138" s="6" t="s">
        <v>231</v>
      </c>
      <c r="E138" s="7">
        <f>SUM(E134:E137)</f>
        <v>3696202</v>
      </c>
      <c r="F138" s="7">
        <f>SUM(F134:F137)</f>
        <v>616032</v>
      </c>
      <c r="G138" s="7">
        <f>SUM(G134:G137)</f>
        <v>308017</v>
      </c>
    </row>
    <row r="139" spans="1:7" ht="15.75">
      <c r="A139" s="2" t="s">
        <v>229</v>
      </c>
      <c r="B139" s="3"/>
      <c r="C139" s="8"/>
      <c r="D139" s="3"/>
      <c r="E139" s="4"/>
      <c r="F139" s="5"/>
      <c r="G139" s="5"/>
    </row>
    <row r="140" spans="1:7" ht="15.75">
      <c r="A140" s="2"/>
      <c r="B140" s="3" t="s">
        <v>179</v>
      </c>
      <c r="C140" s="8">
        <v>10496</v>
      </c>
      <c r="D140" s="3" t="s">
        <v>263</v>
      </c>
      <c r="E140" s="4">
        <v>200000</v>
      </c>
      <c r="F140" s="11">
        <f>ROUND(E140-G140*10,0)</f>
        <v>33330</v>
      </c>
      <c r="G140" s="9">
        <f>ROUND(E140/12,0)</f>
        <v>16667</v>
      </c>
    </row>
    <row r="141" spans="1:7" ht="15.75">
      <c r="A141" s="2"/>
      <c r="B141" s="3" t="s">
        <v>179</v>
      </c>
      <c r="C141" s="8" t="s">
        <v>180</v>
      </c>
      <c r="D141" s="3" t="s">
        <v>181</v>
      </c>
      <c r="E141" s="4">
        <v>1294850</v>
      </c>
      <c r="F141" s="11">
        <f>ROUND(E141-G141*10,0)</f>
        <v>215810</v>
      </c>
      <c r="G141" s="9">
        <f>ROUND(E141/12,0)</f>
        <v>107904</v>
      </c>
    </row>
    <row r="142" spans="1:7" ht="15.75">
      <c r="A142" s="2"/>
      <c r="B142" s="3"/>
      <c r="C142" s="8"/>
      <c r="D142" s="6" t="s">
        <v>231</v>
      </c>
      <c r="E142" s="7">
        <f>SUM(E140:E141)</f>
        <v>1494850</v>
      </c>
      <c r="F142" s="7">
        <f>SUM(F140:F141)</f>
        <v>249140</v>
      </c>
      <c r="G142" s="7">
        <f>SUM(G140:G141)</f>
        <v>124571</v>
      </c>
    </row>
    <row r="143" spans="1:7" ht="15.75">
      <c r="A143" s="2" t="s">
        <v>220</v>
      </c>
      <c r="B143" s="3"/>
      <c r="C143" s="8"/>
      <c r="D143" s="3"/>
      <c r="E143" s="4"/>
      <c r="F143" s="5"/>
      <c r="G143" s="5"/>
    </row>
    <row r="144" spans="1:7" ht="15.75">
      <c r="A144" s="2"/>
      <c r="B144" s="3" t="s">
        <v>182</v>
      </c>
      <c r="C144" s="8" t="s">
        <v>183</v>
      </c>
      <c r="D144" s="3" t="s">
        <v>184</v>
      </c>
      <c r="E144" s="4">
        <v>215885</v>
      </c>
      <c r="F144" s="11">
        <f>ROUND(E144-G144*10,0)</f>
        <v>35985</v>
      </c>
      <c r="G144" s="9">
        <f>ROUND(E144/12,0)</f>
        <v>17990</v>
      </c>
    </row>
    <row r="145" spans="1:7" ht="15.75">
      <c r="A145" s="2"/>
      <c r="B145" s="3" t="s">
        <v>182</v>
      </c>
      <c r="C145" s="8" t="s">
        <v>185</v>
      </c>
      <c r="D145" s="3" t="s">
        <v>186</v>
      </c>
      <c r="E145" s="4">
        <v>2806811</v>
      </c>
      <c r="F145" s="11">
        <f>ROUND(E145-G145*10,0)</f>
        <v>467801</v>
      </c>
      <c r="G145" s="9">
        <f>ROUND(E145/12,0)</f>
        <v>233901</v>
      </c>
    </row>
    <row r="146" spans="1:7" ht="15.75">
      <c r="A146" s="2"/>
      <c r="B146" s="3" t="s">
        <v>182</v>
      </c>
      <c r="C146" s="8" t="s">
        <v>187</v>
      </c>
      <c r="D146" s="3" t="s">
        <v>188</v>
      </c>
      <c r="E146" s="4">
        <v>4988607</v>
      </c>
      <c r="F146" s="11">
        <f>ROUND(E146-G146*10,0)</f>
        <v>831437</v>
      </c>
      <c r="G146" s="9">
        <f>ROUND(E146/12,0)</f>
        <v>415717</v>
      </c>
    </row>
    <row r="147" spans="1:7" ht="15.75">
      <c r="A147" s="2"/>
      <c r="B147" s="3" t="s">
        <v>182</v>
      </c>
      <c r="C147" s="8" t="s">
        <v>189</v>
      </c>
      <c r="D147" s="3" t="s">
        <v>190</v>
      </c>
      <c r="E147" s="4">
        <v>1388787</v>
      </c>
      <c r="F147" s="11">
        <f>ROUND(E147-G147*10,0)</f>
        <v>231467</v>
      </c>
      <c r="G147" s="9">
        <f>ROUND(E147/12,0)</f>
        <v>115732</v>
      </c>
    </row>
    <row r="148" spans="1:7" ht="15.75">
      <c r="A148" s="2"/>
      <c r="B148" s="3"/>
      <c r="C148" s="8"/>
      <c r="D148" s="6" t="s">
        <v>231</v>
      </c>
      <c r="E148" s="7">
        <f>SUM(E144:E147)</f>
        <v>9400090</v>
      </c>
      <c r="F148" s="7">
        <f>SUM(F144:F147)</f>
        <v>1566690</v>
      </c>
      <c r="G148" s="7">
        <f>SUM(G144:G147)</f>
        <v>783340</v>
      </c>
    </row>
    <row r="149" spans="1:7" ht="15.75">
      <c r="A149" s="2" t="s">
        <v>221</v>
      </c>
      <c r="B149" s="3"/>
      <c r="C149" s="8"/>
      <c r="D149" s="3"/>
      <c r="E149" s="4"/>
      <c r="F149" s="5"/>
      <c r="G149" s="5"/>
    </row>
    <row r="150" spans="1:7" ht="15.75">
      <c r="A150" s="2"/>
      <c r="B150" s="3" t="s">
        <v>191</v>
      </c>
      <c r="C150" s="8">
        <v>10561</v>
      </c>
      <c r="D150" s="3" t="s">
        <v>264</v>
      </c>
      <c r="E150" s="4">
        <v>208932</v>
      </c>
      <c r="F150" s="11">
        <f aca="true" t="shared" si="10" ref="F150:F158">ROUND(E150-G150*10,0)</f>
        <v>34822</v>
      </c>
      <c r="G150" s="9">
        <f aca="true" t="shared" si="11" ref="G150:G158">ROUND(E150/12,0)</f>
        <v>17411</v>
      </c>
    </row>
    <row r="151" spans="1:7" ht="15.75">
      <c r="A151" s="2"/>
      <c r="B151" s="3" t="s">
        <v>191</v>
      </c>
      <c r="C151" s="8" t="s">
        <v>265</v>
      </c>
      <c r="D151" s="3" t="s">
        <v>266</v>
      </c>
      <c r="E151" s="4">
        <v>529629</v>
      </c>
      <c r="F151" s="11">
        <f t="shared" si="10"/>
        <v>88269</v>
      </c>
      <c r="G151" s="9">
        <f t="shared" si="11"/>
        <v>44136</v>
      </c>
    </row>
    <row r="152" spans="1:7" ht="15.75">
      <c r="A152" s="2"/>
      <c r="B152" s="3" t="s">
        <v>191</v>
      </c>
      <c r="C152" s="8" t="s">
        <v>192</v>
      </c>
      <c r="D152" s="3" t="s">
        <v>193</v>
      </c>
      <c r="E152" s="4">
        <v>93000</v>
      </c>
      <c r="F152" s="11">
        <f t="shared" si="10"/>
        <v>15500</v>
      </c>
      <c r="G152" s="9">
        <f t="shared" si="11"/>
        <v>7750</v>
      </c>
    </row>
    <row r="153" spans="1:7" ht="15.75">
      <c r="A153" s="2"/>
      <c r="B153" s="3" t="s">
        <v>191</v>
      </c>
      <c r="C153" s="8" t="s">
        <v>194</v>
      </c>
      <c r="D153" s="3" t="s">
        <v>195</v>
      </c>
      <c r="E153" s="4">
        <v>2827147</v>
      </c>
      <c r="F153" s="11">
        <f t="shared" si="10"/>
        <v>471187</v>
      </c>
      <c r="G153" s="9">
        <f t="shared" si="11"/>
        <v>235596</v>
      </c>
    </row>
    <row r="154" spans="1:7" ht="15.75">
      <c r="A154" s="2"/>
      <c r="B154" s="3" t="s">
        <v>191</v>
      </c>
      <c r="C154" s="8" t="s">
        <v>196</v>
      </c>
      <c r="D154" s="3" t="s">
        <v>197</v>
      </c>
      <c r="E154" s="4">
        <v>4777915</v>
      </c>
      <c r="F154" s="11">
        <f t="shared" si="10"/>
        <v>796315</v>
      </c>
      <c r="G154" s="9">
        <f t="shared" si="11"/>
        <v>398160</v>
      </c>
    </row>
    <row r="155" spans="1:7" ht="15.75">
      <c r="A155" s="2"/>
      <c r="B155" s="3" t="s">
        <v>191</v>
      </c>
      <c r="C155" s="8" t="s">
        <v>198</v>
      </c>
      <c r="D155" s="3" t="s">
        <v>199</v>
      </c>
      <c r="E155" s="4">
        <v>3976517</v>
      </c>
      <c r="F155" s="11">
        <f t="shared" si="10"/>
        <v>662757</v>
      </c>
      <c r="G155" s="9">
        <f t="shared" si="11"/>
        <v>331376</v>
      </c>
    </row>
    <row r="156" spans="1:7" ht="15.75">
      <c r="A156" s="2"/>
      <c r="B156" s="3" t="s">
        <v>191</v>
      </c>
      <c r="C156" s="8" t="s">
        <v>200</v>
      </c>
      <c r="D156" s="3" t="s">
        <v>201</v>
      </c>
      <c r="E156" s="4">
        <v>1356434</v>
      </c>
      <c r="F156" s="11">
        <f t="shared" si="10"/>
        <v>226074</v>
      </c>
      <c r="G156" s="9">
        <f t="shared" si="11"/>
        <v>113036</v>
      </c>
    </row>
    <row r="157" spans="1:7" ht="15.75">
      <c r="A157" s="2"/>
      <c r="B157" s="3" t="s">
        <v>191</v>
      </c>
      <c r="C157" s="8" t="s">
        <v>202</v>
      </c>
      <c r="D157" s="3" t="s">
        <v>203</v>
      </c>
      <c r="E157" s="4">
        <v>286426</v>
      </c>
      <c r="F157" s="11">
        <f t="shared" si="10"/>
        <v>47736</v>
      </c>
      <c r="G157" s="9">
        <f t="shared" si="11"/>
        <v>23869</v>
      </c>
    </row>
    <row r="158" spans="1:7" ht="15.75">
      <c r="A158" s="2"/>
      <c r="B158" s="8">
        <v>56</v>
      </c>
      <c r="C158" s="8">
        <v>76828</v>
      </c>
      <c r="D158" s="3" t="s">
        <v>267</v>
      </c>
      <c r="E158" s="4">
        <v>335068</v>
      </c>
      <c r="F158" s="11">
        <f t="shared" si="10"/>
        <v>55848</v>
      </c>
      <c r="G158" s="9">
        <f t="shared" si="11"/>
        <v>27922</v>
      </c>
    </row>
    <row r="159" spans="1:7" ht="15.75">
      <c r="A159" s="2"/>
      <c r="B159" s="3"/>
      <c r="C159" s="8"/>
      <c r="D159" s="6" t="s">
        <v>231</v>
      </c>
      <c r="E159" s="7">
        <f>SUM(E150:E158)</f>
        <v>14391068</v>
      </c>
      <c r="F159" s="7">
        <f>SUM(F150:F158)</f>
        <v>2398508</v>
      </c>
      <c r="G159" s="7">
        <f>SUM(G150:G158)</f>
        <v>1199256</v>
      </c>
    </row>
    <row r="160" spans="1:7" ht="15.75">
      <c r="A160" s="2"/>
      <c r="B160" s="3"/>
      <c r="C160" s="8"/>
      <c r="D160" s="6" t="s">
        <v>230</v>
      </c>
      <c r="E160" s="7">
        <f>SUM(E6:E159)/2</f>
        <v>366847314</v>
      </c>
      <c r="F160" s="7">
        <f>SUM(F6:F159)/2</f>
        <v>61141214</v>
      </c>
      <c r="G160" s="7">
        <f>SUM(G6:G159)/2</f>
        <v>30570610</v>
      </c>
    </row>
    <row r="161" ht="15">
      <c r="A161" s="28" t="s">
        <v>232</v>
      </c>
    </row>
    <row r="162" ht="15">
      <c r="A162" s="28" t="s">
        <v>233</v>
      </c>
    </row>
    <row r="163" ht="15">
      <c r="A163" s="28" t="s">
        <v>271</v>
      </c>
    </row>
  </sheetData>
  <sheetProtection/>
  <printOptions/>
  <pageMargins left="0.7" right="0.7" top="0.6" bottom="0.7" header="0.3" footer="0.3"/>
  <pageSetup fitToHeight="10" fitToWidth="1" horizontalDpi="600" verticalDpi="600" orientation="portrait" scale="7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Recip1-16: Adult Education Block Grant (CA Dept of Education)</dc:title>
  <dc:subject>Adult Education Block Grant program first apportionment schedule for fiscal year 2016-17.</dc:subject>
  <dc:creator>relee</dc:creator>
  <cp:keywords/>
  <dc:description/>
  <cp:lastModifiedBy>Josh</cp:lastModifiedBy>
  <cp:lastPrinted>2016-09-19T21:38:18Z</cp:lastPrinted>
  <dcterms:created xsi:type="dcterms:W3CDTF">2015-07-30T15:51:31Z</dcterms:created>
  <dcterms:modified xsi:type="dcterms:W3CDTF">2018-06-28T18:31:42Z</dcterms:modified>
  <cp:category/>
  <cp:version/>
  <cp:contentType/>
  <cp:contentStatus/>
</cp:coreProperties>
</file>