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A34BD0D0-5104-422D-977A-DCED42B77E31}" xr6:coauthVersionLast="47" xr6:coauthVersionMax="47" xr10:uidLastSave="{00000000-0000-0000-0000-000000000000}"/>
  <bookViews>
    <workbookView xWindow="-110" yWindow="-110" windowWidth="19420" windowHeight="10420" xr2:uid="{D7452BB3-E42A-4737-B0C8-46CC5077E40A}"/>
  </bookViews>
  <sheets>
    <sheet name="2021-22 CSILEA 2nd - LEA" sheetId="2" r:id="rId1"/>
    <sheet name="2021-22 CSILEA 2nd - County" sheetId="3" r:id="rId2"/>
  </sheets>
  <definedNames>
    <definedName name="_xlnm._FilterDatabase" localSheetId="1" hidden="1">'2021-22 CSILEA 2nd - County'!#REF!</definedName>
    <definedName name="_xlnm._FilterDatabase" localSheetId="0" hidden="1">'2021-22 CSILEA 2nd - LEA'!$E$6:$L$25</definedName>
    <definedName name="CALSTARS_to_FI_Cal_Crosswalk" localSheetId="1">#REF!</definedName>
    <definedName name="CALSTARS_to_FI_Cal_Crosswalk">#REF!</definedName>
    <definedName name="CNIPS" localSheetId="1">#REF!</definedName>
    <definedName name="CNIPS">#REF!</definedName>
    <definedName name="CNVAP" localSheetId="1">#REF!</definedName>
    <definedName name="CNVAP">#REF!</definedName>
    <definedName name="Crosswalk" localSheetId="1">#REF!</definedName>
    <definedName name="Crosswalk">#REF!</definedName>
    <definedName name="Debbie" localSheetId="1">#REF!</definedName>
    <definedName name="Debbi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EMP" localSheetId="1">#REF!</definedName>
    <definedName name="EMP">#REF!</definedName>
    <definedName name="ENC" localSheetId="1">#REF!</definedName>
    <definedName name="ENC">#REF!</definedName>
    <definedName name="GOV" localSheetId="1">#REF!</definedName>
    <definedName name="GOV">#REF!</definedName>
    <definedName name="l" localSheetId="1">#REF!</definedName>
    <definedName name="l">#REF!</definedName>
    <definedName name="m">#REF!</definedName>
    <definedName name="OpenDoc" localSheetId="1">#REF!</definedName>
    <definedName name="OpenDoc">#REF!</definedName>
    <definedName name="PARIS" localSheetId="1">#REF!</definedName>
    <definedName name="PARIS">#REF!</definedName>
    <definedName name="Query">#REF!</definedName>
    <definedName name="STD" localSheetId="1">#REF!</definedName>
    <definedName name="STD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3" l="1"/>
  <c r="D19" i="3"/>
  <c r="L25" i="2"/>
  <c r="K25" i="2"/>
</calcChain>
</file>

<file path=xl/sharedStrings.xml><?xml version="1.0" encoding="utf-8"?>
<sst xmlns="http://schemas.openxmlformats.org/spreadsheetml/2006/main" count="238" uniqueCount="158">
  <si>
    <t xml:space="preserve">Every Student Succeeds Act
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</si>
  <si>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</si>
  <si>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</si>
  <si>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</si>
  <si>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</si>
  <si>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</si>
  <si>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</si>
  <si>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</si>
  <si>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</si>
  <si>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</si>
  <si>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</si>
  <si>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</si>
  <si>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0000000</t>
  </si>
  <si>
    <t>Calaveras</t>
  </si>
  <si>
    <t>0000011788</t>
  </si>
  <si>
    <t>05615640000000</t>
  </si>
  <si>
    <t>05</t>
  </si>
  <si>
    <t>61564</t>
  </si>
  <si>
    <t>Calaveras Unified</t>
  </si>
  <si>
    <t>Fresno</t>
  </si>
  <si>
    <t>0000006842</t>
  </si>
  <si>
    <t>10</t>
  </si>
  <si>
    <t>62166</t>
  </si>
  <si>
    <t>Humboldt</t>
  </si>
  <si>
    <t>0000011813</t>
  </si>
  <si>
    <t>12</t>
  </si>
  <si>
    <t>Imperial</t>
  </si>
  <si>
    <t>0000011814</t>
  </si>
  <si>
    <t>13630810000000</t>
  </si>
  <si>
    <t>13</t>
  </si>
  <si>
    <t>63081</t>
  </si>
  <si>
    <t>Brawley Union High</t>
  </si>
  <si>
    <t>Los Angeles</t>
  </si>
  <si>
    <t>0000044132</t>
  </si>
  <si>
    <t>19</t>
  </si>
  <si>
    <t>75309</t>
  </si>
  <si>
    <t>Mendocino</t>
  </si>
  <si>
    <t>0000004364</t>
  </si>
  <si>
    <t>23655650000000</t>
  </si>
  <si>
    <t>23</t>
  </si>
  <si>
    <t>65565</t>
  </si>
  <si>
    <t>Fort Bragg Unified</t>
  </si>
  <si>
    <t>Monterey</t>
  </si>
  <si>
    <t>0000008322</t>
  </si>
  <si>
    <t>27660350000000</t>
  </si>
  <si>
    <t>27</t>
  </si>
  <si>
    <t>66035</t>
  </si>
  <si>
    <t>Greenfield Union Elementary</t>
  </si>
  <si>
    <t>Orange</t>
  </si>
  <si>
    <t>0000012840</t>
  </si>
  <si>
    <t>30</t>
  </si>
  <si>
    <t>Riverside</t>
  </si>
  <si>
    <t>0000011837</t>
  </si>
  <si>
    <t>33</t>
  </si>
  <si>
    <t>San Bernardino</t>
  </si>
  <si>
    <t>0000011839</t>
  </si>
  <si>
    <t>36</t>
  </si>
  <si>
    <t>67876</t>
  </si>
  <si>
    <t>San Diego</t>
  </si>
  <si>
    <t>0000007988</t>
  </si>
  <si>
    <t>37</t>
  </si>
  <si>
    <t>68338</t>
  </si>
  <si>
    <t>37683386119598</t>
  </si>
  <si>
    <t>6119598</t>
  </si>
  <si>
    <t>0420</t>
  </si>
  <si>
    <t>C0420</t>
  </si>
  <si>
    <t>King-Chavez Academy of Excellence</t>
  </si>
  <si>
    <t>Santa Clara</t>
  </si>
  <si>
    <t>0000011846</t>
  </si>
  <si>
    <t>43</t>
  </si>
  <si>
    <t>69427</t>
  </si>
  <si>
    <t>Statewide Total</t>
  </si>
  <si>
    <t>California Department of Education</t>
  </si>
  <si>
    <t>School Fiscal Services Division</t>
  </si>
  <si>
    <t>Fiscal Year 2021–22</t>
  </si>
  <si>
    <t>Del Norte</t>
  </si>
  <si>
    <t>County 
Code</t>
  </si>
  <si>
    <t>County 
Treasurer</t>
  </si>
  <si>
    <t>Invoice Number</t>
  </si>
  <si>
    <t>County
Total</t>
  </si>
  <si>
    <t>0000011789</t>
  </si>
  <si>
    <t>08100820000000</t>
  </si>
  <si>
    <t>10621661030840</t>
  </si>
  <si>
    <t>10622650000000</t>
  </si>
  <si>
    <t>12629270000000</t>
  </si>
  <si>
    <t>12629840000000</t>
  </si>
  <si>
    <t>19753090135145</t>
  </si>
  <si>
    <t>30103060134239</t>
  </si>
  <si>
    <t>33670900000000</t>
  </si>
  <si>
    <t>33671240000000</t>
  </si>
  <si>
    <t>36678763630993</t>
  </si>
  <si>
    <t>37681710000000</t>
  </si>
  <si>
    <t>37682130127084</t>
  </si>
  <si>
    <t>43694270125617</t>
  </si>
  <si>
    <t>08</t>
  </si>
  <si>
    <t>10082</t>
  </si>
  <si>
    <t>62265</t>
  </si>
  <si>
    <t>62927</t>
  </si>
  <si>
    <t>62984</t>
  </si>
  <si>
    <t>10306</t>
  </si>
  <si>
    <t>67090</t>
  </si>
  <si>
    <t>67124</t>
  </si>
  <si>
    <t>68171</t>
  </si>
  <si>
    <t>68213</t>
  </si>
  <si>
    <t>1030840</t>
  </si>
  <si>
    <t>0135145</t>
  </si>
  <si>
    <t>0134239</t>
  </si>
  <si>
    <t>3630993</t>
  </si>
  <si>
    <t>0127084</t>
  </si>
  <si>
    <t>0125617</t>
  </si>
  <si>
    <t>0378</t>
  </si>
  <si>
    <t>1651</t>
  </si>
  <si>
    <t>1807</t>
  </si>
  <si>
    <t>0335</t>
  </si>
  <si>
    <t>1454</t>
  </si>
  <si>
    <t>1387</t>
  </si>
  <si>
    <t>C0378</t>
  </si>
  <si>
    <t>C1651</t>
  </si>
  <si>
    <t>C1807</t>
  </si>
  <si>
    <t>C0335</t>
  </si>
  <si>
    <t>C1454</t>
  </si>
  <si>
    <t>C1387</t>
  </si>
  <si>
    <t>Del Norte County Office of Education</t>
  </si>
  <si>
    <t>Carter G. Woodson Public Charter</t>
  </si>
  <si>
    <t>Kings Canyon Joint Unified</t>
  </si>
  <si>
    <t>Loleta Union Elementary</t>
  </si>
  <si>
    <t>Peninsula Union</t>
  </si>
  <si>
    <t>Compass Charter Schools of Los Angeles</t>
  </si>
  <si>
    <t>EPIC Charter (Excellence Performance Innovation Citizenship)</t>
  </si>
  <si>
    <t>Jurupa Unified</t>
  </si>
  <si>
    <t>Moreno Valley Unified</t>
  </si>
  <si>
    <t>Provisional Accelerated Learning Academy</t>
  </si>
  <si>
    <t>Julian Union High</t>
  </si>
  <si>
    <t>Compass Charter Schools of San Diego</t>
  </si>
  <si>
    <t>ACE Charter High</t>
  </si>
  <si>
    <t>2021–22
Final Allocation Adjusted</t>
  </si>
  <si>
    <t>Local Educational Agency (LEA) Subgrant</t>
  </si>
  <si>
    <t>N/A</t>
  </si>
  <si>
    <t>2nd Apportionment</t>
  </si>
  <si>
    <t>County Total</t>
  </si>
  <si>
    <t xml:space="preserve">Schedule of the Second Apportionment for the Comprehensive Support and Improvement </t>
  </si>
  <si>
    <t xml:space="preserve">County Summary of the Second Apportionment for the Comprehensive Support and Improvement </t>
  </si>
  <si>
    <t>November 2022</t>
  </si>
  <si>
    <t>21-15438 10-17-2022</t>
  </si>
  <si>
    <t>00330542</t>
  </si>
  <si>
    <t>00330543</t>
  </si>
  <si>
    <t>00330544</t>
  </si>
  <si>
    <t>00330545</t>
  </si>
  <si>
    <t>00330546</t>
  </si>
  <si>
    <t>00330547</t>
  </si>
  <si>
    <t>00330548</t>
  </si>
  <si>
    <t>00330549</t>
  </si>
  <si>
    <t>00330550</t>
  </si>
  <si>
    <t>00330551</t>
  </si>
  <si>
    <t>00330552</t>
  </si>
  <si>
    <t>00330553</t>
  </si>
  <si>
    <t>00330554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</si>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</sst>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 applyNumberFormat="0" applyFill="0" applyAlignment="0" applyProtection="0"/>
    <xf numFmtId="0" fontId="4" fillId="0" borderId="0"/>
    <xf numFmtId="0" fontId="5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/>
    <xf numFmtId="0" fontId="5" fillId="0" borderId="0">
      <alignment vertical="center"/>
    </xf>
    <xf numFmtId="0" fontId="2" fillId="0" borderId="0"/>
    <xf numFmtId="0" fontId="5" fillId="0" borderId="0" applyAlignment="0">
      <alignment vertical="center"/>
    </xf>
    <xf numFmtId="0" fontId="2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1" fillId="0" borderId="2" applyNumberFormat="0" applyFill="0" applyAlignment="0" applyProtection="0"/>
  </cellStyleXfs>
  <cellXfs count="40">
    <xf numFmtId="0" fontId="0" fillId="0" borderId="0" xfId="0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3"/>
    <xf numFmtId="49" fontId="6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right"/>
    </xf>
    <xf numFmtId="164" fontId="5" fillId="0" borderId="0" xfId="3" applyNumberFormat="1" applyAlignment="1">
      <alignment horizontal="right"/>
    </xf>
    <xf numFmtId="0" fontId="9" fillId="0" borderId="0" xfId="3" applyFont="1" applyAlignment="1">
      <alignment horizontal="center"/>
    </xf>
    <xf numFmtId="0" fontId="10" fillId="2" borderId="1" xfId="3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/>
    </xf>
    <xf numFmtId="164" fontId="10" fillId="2" borderId="1" xfId="2" applyNumberFormat="1" applyFont="1" applyFill="1" applyBorder="1" applyAlignment="1">
      <alignment horizontal="center" wrapText="1"/>
    </xf>
    <xf numFmtId="164" fontId="5" fillId="0" borderId="0" xfId="3" applyNumberFormat="1"/>
    <xf numFmtId="0" fontId="5" fillId="0" borderId="0" xfId="3" applyAlignment="1">
      <alignment horizontal="center"/>
    </xf>
    <xf numFmtId="0" fontId="6" fillId="0" borderId="0" xfId="2" applyFont="1" applyAlignment="1">
      <alignment horizontal="right"/>
    </xf>
    <xf numFmtId="0" fontId="5" fillId="0" borderId="0" xfId="3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5" fontId="5" fillId="0" borderId="0" xfId="3" applyNumberFormat="1"/>
    <xf numFmtId="165" fontId="10" fillId="2" borderId="1" xfId="3" applyNumberFormat="1" applyFont="1" applyFill="1" applyBorder="1" applyAlignment="1">
      <alignment horizontal="center" wrapText="1"/>
    </xf>
    <xf numFmtId="165" fontId="5" fillId="0" borderId="3" xfId="3" applyNumberFormat="1" applyBorder="1"/>
    <xf numFmtId="15" fontId="1" fillId="0" borderId="0" xfId="3" quotePrefix="1" applyNumberFormat="1" applyFont="1"/>
    <xf numFmtId="0" fontId="1" fillId="0" borderId="0" xfId="0" applyFont="1" applyAlignment="1">
      <alignment horizontal="center"/>
    </xf>
    <xf numFmtId="0" fontId="3" fillId="0" borderId="0" xfId="13" applyFill="1" applyAlignment="1">
      <alignment horizontal="left" vertical="center"/>
    </xf>
    <xf numFmtId="0" fontId="11" fillId="0" borderId="0" xfId="0" applyFont="1"/>
    <xf numFmtId="0" fontId="7" fillId="0" borderId="0" xfId="11" applyFont="1" applyAlignment="1"/>
    <xf numFmtId="0" fontId="8" fillId="0" borderId="0" xfId="12" applyFont="1"/>
    <xf numFmtId="0" fontId="10" fillId="2" borderId="0" xfId="3" applyFont="1" applyFill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1" fillId="0" borderId="2" xfId="15" applyNumberFormat="1" applyFill="1" applyAlignment="1" applyProtection="1">
      <alignment horizontal="left"/>
    </xf>
    <xf numFmtId="0" fontId="11" fillId="0" borderId="2" xfId="15" applyNumberFormat="1" applyFill="1" applyAlignment="1" applyProtection="1"/>
    <xf numFmtId="0" fontId="11" fillId="0" borderId="2" xfId="15" applyNumberFormat="1" applyFill="1" applyAlignment="1" applyProtection="1">
      <alignment horizontal="center"/>
    </xf>
    <xf numFmtId="165" fontId="11" fillId="0" borderId="2" xfId="15" applyNumberFormat="1" applyFill="1" applyAlignment="1" applyProtection="1">
      <alignment horizontal="right"/>
    </xf>
    <xf numFmtId="165" fontId="11" fillId="0" borderId="2" xfId="15" applyNumberFormat="1"/>
    <xf numFmtId="0" fontId="11" fillId="0" borderId="2" xfId="15"/>
    <xf numFmtId="165" fontId="11" fillId="0" borderId="2" xfId="15" applyNumberFormat="1" applyFill="1" applyAlignment="1" applyProtection="1"/>
    <xf numFmtId="0" fontId="7" fillId="0" borderId="0" xfId="11" applyFont="1"/>
  </cellXfs>
  <cellStyles count="16">
    <cellStyle name="Heading 1" xfId="11" builtinId="16" customBuiltin="1"/>
    <cellStyle name="Heading 1 2 3" xfId="1" xr:uid="{01B7809A-33BB-4C4D-9A56-654DCB322ED3}"/>
    <cellStyle name="Heading 2" xfId="12" builtinId="17" customBuiltin="1"/>
    <cellStyle name="Heading 2 2" xfId="4" xr:uid="{D3DCEB29-3C8A-4898-B18F-F41C0D138F86}"/>
    <cellStyle name="Heading 3" xfId="13" builtinId="18" customBuiltin="1"/>
    <cellStyle name="Heading 3 2" xfId="5" xr:uid="{88FAFA81-876A-43C7-A5FF-4CE2AD83A2C0}"/>
    <cellStyle name="Heading 4" xfId="14" builtinId="19" customBuiltin="1"/>
    <cellStyle name="Normal" xfId="0" builtinId="0" customBuiltin="1"/>
    <cellStyle name="Normal 2" xfId="7" xr:uid="{5BF1D772-5320-4854-BE04-EF64655C8A48}"/>
    <cellStyle name="Normal 2 4" xfId="3" xr:uid="{4F3D33C7-AA95-444F-8AD5-3D67B23B2854}"/>
    <cellStyle name="Normal 20" xfId="6" xr:uid="{0A63881D-F3D6-437F-AD1B-1C9A52781060}"/>
    <cellStyle name="Normal 20 2" xfId="8" xr:uid="{528D84EB-2FCD-4D3D-A1C5-32AAF60E1749}"/>
    <cellStyle name="Normal 20 3" xfId="2" xr:uid="{FD53CE25-016C-40D0-9938-BE3B304218D7}"/>
    <cellStyle name="Normal 27" xfId="9" xr:uid="{93E9CACF-C722-43ED-B2CF-C24779DAC822}"/>
    <cellStyle name="Normal 6" xfId="10" xr:uid="{CD623D7F-AE01-4C7F-AC08-818CB4AE03FD}"/>
    <cellStyle name="Total" xfId="15" builtinId="25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rgb="FF000000"/>
          <bgColor rgb="FFFFFFFF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04CA5-D261-4FF3-8FD9-35341F4F0665}" name="Table22812" displayName="Table22812" ref="A6:L25" totalsRowCount="1" headerRowDxfId="42" dataDxfId="40" headerRowBorderDxfId="41" tableBorderDxfId="39" totalsRowCellStyle="Total">
  <autoFilter ref="A6:L24" xr:uid="{EBF6F5E5-F121-4BBB-A60E-01231A6CB69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9BA037B-144B-4404-8681-FA2FE2B80D03}" name="County Name" totalsRowLabel="Statewide Total" dataDxfId="38" totalsRowDxfId="37" dataCellStyle="Normal 20" totalsRowCellStyle="Total"/>
    <tableColumn id="2" xr3:uid="{52B35E1D-CE11-49DD-9D6C-A723F201556B}" name="FI$Cal _x000a_Supplier _x000a_ID" dataDxfId="36" totalsRowDxfId="35" totalsRowCellStyle="Total"/>
    <tableColumn id="20" xr3:uid="{60D010A3-1306-4611-B474-33FD5E96A8C0}" name="FI$Cal _x000a_Address Sequence _x000a_ID" dataDxfId="34" totalsRowDxfId="33" dataCellStyle="Normal 2 4" totalsRowCellStyle="Total"/>
    <tableColumn id="21" xr3:uid="{4AF3E632-1A79-47B4-BF9F-1922FDA02912}" name="Full CDS Code" dataDxfId="32" totalsRowDxfId="31" dataCellStyle="Normal 2 4" totalsRowCellStyle="Total"/>
    <tableColumn id="3" xr3:uid="{C007807A-0547-4351-806F-F435D5CB39D0}" name="County_x000a_Code" dataDxfId="30" totalsRowDxfId="29" dataCellStyle="Normal 20" totalsRowCellStyle="Total"/>
    <tableColumn id="4" xr3:uid="{778C48B6-10F6-47F5-A93C-4B00C5A28D61}" name="District_x000a_Code" dataDxfId="28" totalsRowDxfId="27" dataCellStyle="Normal 20" totalsRowCellStyle="Total"/>
    <tableColumn id="5" xr3:uid="{EB382486-5C96-4304-B8A2-800B8418A137}" name="School_x000a_Code" dataDxfId="26" totalsRowDxfId="25" dataCellStyle="Normal 20" totalsRowCellStyle="Total"/>
    <tableColumn id="6" xr3:uid="{1C1B1E88-196C-4BC8-B362-B8AAC9DC29C0}" name="Direct_x000a_Funded_x000a_Charter School_x000a_Number" dataDxfId="24" totalsRowDxfId="23" dataCellStyle="Normal 20" totalsRowCellStyle="Total"/>
    <tableColumn id="7" xr3:uid="{A6AF7592-CAD8-499B-8741-C68546304F7A}" name="Service Location Field" dataDxfId="22" totalsRowDxfId="21" totalsRowCellStyle="Total"/>
    <tableColumn id="8" xr3:uid="{97FDC94A-9B9A-45B4-B10F-A72D9C7FA63C}" name="Local Educational Agency" dataDxfId="20" totalsRowDxfId="19" dataCellStyle="Normal 20" totalsRowCellStyle="Total"/>
    <tableColumn id="16" xr3:uid="{AD985B62-40AA-4350-8DC0-9A22AF16F621}" name="2021–22_x000a_Final Allocation Adjusted" totalsRowFunction="sum" dataDxfId="18" totalsRowDxfId="17" dataCellStyle="Normal 20" totalsRowCellStyle="Total"/>
    <tableColumn id="9" xr3:uid="{79B3F6C3-5941-454C-9ADA-FED2A2B70E67}" name="2nd 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7A2AF6-295B-4E38-AB4A-092E13F82314}" name="Table2281222" displayName="Table2281222" ref="A5:F19" totalsRowCount="1" headerRowDxfId="14" dataDxfId="12" headerRowBorderDxfId="13" tableBorderDxfId="11" totalsRowCellStyle="Total">
  <autoFilter ref="A5:F18" xr:uid="{AABE777B-3025-46B0-8A92-B181C808735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6:E18">
    <sortCondition ref="B5:B18"/>
  </sortState>
  <tableColumns count="6">
    <tableColumn id="1" xr3:uid="{D4965262-B4FE-4240-BB56-C05B78B0CBBD}" name="County _x000a_Code" totalsRowLabel="Statewide Total" dataDxfId="10" totalsRowDxfId="9" dataCellStyle="Normal 20" totalsRowCellStyle="Total"/>
    <tableColumn id="2" xr3:uid="{0C06D377-9437-4CCF-A7EE-0BAA86C94AB2}" name="County _x000a_Treasurer" dataDxfId="8" totalsRowDxfId="7" totalsRowCellStyle="Total"/>
    <tableColumn id="20" xr3:uid="{D670AA73-D1CF-4DBF-92CF-FF3C831DEC1A}" name="Invoice Number" dataDxfId="6" totalsRowDxfId="5" dataCellStyle="Normal 2 4" totalsRowCellStyle="Total"/>
    <tableColumn id="21" xr3:uid="{D8E4D3FC-5341-4346-9899-EA8769ADFD60}" name="County_x000a_Total" totalsRowFunction="sum" dataDxfId="4" totalsRowDxfId="3" dataCellStyle="Normal 2 4" totalsRowCellStyle="Total"/>
    <tableColumn id="3" xr3:uid="{EC802AF6-188E-4EB4-A5E8-C9D721294495}" name="County Total" totalsRowFunction="sum" dataDxfId="2" totalsRowDxfId="1" totalsRowCellStyle="Total"/>
    <tableColumn id="4" xr3:uid="{2909DB0A-A47E-4CC1-A470-BC0787EF6A77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Comprehensive Support and Improve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5139-6CD6-4F4E-9DFF-EA7090E44441}">
  <sheetPr>
    <pageSetUpPr fitToPage="1"/>
  </sheetPr>
  <dimension ref="A1:L30"/>
  <sheetViews>
    <sheetView tabSelected="1" zoomScaleNormal="100" workbookViewId="0">
      <pane ySplit="6" topLeftCell="A7" activePane="bottomLeft" state="frozen"/>
      <selection pane="bottomLeft"/>
    </sheetView>
  </sheetViews>
  <sheetFormatPr defaultColWidth="10.53515625" defaultRowHeight="15.65" customHeight="1" x14ac:dyDescent="0.35"/>
  <cols>
    <col min="1" max="1" width="14" style="3" customWidth="1"/>
    <col min="2" max="2" width="16.23046875" style="3" customWidth="1"/>
    <col min="3" max="3" width="11.15234375" style="3" customWidth="1"/>
    <col min="4" max="4" width="18.765625" style="3" bestFit="1" customWidth="1"/>
    <col min="5" max="5" width="7.765625" style="3" customWidth="1"/>
    <col min="6" max="6" width="8.3046875" style="3" customWidth="1"/>
    <col min="7" max="7" width="9.69140625" style="3" customWidth="1"/>
    <col min="8" max="8" width="9.3046875" style="3" customWidth="1"/>
    <col min="9" max="9" width="12" style="3" customWidth="1"/>
    <col min="10" max="10" width="30.61328125" style="3" customWidth="1"/>
    <col min="11" max="11" width="17.07421875" style="12" customWidth="1"/>
    <col min="12" max="12" width="17.61328125" style="3" bestFit="1" customWidth="1"/>
    <col min="13" max="13" width="10.53515625" style="3"/>
    <col min="14" max="16" width="8.84375" style="3" customWidth="1"/>
    <col min="17" max="16384" width="10.53515625" style="3"/>
  </cols>
  <sheetData>
    <row r="1" spans="1:12" ht="20" x14ac:dyDescent="0.4">
      <c r="A1" s="39" t="s">
        <v>140</v>
      </c>
      <c r="B1" s="1"/>
      <c r="C1" s="2"/>
      <c r="D1" s="2"/>
      <c r="F1" s="4"/>
      <c r="G1" s="4"/>
      <c r="H1" s="4"/>
      <c r="I1" s="5"/>
      <c r="J1" s="4"/>
      <c r="K1" s="6"/>
      <c r="L1" s="5"/>
    </row>
    <row r="2" spans="1:12" ht="18" x14ac:dyDescent="0.4">
      <c r="A2" s="29" t="s">
        <v>136</v>
      </c>
      <c r="B2" s="1"/>
      <c r="C2" s="2"/>
      <c r="D2" s="2"/>
      <c r="F2" s="4"/>
      <c r="G2" s="4"/>
      <c r="H2" s="4"/>
      <c r="I2" s="5"/>
      <c r="J2" s="4"/>
      <c r="K2" s="6"/>
      <c r="L2" s="5"/>
    </row>
    <row r="3" spans="1:12" ht="15.5" x14ac:dyDescent="0.35">
      <c r="A3" s="26" t="s">
        <v>0</v>
      </c>
      <c r="K3" s="7"/>
    </row>
    <row r="4" spans="1:12" ht="15.5" x14ac:dyDescent="0.35">
      <c r="A4" s="27" t="s">
        <v>74</v>
      </c>
      <c r="K4" s="7"/>
    </row>
    <row r="5" spans="1:12" ht="15.5" x14ac:dyDescent="0.35">
      <c r="A5" s="3" t="s">
        <v>1</v>
      </c>
      <c r="J5" s="8"/>
      <c r="K5" s="7"/>
    </row>
    <row r="6" spans="1:12" ht="103.5" customHeight="1" thickBot="1" x14ac:dyDescent="0.4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K6" s="11" t="s">
        <v>135</v>
      </c>
      <c r="L6" s="9" t="s">
        <v>138</v>
      </c>
    </row>
    <row r="7" spans="1:12" ht="15.65" customHeight="1" x14ac:dyDescent="0.35">
      <c r="A7" s="18" t="s">
        <v>13</v>
      </c>
      <c r="B7" s="16" t="s">
        <v>14</v>
      </c>
      <c r="C7" s="19">
        <v>1</v>
      </c>
      <c r="D7" s="18" t="s">
        <v>15</v>
      </c>
      <c r="E7" s="16" t="s">
        <v>16</v>
      </c>
      <c r="F7" s="16" t="s">
        <v>17</v>
      </c>
      <c r="G7" s="16" t="s">
        <v>12</v>
      </c>
      <c r="H7" s="16" t="s">
        <v>137</v>
      </c>
      <c r="I7" s="16">
        <v>61564</v>
      </c>
      <c r="J7" s="18" t="s">
        <v>18</v>
      </c>
      <c r="K7" s="17">
        <v>622448</v>
      </c>
      <c r="L7" s="17">
        <v>190175</v>
      </c>
    </row>
    <row r="8" spans="1:12" ht="15.65" customHeight="1" x14ac:dyDescent="0.35">
      <c r="A8" s="18" t="s">
        <v>75</v>
      </c>
      <c r="B8" s="16" t="s">
        <v>80</v>
      </c>
      <c r="C8" s="19">
        <v>1</v>
      </c>
      <c r="D8" s="18" t="s">
        <v>81</v>
      </c>
      <c r="E8" s="16" t="s">
        <v>94</v>
      </c>
      <c r="F8" s="16" t="s">
        <v>95</v>
      </c>
      <c r="G8" s="16" t="s">
        <v>12</v>
      </c>
      <c r="H8" s="16" t="s">
        <v>137</v>
      </c>
      <c r="I8" s="16">
        <v>10082</v>
      </c>
      <c r="J8" s="18" t="s">
        <v>122</v>
      </c>
      <c r="K8" s="17">
        <v>414965</v>
      </c>
      <c r="L8" s="17">
        <v>97581</v>
      </c>
    </row>
    <row r="9" spans="1:12" ht="15.65" customHeight="1" x14ac:dyDescent="0.35">
      <c r="A9" s="18" t="s">
        <v>19</v>
      </c>
      <c r="B9" s="16" t="s">
        <v>20</v>
      </c>
      <c r="C9" s="19">
        <v>10</v>
      </c>
      <c r="D9" s="18" t="s">
        <v>82</v>
      </c>
      <c r="E9" s="16" t="s">
        <v>21</v>
      </c>
      <c r="F9" s="16" t="s">
        <v>22</v>
      </c>
      <c r="G9" s="16" t="s">
        <v>104</v>
      </c>
      <c r="H9" s="16" t="s">
        <v>110</v>
      </c>
      <c r="I9" s="16" t="s">
        <v>116</v>
      </c>
      <c r="J9" s="18" t="s">
        <v>123</v>
      </c>
      <c r="K9" s="17">
        <v>207483</v>
      </c>
      <c r="L9" s="17">
        <v>2509</v>
      </c>
    </row>
    <row r="10" spans="1:12" ht="15.65" customHeight="1" x14ac:dyDescent="0.35">
      <c r="A10" s="18" t="s">
        <v>19</v>
      </c>
      <c r="B10" s="16" t="s">
        <v>20</v>
      </c>
      <c r="C10" s="19">
        <v>10</v>
      </c>
      <c r="D10" s="18" t="s">
        <v>83</v>
      </c>
      <c r="E10" s="16" t="s">
        <v>21</v>
      </c>
      <c r="F10" s="16" t="s">
        <v>96</v>
      </c>
      <c r="G10" s="16" t="s">
        <v>12</v>
      </c>
      <c r="H10" s="16" t="s">
        <v>137</v>
      </c>
      <c r="I10" s="16">
        <v>62265</v>
      </c>
      <c r="J10" s="18" t="s">
        <v>124</v>
      </c>
      <c r="K10" s="17">
        <v>207483</v>
      </c>
      <c r="L10" s="17">
        <v>4481</v>
      </c>
    </row>
    <row r="11" spans="1:12" ht="15.65" customHeight="1" x14ac:dyDescent="0.35">
      <c r="A11" s="18" t="s">
        <v>23</v>
      </c>
      <c r="B11" s="16" t="s">
        <v>24</v>
      </c>
      <c r="C11" s="19">
        <v>1</v>
      </c>
      <c r="D11" s="18" t="s">
        <v>84</v>
      </c>
      <c r="E11" s="16" t="s">
        <v>25</v>
      </c>
      <c r="F11" s="16" t="s">
        <v>97</v>
      </c>
      <c r="G11" s="16" t="s">
        <v>12</v>
      </c>
      <c r="H11" s="16" t="s">
        <v>137</v>
      </c>
      <c r="I11" s="16">
        <v>62927</v>
      </c>
      <c r="J11" s="18" t="s">
        <v>125</v>
      </c>
      <c r="K11" s="17">
        <v>207483</v>
      </c>
      <c r="L11" s="17">
        <v>8792</v>
      </c>
    </row>
    <row r="12" spans="1:12" ht="15.65" customHeight="1" x14ac:dyDescent="0.35">
      <c r="A12" s="18" t="s">
        <v>23</v>
      </c>
      <c r="B12" s="16" t="s">
        <v>24</v>
      </c>
      <c r="C12" s="19">
        <v>1</v>
      </c>
      <c r="D12" s="18" t="s">
        <v>85</v>
      </c>
      <c r="E12" s="16" t="s">
        <v>25</v>
      </c>
      <c r="F12" s="16" t="s">
        <v>98</v>
      </c>
      <c r="G12" s="16" t="s">
        <v>12</v>
      </c>
      <c r="H12" s="16" t="s">
        <v>137</v>
      </c>
      <c r="I12" s="16">
        <v>62984</v>
      </c>
      <c r="J12" s="18" t="s">
        <v>126</v>
      </c>
      <c r="K12" s="17">
        <v>207483</v>
      </c>
      <c r="L12" s="17">
        <v>35782</v>
      </c>
    </row>
    <row r="13" spans="1:12" ht="15.65" customHeight="1" x14ac:dyDescent="0.35">
      <c r="A13" s="18" t="s">
        <v>26</v>
      </c>
      <c r="B13" s="16" t="s">
        <v>27</v>
      </c>
      <c r="C13" s="19">
        <v>1</v>
      </c>
      <c r="D13" s="18" t="s">
        <v>28</v>
      </c>
      <c r="E13" s="16" t="s">
        <v>29</v>
      </c>
      <c r="F13" s="16" t="s">
        <v>30</v>
      </c>
      <c r="G13" s="16" t="s">
        <v>12</v>
      </c>
      <c r="H13" s="16" t="s">
        <v>137</v>
      </c>
      <c r="I13" s="16">
        <v>63081</v>
      </c>
      <c r="J13" s="18" t="s">
        <v>31</v>
      </c>
      <c r="K13" s="17">
        <v>414965</v>
      </c>
      <c r="L13" s="17">
        <v>89583</v>
      </c>
    </row>
    <row r="14" spans="1:12" ht="15.65" customHeight="1" x14ac:dyDescent="0.35">
      <c r="A14" s="18" t="s">
        <v>32</v>
      </c>
      <c r="B14" s="16" t="s">
        <v>33</v>
      </c>
      <c r="C14" s="19">
        <v>1</v>
      </c>
      <c r="D14" s="18" t="s">
        <v>86</v>
      </c>
      <c r="E14" s="16" t="s">
        <v>34</v>
      </c>
      <c r="F14" s="16" t="s">
        <v>35</v>
      </c>
      <c r="G14" s="16" t="s">
        <v>105</v>
      </c>
      <c r="H14" s="16" t="s">
        <v>111</v>
      </c>
      <c r="I14" s="16" t="s">
        <v>117</v>
      </c>
      <c r="J14" s="18" t="s">
        <v>127</v>
      </c>
      <c r="K14" s="17">
        <v>207483</v>
      </c>
      <c r="L14" s="17">
        <v>111296</v>
      </c>
    </row>
    <row r="15" spans="1:12" ht="15.65" customHeight="1" x14ac:dyDescent="0.35">
      <c r="A15" s="18" t="s">
        <v>36</v>
      </c>
      <c r="B15" s="16" t="s">
        <v>37</v>
      </c>
      <c r="C15" s="19">
        <v>31</v>
      </c>
      <c r="D15" s="18" t="s">
        <v>38</v>
      </c>
      <c r="E15" s="16" t="s">
        <v>39</v>
      </c>
      <c r="F15" s="16" t="s">
        <v>40</v>
      </c>
      <c r="G15" s="16" t="s">
        <v>12</v>
      </c>
      <c r="H15" s="16" t="s">
        <v>137</v>
      </c>
      <c r="I15" s="16">
        <v>65565</v>
      </c>
      <c r="J15" s="18" t="s">
        <v>41</v>
      </c>
      <c r="K15" s="17">
        <v>207483</v>
      </c>
      <c r="L15" s="17">
        <v>54665</v>
      </c>
    </row>
    <row r="16" spans="1:12" ht="15.65" customHeight="1" x14ac:dyDescent="0.35">
      <c r="A16" s="18" t="s">
        <v>42</v>
      </c>
      <c r="B16" s="16" t="s">
        <v>43</v>
      </c>
      <c r="C16" s="19">
        <v>2</v>
      </c>
      <c r="D16" s="18" t="s">
        <v>44</v>
      </c>
      <c r="E16" s="16" t="s">
        <v>45</v>
      </c>
      <c r="F16" s="16" t="s">
        <v>46</v>
      </c>
      <c r="G16" s="16" t="s">
        <v>12</v>
      </c>
      <c r="H16" s="16" t="s">
        <v>137</v>
      </c>
      <c r="I16" s="16">
        <v>66035</v>
      </c>
      <c r="J16" s="18" t="s">
        <v>47</v>
      </c>
      <c r="K16" s="17">
        <v>207483</v>
      </c>
      <c r="L16" s="17">
        <v>8515</v>
      </c>
    </row>
    <row r="17" spans="1:12" ht="15.65" customHeight="1" x14ac:dyDescent="0.35">
      <c r="A17" s="18" t="s">
        <v>48</v>
      </c>
      <c r="B17" s="16" t="s">
        <v>49</v>
      </c>
      <c r="C17" s="19">
        <v>4</v>
      </c>
      <c r="D17" s="18" t="s">
        <v>87</v>
      </c>
      <c r="E17" s="16" t="s">
        <v>50</v>
      </c>
      <c r="F17" s="16" t="s">
        <v>99</v>
      </c>
      <c r="G17" s="16" t="s">
        <v>106</v>
      </c>
      <c r="H17" s="16" t="s">
        <v>112</v>
      </c>
      <c r="I17" s="16" t="s">
        <v>118</v>
      </c>
      <c r="J17" s="18" t="s">
        <v>128</v>
      </c>
      <c r="K17" s="17">
        <v>207483</v>
      </c>
      <c r="L17" s="17">
        <v>89773</v>
      </c>
    </row>
    <row r="18" spans="1:12" ht="15.65" customHeight="1" x14ac:dyDescent="0.35">
      <c r="A18" s="18" t="s">
        <v>51</v>
      </c>
      <c r="B18" s="16" t="s">
        <v>52</v>
      </c>
      <c r="C18" s="19">
        <v>11</v>
      </c>
      <c r="D18" s="18" t="s">
        <v>88</v>
      </c>
      <c r="E18" s="16" t="s">
        <v>53</v>
      </c>
      <c r="F18" s="16" t="s">
        <v>100</v>
      </c>
      <c r="G18" s="16" t="s">
        <v>12</v>
      </c>
      <c r="H18" s="16" t="s">
        <v>137</v>
      </c>
      <c r="I18" s="16">
        <v>67090</v>
      </c>
      <c r="J18" s="18" t="s">
        <v>129</v>
      </c>
      <c r="K18" s="17">
        <v>414965</v>
      </c>
      <c r="L18" s="17">
        <v>156726</v>
      </c>
    </row>
    <row r="19" spans="1:12" ht="15.65" customHeight="1" x14ac:dyDescent="0.35">
      <c r="A19" s="18" t="s">
        <v>51</v>
      </c>
      <c r="B19" s="16" t="s">
        <v>52</v>
      </c>
      <c r="C19" s="19">
        <v>11</v>
      </c>
      <c r="D19" s="18" t="s">
        <v>89</v>
      </c>
      <c r="E19" s="16" t="s">
        <v>53</v>
      </c>
      <c r="F19" s="16" t="s">
        <v>101</v>
      </c>
      <c r="G19" s="16" t="s">
        <v>12</v>
      </c>
      <c r="H19" s="16" t="s">
        <v>137</v>
      </c>
      <c r="I19" s="16">
        <v>67124</v>
      </c>
      <c r="J19" s="18" t="s">
        <v>130</v>
      </c>
      <c r="K19" s="17">
        <v>414965</v>
      </c>
      <c r="L19" s="17">
        <v>137623</v>
      </c>
    </row>
    <row r="20" spans="1:12" ht="15.65" customHeight="1" x14ac:dyDescent="0.35">
      <c r="A20" s="18" t="s">
        <v>54</v>
      </c>
      <c r="B20" s="16" t="s">
        <v>55</v>
      </c>
      <c r="C20" s="19">
        <v>4</v>
      </c>
      <c r="D20" s="18" t="s">
        <v>90</v>
      </c>
      <c r="E20" s="16" t="s">
        <v>56</v>
      </c>
      <c r="F20" s="16" t="s">
        <v>57</v>
      </c>
      <c r="G20" s="16" t="s">
        <v>107</v>
      </c>
      <c r="H20" s="16" t="s">
        <v>113</v>
      </c>
      <c r="I20" s="16" t="s">
        <v>119</v>
      </c>
      <c r="J20" s="18" t="s">
        <v>131</v>
      </c>
      <c r="K20" s="17">
        <v>207483</v>
      </c>
      <c r="L20" s="17">
        <v>10738</v>
      </c>
    </row>
    <row r="21" spans="1:12" ht="15.65" customHeight="1" x14ac:dyDescent="0.35">
      <c r="A21" s="18" t="s">
        <v>58</v>
      </c>
      <c r="B21" s="16" t="s">
        <v>59</v>
      </c>
      <c r="C21" s="19">
        <v>2</v>
      </c>
      <c r="D21" s="18" t="s">
        <v>91</v>
      </c>
      <c r="E21" s="16" t="s">
        <v>60</v>
      </c>
      <c r="F21" s="16" t="s">
        <v>102</v>
      </c>
      <c r="G21" s="16" t="s">
        <v>12</v>
      </c>
      <c r="H21" s="16" t="s">
        <v>137</v>
      </c>
      <c r="I21" s="16">
        <v>68171</v>
      </c>
      <c r="J21" s="18" t="s">
        <v>132</v>
      </c>
      <c r="K21" s="17">
        <v>207483</v>
      </c>
      <c r="L21" s="17">
        <v>49845</v>
      </c>
    </row>
    <row r="22" spans="1:12" ht="15.5" x14ac:dyDescent="0.35">
      <c r="A22" s="18" t="s">
        <v>58</v>
      </c>
      <c r="B22" s="16" t="s">
        <v>59</v>
      </c>
      <c r="C22" s="19">
        <v>2</v>
      </c>
      <c r="D22" s="18" t="s">
        <v>92</v>
      </c>
      <c r="E22" s="16" t="s">
        <v>60</v>
      </c>
      <c r="F22" s="16" t="s">
        <v>103</v>
      </c>
      <c r="G22" s="16" t="s">
        <v>108</v>
      </c>
      <c r="H22" s="16" t="s">
        <v>114</v>
      </c>
      <c r="I22" s="16" t="s">
        <v>120</v>
      </c>
      <c r="J22" s="18" t="s">
        <v>133</v>
      </c>
      <c r="K22" s="17">
        <v>207483</v>
      </c>
      <c r="L22" s="17">
        <v>125676</v>
      </c>
    </row>
    <row r="23" spans="1:12" ht="15.5" x14ac:dyDescent="0.35">
      <c r="A23" s="18" t="s">
        <v>58</v>
      </c>
      <c r="B23" s="16" t="s">
        <v>59</v>
      </c>
      <c r="C23" s="19">
        <v>2</v>
      </c>
      <c r="D23" s="18" t="s">
        <v>62</v>
      </c>
      <c r="E23" s="16" t="s">
        <v>60</v>
      </c>
      <c r="F23" s="16" t="s">
        <v>61</v>
      </c>
      <c r="G23" s="16" t="s">
        <v>63</v>
      </c>
      <c r="H23" s="16" t="s">
        <v>64</v>
      </c>
      <c r="I23" s="16" t="s">
        <v>65</v>
      </c>
      <c r="J23" s="18" t="s">
        <v>66</v>
      </c>
      <c r="K23" s="17">
        <v>207483</v>
      </c>
      <c r="L23" s="17">
        <v>116631</v>
      </c>
    </row>
    <row r="24" spans="1:12" ht="15.65" customHeight="1" x14ac:dyDescent="0.35">
      <c r="A24" s="18" t="s">
        <v>67</v>
      </c>
      <c r="B24" s="16" t="s">
        <v>68</v>
      </c>
      <c r="C24" s="19">
        <v>3</v>
      </c>
      <c r="D24" s="18" t="s">
        <v>93</v>
      </c>
      <c r="E24" s="16" t="s">
        <v>69</v>
      </c>
      <c r="F24" s="16" t="s">
        <v>70</v>
      </c>
      <c r="G24" s="16" t="s">
        <v>109</v>
      </c>
      <c r="H24" s="16" t="s">
        <v>115</v>
      </c>
      <c r="I24" s="16" t="s">
        <v>121</v>
      </c>
      <c r="J24" s="18" t="s">
        <v>134</v>
      </c>
      <c r="K24" s="17">
        <v>207483</v>
      </c>
      <c r="L24" s="17">
        <v>52611</v>
      </c>
    </row>
    <row r="25" spans="1:12" ht="15.65" customHeight="1" x14ac:dyDescent="0.35">
      <c r="A25" s="32" t="s">
        <v>71</v>
      </c>
      <c r="B25" s="33"/>
      <c r="C25" s="33"/>
      <c r="D25" s="33"/>
      <c r="E25" s="32"/>
      <c r="F25" s="34"/>
      <c r="G25" s="34"/>
      <c r="H25" s="34"/>
      <c r="I25" s="34"/>
      <c r="J25" s="33"/>
      <c r="K25" s="35">
        <f>SUBTOTAL(109,Table22812[2021–22
Final Allocation Adjusted])</f>
        <v>4979587</v>
      </c>
      <c r="L25" s="38">
        <f>SUBTOTAL(109,Table22812[2nd Apportionment])</f>
        <v>1343002</v>
      </c>
    </row>
    <row r="26" spans="1:12" ht="15.65" customHeight="1" x14ac:dyDescent="0.35">
      <c r="A26" s="3" t="s">
        <v>72</v>
      </c>
      <c r="B26" s="1"/>
      <c r="C26" s="2"/>
      <c r="D26" s="2"/>
      <c r="F26" s="4"/>
      <c r="G26" s="4"/>
      <c r="H26" s="4"/>
      <c r="I26" s="5"/>
      <c r="J26" s="4"/>
      <c r="K26" s="6"/>
      <c r="L26" s="5"/>
    </row>
    <row r="27" spans="1:12" ht="15.65" customHeight="1" x14ac:dyDescent="0.35">
      <c r="A27" s="3" t="s">
        <v>73</v>
      </c>
      <c r="B27" s="1"/>
      <c r="C27" s="2"/>
      <c r="D27" s="2"/>
      <c r="F27" s="4"/>
      <c r="G27" s="4"/>
      <c r="H27" s="4"/>
      <c r="I27" s="5"/>
      <c r="J27" s="4"/>
      <c r="K27" s="6"/>
      <c r="L27" s="5"/>
    </row>
    <row r="28" spans="1:12" ht="15.65" customHeight="1" x14ac:dyDescent="0.35">
      <c r="A28" s="24" t="s">
        <v>142</v>
      </c>
      <c r="B28" s="1"/>
      <c r="C28" s="2"/>
      <c r="D28" s="2"/>
      <c r="F28" s="4"/>
      <c r="G28" s="4"/>
      <c r="H28" s="4"/>
      <c r="I28" s="5"/>
      <c r="J28" s="4"/>
      <c r="K28" s="6"/>
      <c r="L28" s="5"/>
    </row>
    <row r="29" spans="1:12" ht="15.65" customHeight="1" x14ac:dyDescent="0.35">
      <c r="A29" s="2"/>
      <c r="B29" s="1"/>
      <c r="C29" s="2"/>
      <c r="D29" s="2"/>
      <c r="F29" s="4"/>
      <c r="G29" s="4"/>
      <c r="H29" s="4"/>
      <c r="I29" s="5"/>
      <c r="J29" s="4"/>
      <c r="K29" s="6"/>
      <c r="L29" s="5"/>
    </row>
    <row r="30" spans="1:12" ht="15.65" customHeight="1" x14ac:dyDescent="0.35">
      <c r="A30" s="2"/>
      <c r="B30" s="1"/>
      <c r="C30" s="2"/>
      <c r="D30" s="2"/>
      <c r="F30" s="4"/>
      <c r="G30" s="4"/>
      <c r="H30" s="4"/>
      <c r="I30" s="5"/>
      <c r="J30" s="4"/>
      <c r="K30" s="6"/>
      <c r="L30" s="5"/>
    </row>
  </sheetData>
  <pageMargins left="0.7" right="0.7" top="0.75" bottom="0.75" header="0.3" footer="0.3"/>
  <pageSetup scale="3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176F-1F38-4CD5-9CEC-AB47829B94EC}">
  <sheetPr>
    <pageSetUpPr fitToPage="1"/>
  </sheetPr>
  <dimension ref="A1:G24"/>
  <sheetViews>
    <sheetView zoomScaleNormal="100" workbookViewId="0">
      <pane ySplit="5" topLeftCell="A6" activePane="bottomLeft" state="frozen"/>
      <selection pane="bottomLeft"/>
    </sheetView>
  </sheetViews>
  <sheetFormatPr defaultColWidth="10.53515625" defaultRowHeight="15.65" customHeight="1" x14ac:dyDescent="0.35"/>
  <cols>
    <col min="1" max="1" width="14" style="3" customWidth="1"/>
    <col min="2" max="2" width="30" style="3" customWidth="1"/>
    <col min="3" max="3" width="30" style="13" customWidth="1"/>
    <col min="4" max="4" width="35.53515625" style="15" customWidth="1"/>
    <col min="5" max="5" width="11.69140625" style="21" customWidth="1"/>
    <col min="6" max="6" width="12.23046875" style="3" bestFit="1" customWidth="1"/>
    <col min="7" max="8" width="8.84375" style="3" customWidth="1"/>
    <col min="9" max="16384" width="10.53515625" style="3"/>
  </cols>
  <sheetData>
    <row r="1" spans="1:7" ht="20" x14ac:dyDescent="0.4">
      <c r="A1" s="28" t="s">
        <v>141</v>
      </c>
      <c r="B1"/>
      <c r="C1"/>
      <c r="D1"/>
      <c r="E1"/>
      <c r="F1"/>
      <c r="G1"/>
    </row>
    <row r="2" spans="1:7" ht="18" x14ac:dyDescent="0.4">
      <c r="A2" s="29" t="s">
        <v>136</v>
      </c>
      <c r="B2" s="1"/>
      <c r="C2" s="2"/>
      <c r="D2" s="14"/>
    </row>
    <row r="3" spans="1:7" ht="15.5" x14ac:dyDescent="0.35">
      <c r="A3" s="26" t="s">
        <v>0</v>
      </c>
    </row>
    <row r="4" spans="1:7" ht="15.5" x14ac:dyDescent="0.35">
      <c r="A4" s="27" t="s">
        <v>74</v>
      </c>
    </row>
    <row r="5" spans="1:7" ht="43.5" customHeight="1" thickBot="1" x14ac:dyDescent="0.4">
      <c r="A5" s="9" t="s">
        <v>76</v>
      </c>
      <c r="B5" s="9" t="s">
        <v>77</v>
      </c>
      <c r="C5" s="9" t="s">
        <v>78</v>
      </c>
      <c r="D5" s="9" t="s">
        <v>79</v>
      </c>
      <c r="E5" s="22" t="s">
        <v>139</v>
      </c>
      <c r="F5" s="30" t="s">
        <v>157</v>
      </c>
    </row>
    <row r="6" spans="1:7" ht="15.65" customHeight="1" x14ac:dyDescent="0.35">
      <c r="A6" s="16" t="s">
        <v>16</v>
      </c>
      <c r="B6" s="20" t="s">
        <v>13</v>
      </c>
      <c r="C6" s="25" t="s">
        <v>143</v>
      </c>
      <c r="D6" s="17">
        <v>155612</v>
      </c>
      <c r="E6" s="21">
        <v>190175</v>
      </c>
      <c r="F6" s="31" t="s">
        <v>144</v>
      </c>
    </row>
    <row r="7" spans="1:7" ht="15.65" customHeight="1" x14ac:dyDescent="0.35">
      <c r="A7" s="16" t="s">
        <v>94</v>
      </c>
      <c r="B7" s="20" t="s">
        <v>75</v>
      </c>
      <c r="C7" s="25" t="s">
        <v>143</v>
      </c>
      <c r="D7" s="17">
        <v>207482</v>
      </c>
      <c r="E7" s="21">
        <v>97581</v>
      </c>
      <c r="F7" s="31" t="s">
        <v>145</v>
      </c>
    </row>
    <row r="8" spans="1:7" ht="15.65" customHeight="1" x14ac:dyDescent="0.35">
      <c r="A8" s="16" t="s">
        <v>21</v>
      </c>
      <c r="B8" s="20" t="s">
        <v>19</v>
      </c>
      <c r="C8" s="25" t="s">
        <v>143</v>
      </c>
      <c r="D8" s="17">
        <v>1711731</v>
      </c>
      <c r="E8" s="21">
        <v>6990</v>
      </c>
      <c r="F8" s="31" t="s">
        <v>146</v>
      </c>
    </row>
    <row r="9" spans="1:7" ht="15.65" customHeight="1" x14ac:dyDescent="0.35">
      <c r="A9" s="16" t="s">
        <v>25</v>
      </c>
      <c r="B9" s="20" t="s">
        <v>23</v>
      </c>
      <c r="C9" s="25" t="s">
        <v>143</v>
      </c>
      <c r="D9" s="17">
        <v>466837</v>
      </c>
      <c r="E9" s="21">
        <v>44574</v>
      </c>
      <c r="F9" s="31" t="s">
        <v>147</v>
      </c>
    </row>
    <row r="10" spans="1:7" ht="15.65" customHeight="1" x14ac:dyDescent="0.35">
      <c r="A10" s="16" t="s">
        <v>29</v>
      </c>
      <c r="B10" s="20" t="s">
        <v>26</v>
      </c>
      <c r="C10" s="25" t="s">
        <v>143</v>
      </c>
      <c r="D10" s="17">
        <v>363094</v>
      </c>
      <c r="E10" s="21">
        <v>89583</v>
      </c>
      <c r="F10" s="31" t="s">
        <v>148</v>
      </c>
    </row>
    <row r="11" spans="1:7" ht="15.65" customHeight="1" x14ac:dyDescent="0.35">
      <c r="A11" s="16" t="s">
        <v>34</v>
      </c>
      <c r="B11" s="20" t="s">
        <v>32</v>
      </c>
      <c r="C11" s="25" t="s">
        <v>143</v>
      </c>
      <c r="D11" s="17">
        <v>5238931</v>
      </c>
      <c r="E11" s="21">
        <v>111296</v>
      </c>
      <c r="F11" s="31" t="s">
        <v>149</v>
      </c>
    </row>
    <row r="12" spans="1:7" ht="15.65" customHeight="1" x14ac:dyDescent="0.35">
      <c r="A12" s="16" t="s">
        <v>39</v>
      </c>
      <c r="B12" s="20" t="s">
        <v>36</v>
      </c>
      <c r="C12" s="25" t="s">
        <v>143</v>
      </c>
      <c r="D12" s="17">
        <v>155613</v>
      </c>
      <c r="E12" s="21">
        <v>54665</v>
      </c>
      <c r="F12" s="31" t="s">
        <v>150</v>
      </c>
    </row>
    <row r="13" spans="1:7" ht="15.65" customHeight="1" x14ac:dyDescent="0.35">
      <c r="A13" s="16" t="s">
        <v>45</v>
      </c>
      <c r="B13" s="20" t="s">
        <v>42</v>
      </c>
      <c r="C13" s="25" t="s">
        <v>143</v>
      </c>
      <c r="D13" s="17">
        <v>414966</v>
      </c>
      <c r="E13" s="21">
        <v>8515</v>
      </c>
      <c r="F13" s="31" t="s">
        <v>151</v>
      </c>
    </row>
    <row r="14" spans="1:7" ht="15.5" x14ac:dyDescent="0.35">
      <c r="A14" s="16" t="s">
        <v>50</v>
      </c>
      <c r="B14" s="20" t="s">
        <v>48</v>
      </c>
      <c r="C14" s="25" t="s">
        <v>143</v>
      </c>
      <c r="D14" s="17">
        <v>674320</v>
      </c>
      <c r="E14" s="21">
        <v>89773</v>
      </c>
      <c r="F14" s="31" t="s">
        <v>152</v>
      </c>
    </row>
    <row r="15" spans="1:7" ht="15.5" x14ac:dyDescent="0.35">
      <c r="A15" s="16" t="s">
        <v>53</v>
      </c>
      <c r="B15" s="20" t="s">
        <v>51</v>
      </c>
      <c r="C15" s="25" t="s">
        <v>143</v>
      </c>
      <c r="D15" s="17">
        <v>1452379</v>
      </c>
      <c r="E15" s="21">
        <v>294349</v>
      </c>
      <c r="F15" s="31" t="s">
        <v>153</v>
      </c>
    </row>
    <row r="16" spans="1:7" ht="15.5" x14ac:dyDescent="0.35">
      <c r="A16" s="16" t="s">
        <v>56</v>
      </c>
      <c r="B16" s="20" t="s">
        <v>54</v>
      </c>
      <c r="C16" s="25" t="s">
        <v>143</v>
      </c>
      <c r="D16" s="17">
        <v>3008503</v>
      </c>
      <c r="E16" s="21">
        <v>10738</v>
      </c>
      <c r="F16" s="31" t="s">
        <v>154</v>
      </c>
    </row>
    <row r="17" spans="1:6" ht="15.5" x14ac:dyDescent="0.35">
      <c r="A17" s="16" t="s">
        <v>60</v>
      </c>
      <c r="B17" s="20" t="s">
        <v>58</v>
      </c>
      <c r="C17" s="25" t="s">
        <v>143</v>
      </c>
      <c r="D17" s="17">
        <v>2178567</v>
      </c>
      <c r="E17" s="21">
        <v>292152</v>
      </c>
      <c r="F17" s="31" t="s">
        <v>155</v>
      </c>
    </row>
    <row r="18" spans="1:6" ht="15.5" x14ac:dyDescent="0.35">
      <c r="A18" s="16" t="s">
        <v>69</v>
      </c>
      <c r="B18" s="20" t="s">
        <v>67</v>
      </c>
      <c r="C18" s="25" t="s">
        <v>143</v>
      </c>
      <c r="D18" s="17">
        <v>778061</v>
      </c>
      <c r="E18" s="23">
        <v>52611</v>
      </c>
      <c r="F18" s="31" t="s">
        <v>156</v>
      </c>
    </row>
    <row r="19" spans="1:6" ht="15.65" customHeight="1" x14ac:dyDescent="0.35">
      <c r="A19" s="32" t="s">
        <v>71</v>
      </c>
      <c r="B19" s="33"/>
      <c r="C19" s="34"/>
      <c r="D19" s="35">
        <f>SUBTOTAL(109,Table2281222[County
Total])</f>
        <v>16806096</v>
      </c>
      <c r="E19" s="36">
        <f>SUBTOTAL(109,Table2281222[County Total])</f>
        <v>1343002</v>
      </c>
      <c r="F19" s="37"/>
    </row>
    <row r="20" spans="1:6" ht="15.65" customHeight="1" x14ac:dyDescent="0.35">
      <c r="A20" s="3" t="s">
        <v>72</v>
      </c>
      <c r="B20" s="1"/>
      <c r="C20" s="2"/>
      <c r="D20" s="14"/>
    </row>
    <row r="21" spans="1:6" ht="15.65" customHeight="1" x14ac:dyDescent="0.35">
      <c r="A21" s="3" t="s">
        <v>73</v>
      </c>
      <c r="B21" s="1"/>
      <c r="C21" s="2"/>
      <c r="D21" s="14"/>
    </row>
    <row r="22" spans="1:6" ht="15.65" customHeight="1" x14ac:dyDescent="0.35">
      <c r="A22" s="24" t="s">
        <v>142</v>
      </c>
      <c r="B22" s="1"/>
      <c r="C22" s="2"/>
      <c r="D22" s="14"/>
    </row>
    <row r="23" spans="1:6" ht="15.65" customHeight="1" x14ac:dyDescent="0.35">
      <c r="A23" s="2"/>
      <c r="B23" s="1"/>
      <c r="C23" s="2"/>
      <c r="D23" s="14"/>
    </row>
    <row r="24" spans="1:6" ht="15.65" customHeight="1" x14ac:dyDescent="0.35">
      <c r="A24" s="2"/>
      <c r="B24" s="1"/>
      <c r="C24" s="2"/>
      <c r="D24" s="14"/>
    </row>
  </sheetData>
  <pageMargins left="0.7" right="0.7" top="0.75" bottom="0.75" header="0.3" footer="0.3"/>
  <pageSetup fitToHeight="0" orientation="landscape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CSILEA 2nd - LEA</vt:lpstr>
      <vt:lpstr>2021-22 CSILEA 2nd - County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CSI LEA (CA Dept of Education)</dc:title>
  <dc:subject>Comprehensive Support and Improvement (CSI) Local Educational Agency (LEA) second apportionment schedule for fiscal year 2021-22.</dc:subject>
  <dc:creator/>
  <cp:lastModifiedBy/>
  <dcterms:created xsi:type="dcterms:W3CDTF">2024-05-09T22:40:38Z</dcterms:created>
  <dcterms:modified xsi:type="dcterms:W3CDTF">2024-05-09T22:42:14Z</dcterms:modified>
</cp:coreProperties>
</file>