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F3BB0B8-41A4-41D1-8928-8E9B9A8B0EDD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20-21 ESSER III - LEA" sheetId="1" r:id="rId1"/>
    <sheet name="20-21 ESSER III - Coun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6" i="1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 l="1"/>
  <c r="L106" i="1"/>
</calcChain>
</file>

<file path=xl/sharedStrings.xml><?xml version="1.0" encoding="utf-8"?>
<sst xmlns="http://schemas.openxmlformats.org/spreadsheetml/2006/main" count="1044" uniqueCount="552">
  <si>
    <t>Elementary and Secondary School Emergency Relief (ESSER III) Funds</t>
  </si>
  <si>
    <t xml:space="preserve">Fiscal Year 2020-21 
</t>
  </si>
  <si>
    <t>County Name</t>
  </si>
  <si>
    <t>FI$Cal
Supplier
ID</t>
  </si>
  <si>
    <t>FI$Cal
Address
Sequence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</si>
  <si>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</si>
  <si>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</si>
  <si>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</si>
  <si>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</si>
  <si>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</si>
  <si>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</si>
  <si>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</si>
  <si>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Allocation
Amount</t>
  </si>
  <si>
    <t>Alameda</t>
  </si>
  <si>
    <t>0000011784</t>
  </si>
  <si>
    <t>01611680000000</t>
  </si>
  <si>
    <t>01</t>
  </si>
  <si>
    <t>61168</t>
  </si>
  <si>
    <t>0000000</t>
  </si>
  <si>
    <t>N/A</t>
  </si>
  <si>
    <t>Emery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</si>
  <si>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</si>
  <si>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</si>
  <si>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</si>
  <si>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</si>
  <si>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</si>
  <si>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</si>
  <si>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01612590130617</t>
  </si>
  <si>
    <t>61259</t>
  </si>
  <si>
    <t>0130617</t>
  </si>
  <si>
    <t>0349</t>
  </si>
  <si>
    <t>C0349</t>
  </si>
  <si>
    <t>Oakland Military Institute, College Preparatory Academy</t>
  </si>
  <si>
    <t>01612590100065</t>
  </si>
  <si>
    <t>0100065</t>
  </si>
  <si>
    <t>0510</t>
  </si>
  <si>
    <t>C0510</t>
  </si>
  <si>
    <t>Oakland Unity High</t>
  </si>
  <si>
    <t>01612590108944</t>
  </si>
  <si>
    <t>0108944</t>
  </si>
  <si>
    <t>0700</t>
  </si>
  <si>
    <t>C0700</t>
  </si>
  <si>
    <t>Lighthouse Community Charter High</t>
  </si>
  <si>
    <t>01611920127696</t>
  </si>
  <si>
    <t>61192</t>
  </si>
  <si>
    <t>0127696</t>
  </si>
  <si>
    <t>1514</t>
  </si>
  <si>
    <t>C1514</t>
  </si>
  <si>
    <t>Knowledge Enlightens You (KEY) Academy</t>
  </si>
  <si>
    <t>01100170131581</t>
  </si>
  <si>
    <t>10017</t>
  </si>
  <si>
    <t>0131581</t>
  </si>
  <si>
    <t>1707</t>
  </si>
  <si>
    <t>C1707</t>
  </si>
  <si>
    <t>Oakland Unity Middle</t>
  </si>
  <si>
    <t>01612590134015</t>
  </si>
  <si>
    <t>0134015</t>
  </si>
  <si>
    <t>1783</t>
  </si>
  <si>
    <t>C1783</t>
  </si>
  <si>
    <t>Lodestar: A Lighthouse Community Charter Public</t>
  </si>
  <si>
    <t>Butte</t>
  </si>
  <si>
    <t>0000004172</t>
  </si>
  <si>
    <t>04614240000000</t>
  </si>
  <si>
    <t>04</t>
  </si>
  <si>
    <t>61424</t>
  </si>
  <si>
    <t>Chico Unified</t>
  </si>
  <si>
    <t>04615150000000</t>
  </si>
  <si>
    <t>61515</t>
  </si>
  <si>
    <t>Oroville Union High</t>
  </si>
  <si>
    <t>04614240110551</t>
  </si>
  <si>
    <t>0110551</t>
  </si>
  <si>
    <t>0729</t>
  </si>
  <si>
    <t>C0729</t>
  </si>
  <si>
    <t>Nord Country</t>
  </si>
  <si>
    <t>04614240118042</t>
  </si>
  <si>
    <t>0118042</t>
  </si>
  <si>
    <t>1019</t>
  </si>
  <si>
    <t>C1019</t>
  </si>
  <si>
    <t>Forest Ranch Charter</t>
  </si>
  <si>
    <t>04614240121475</t>
  </si>
  <si>
    <t>0121475</t>
  </si>
  <si>
    <t>1166</t>
  </si>
  <si>
    <t>C1166</t>
  </si>
  <si>
    <t>Sherwood Montessori</t>
  </si>
  <si>
    <t>Calaveras</t>
  </si>
  <si>
    <t>0000011788</t>
  </si>
  <si>
    <t>05615640000000</t>
  </si>
  <si>
    <t>05</t>
  </si>
  <si>
    <t>61564</t>
  </si>
  <si>
    <t>Calaveras Unified</t>
  </si>
  <si>
    <t>Contra Costa</t>
  </si>
  <si>
    <t>0000009047</t>
  </si>
  <si>
    <t>07100746118368</t>
  </si>
  <si>
    <t>07</t>
  </si>
  <si>
    <t>10074</t>
  </si>
  <si>
    <t>6118368</t>
  </si>
  <si>
    <t>0333</t>
  </si>
  <si>
    <t>C0333</t>
  </si>
  <si>
    <t>Manzanita Middle</t>
  </si>
  <si>
    <t>El Dorado</t>
  </si>
  <si>
    <t>0000011790</t>
  </si>
  <si>
    <t>09618530000000</t>
  </si>
  <si>
    <t>09</t>
  </si>
  <si>
    <t>61853</t>
  </si>
  <si>
    <t>El Dorado Union High</t>
  </si>
  <si>
    <t>09618870000000</t>
  </si>
  <si>
    <t>61887</t>
  </si>
  <si>
    <t>Gold Trail Union Elementary</t>
  </si>
  <si>
    <t>Fresno</t>
  </si>
  <si>
    <t>0000006842</t>
  </si>
  <si>
    <t>10623720000000</t>
  </si>
  <si>
    <t>10</t>
  </si>
  <si>
    <t>62372</t>
  </si>
  <si>
    <t>Pine Ridge Elementary</t>
  </si>
  <si>
    <t>10738090000000</t>
  </si>
  <si>
    <t>73809</t>
  </si>
  <si>
    <t>Firebaugh-Las Deltas Unified</t>
  </si>
  <si>
    <t>10752750000000</t>
  </si>
  <si>
    <t>75275</t>
  </si>
  <si>
    <t>Sierra Unified</t>
  </si>
  <si>
    <t>10623310137661</t>
  </si>
  <si>
    <t>62331</t>
  </si>
  <si>
    <t>0137661</t>
  </si>
  <si>
    <t>1492</t>
  </si>
  <si>
    <t>C1492</t>
  </si>
  <si>
    <t>California Virtual Academy at Fresno</t>
  </si>
  <si>
    <t>Glenn</t>
  </si>
  <si>
    <t>0000011791</t>
  </si>
  <si>
    <t>11754810000000</t>
  </si>
  <si>
    <t>11</t>
  </si>
  <si>
    <t>75481</t>
  </si>
  <si>
    <t>Orland Joint Unified</t>
  </si>
  <si>
    <t>Humboldt</t>
  </si>
  <si>
    <t>0000011813</t>
  </si>
  <si>
    <t>12630400000000</t>
  </si>
  <si>
    <t>12</t>
  </si>
  <si>
    <t>63040</t>
  </si>
  <si>
    <t>Southern Humboldt Joint Unified</t>
  </si>
  <si>
    <t>12626796120562</t>
  </si>
  <si>
    <t>62679</t>
  </si>
  <si>
    <t>6120562</t>
  </si>
  <si>
    <t>0466</t>
  </si>
  <si>
    <t>C0466</t>
  </si>
  <si>
    <t>Coastal Grove Charter</t>
  </si>
  <si>
    <t>Kern</t>
  </si>
  <si>
    <t>0000040496</t>
  </si>
  <si>
    <t>15636850000000</t>
  </si>
  <si>
    <t>15</t>
  </si>
  <si>
    <t>63685</t>
  </si>
  <si>
    <t>Muroc Joint Unified</t>
  </si>
  <si>
    <t>15637500000000</t>
  </si>
  <si>
    <t>63750</t>
  </si>
  <si>
    <t>Rosedale Union Elementary</t>
  </si>
  <si>
    <t>15638590000000</t>
  </si>
  <si>
    <t>63859</t>
  </si>
  <si>
    <t>Wasco Union High</t>
  </si>
  <si>
    <t>15636280137687</t>
  </si>
  <si>
    <t>63628</t>
  </si>
  <si>
    <t>0137687</t>
  </si>
  <si>
    <t>1490</t>
  </si>
  <si>
    <t>C1490</t>
  </si>
  <si>
    <t>California Virtual Academy at Maricopa</t>
  </si>
  <si>
    <t>Kings</t>
  </si>
  <si>
    <t>0000012471</t>
  </si>
  <si>
    <t>16638750112698</t>
  </si>
  <si>
    <t>16</t>
  </si>
  <si>
    <t>63875</t>
  </si>
  <si>
    <t>0112698</t>
  </si>
  <si>
    <t>0840</t>
  </si>
  <si>
    <t>C0840</t>
  </si>
  <si>
    <t>California Virtual Academy at Kings</t>
  </si>
  <si>
    <t>Lake</t>
  </si>
  <si>
    <t>0000011819</t>
  </si>
  <si>
    <t>17640140000000</t>
  </si>
  <si>
    <t>17</t>
  </si>
  <si>
    <t>64014</t>
  </si>
  <si>
    <t>Kelseyville Unified</t>
  </si>
  <si>
    <t>Los Angeles</t>
  </si>
  <si>
    <t>0000044132</t>
  </si>
  <si>
    <t>19646260000000</t>
  </si>
  <si>
    <t>19</t>
  </si>
  <si>
    <t>64626</t>
  </si>
  <si>
    <t>Hughes-Elizabeth Lakes Union Elementary</t>
  </si>
  <si>
    <t>19649310000000</t>
  </si>
  <si>
    <t>64931</t>
  </si>
  <si>
    <t>Rosemead Elementary</t>
  </si>
  <si>
    <t>19650520000000</t>
  </si>
  <si>
    <t>65052</t>
  </si>
  <si>
    <t>Temple City Unified</t>
  </si>
  <si>
    <t>19651020000000</t>
  </si>
  <si>
    <t>65102</t>
  </si>
  <si>
    <t>Westside Union Elementary</t>
  </si>
  <si>
    <t>19734450000000</t>
  </si>
  <si>
    <t>73445</t>
  </si>
  <si>
    <t>Hacienda la Puente Unified</t>
  </si>
  <si>
    <t>19647336120471</t>
  </si>
  <si>
    <t>64733</t>
  </si>
  <si>
    <t>6120471</t>
  </si>
  <si>
    <t>0473</t>
  </si>
  <si>
    <t>C0473</t>
  </si>
  <si>
    <t>Puente Charter</t>
  </si>
  <si>
    <t>19101990100776</t>
  </si>
  <si>
    <t>10199</t>
  </si>
  <si>
    <t>0100776</t>
  </si>
  <si>
    <t>0540</t>
  </si>
  <si>
    <t>C0540</t>
  </si>
  <si>
    <t>North Valley Military Institute College Preparatory Academy</t>
  </si>
  <si>
    <t>19647330102335</t>
  </si>
  <si>
    <t>0102335</t>
  </si>
  <si>
    <t>0569</t>
  </si>
  <si>
    <t>C0569</t>
  </si>
  <si>
    <t>Ocean Charter</t>
  </si>
  <si>
    <t>19647336018642</t>
  </si>
  <si>
    <t>6018642</t>
  </si>
  <si>
    <t>0583</t>
  </si>
  <si>
    <t>C0583</t>
  </si>
  <si>
    <t>Pacoima Charter Elementary</t>
  </si>
  <si>
    <t>19647330106427</t>
  </si>
  <si>
    <t>0106427</t>
  </si>
  <si>
    <t>0636</t>
  </si>
  <si>
    <t>C0636</t>
  </si>
  <si>
    <t>Synergy Charter Academy</t>
  </si>
  <si>
    <t>19647330108886</t>
  </si>
  <si>
    <t>0108886</t>
  </si>
  <si>
    <t>0713</t>
  </si>
  <si>
    <t>C0713</t>
  </si>
  <si>
    <t>Gabriella Charter</t>
  </si>
  <si>
    <t>19647330111484</t>
  </si>
  <si>
    <t>0111484</t>
  </si>
  <si>
    <t>0791</t>
  </si>
  <si>
    <t>C0791</t>
  </si>
  <si>
    <t>New Village Girls Academy</t>
  </si>
  <si>
    <t>19650940112706</t>
  </si>
  <si>
    <t>65094</t>
  </si>
  <si>
    <t>0112706</t>
  </si>
  <si>
    <t>0838</t>
  </si>
  <si>
    <t>C0838</t>
  </si>
  <si>
    <t>California Virtual Academy @ Los Angeles</t>
  </si>
  <si>
    <t>19647330117895</t>
  </si>
  <si>
    <t>0117895</t>
  </si>
  <si>
    <t>1014</t>
  </si>
  <si>
    <t>C1014</t>
  </si>
  <si>
    <t>Synergy Kinetic Academy</t>
  </si>
  <si>
    <t>19734520120600</t>
  </si>
  <si>
    <t>73452</t>
  </si>
  <si>
    <t>0120600</t>
  </si>
  <si>
    <t>1135</t>
  </si>
  <si>
    <t>C1135</t>
  </si>
  <si>
    <t>iQ Academy California-Los Angeles</t>
  </si>
  <si>
    <t>19647330124560</t>
  </si>
  <si>
    <t>0124560</t>
  </si>
  <si>
    <t>1299</t>
  </si>
  <si>
    <t>C1299</t>
  </si>
  <si>
    <t>Synergy Quantum Academy</t>
  </si>
  <si>
    <t>19647330117077</t>
  </si>
  <si>
    <t>0117077</t>
  </si>
  <si>
    <t>1459</t>
  </si>
  <si>
    <t>C1459</t>
  </si>
  <si>
    <t>APEX Academy</t>
  </si>
  <si>
    <t>19647250131938</t>
  </si>
  <si>
    <t>64725</t>
  </si>
  <si>
    <t>0131938</t>
  </si>
  <si>
    <t>1682</t>
  </si>
  <si>
    <t>C1682</t>
  </si>
  <si>
    <t>Clear Passage Educational Center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</si>
  <si>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</si>
  <si>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</si>
  <si>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</si>
  <si>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</si>
  <si>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</si>
  <si>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</si>
  <si>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</si>
  <si>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</si>
  <si>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</si>
  <si>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</si>
  <si>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19647330135509</t>
  </si>
  <si>
    <t>0135509</t>
  </si>
  <si>
    <t>1853</t>
  </si>
  <si>
    <t>C1853</t>
  </si>
  <si>
    <t>Gabriella Charter 2</t>
  </si>
  <si>
    <t>19647330137562</t>
  </si>
  <si>
    <t>0137562</t>
  </si>
  <si>
    <t>1961</t>
  </si>
  <si>
    <t>C1961</t>
  </si>
  <si>
    <t>Matrix for Success Academy</t>
  </si>
  <si>
    <t>Madera</t>
  </si>
  <si>
    <t>0000011826</t>
  </si>
  <si>
    <t>20652010000000</t>
  </si>
  <si>
    <t>20</t>
  </si>
  <si>
    <t>65201</t>
  </si>
  <si>
    <t>Chowchilla Union High</t>
  </si>
  <si>
    <t>Marin</t>
  </si>
  <si>
    <t>0000004508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</si>
  <si>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</si>
  <si>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</si>
  <si>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</si>
  <si>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</si>
  <si>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</si>
  <si>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</si>
  <si>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</si>
  <si>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21653420000000</t>
  </si>
  <si>
    <t>65342</t>
  </si>
  <si>
    <t>Laguna Joint Elementary</t>
  </si>
  <si>
    <t>Mendocino</t>
  </si>
  <si>
    <t>0000004364</t>
  </si>
  <si>
    <t>23655650000000</t>
  </si>
  <si>
    <t>23</t>
  </si>
  <si>
    <t>65565</t>
  </si>
  <si>
    <t>Fort Bragg Unified</t>
  </si>
  <si>
    <t>23655810000000</t>
  </si>
  <si>
    <t>65581</t>
  </si>
  <si>
    <t>Mendocino Unified</t>
  </si>
  <si>
    <t>Modoc</t>
  </si>
  <si>
    <t>0000004323</t>
  </si>
  <si>
    <t>25735930000000</t>
  </si>
  <si>
    <t>25</t>
  </si>
  <si>
    <t>73593</t>
  </si>
  <si>
    <t>Tulelake Basin Joint Unified</t>
  </si>
  <si>
    <t>Orange</t>
  </si>
  <si>
    <t>0000012840</t>
  </si>
  <si>
    <t>30665060000000</t>
  </si>
  <si>
    <t>30</t>
  </si>
  <si>
    <t>66506</t>
  </si>
  <si>
    <t>Fullerton Elementary</t>
  </si>
  <si>
    <t>30666130000000</t>
  </si>
  <si>
    <t>66613</t>
  </si>
  <si>
    <t>Ocean View</t>
  </si>
  <si>
    <t>Placer</t>
  </si>
  <si>
    <t>0000012839</t>
  </si>
  <si>
    <t>31669510000000</t>
  </si>
  <si>
    <t>31</t>
  </si>
  <si>
    <t>66951</t>
  </si>
  <si>
    <t>Western Placer Unified</t>
  </si>
  <si>
    <t>31750850117879</t>
  </si>
  <si>
    <t>75085</t>
  </si>
  <si>
    <t>0117879</t>
  </si>
  <si>
    <t>1042</t>
  </si>
  <si>
    <t>C1042</t>
  </si>
  <si>
    <t>Maria Montessori Charter Academy</t>
  </si>
  <si>
    <t>Riverside</t>
  </si>
  <si>
    <t>0000011837</t>
  </si>
  <si>
    <t>33669930000000</t>
  </si>
  <si>
    <t>33</t>
  </si>
  <si>
    <t>66993</t>
  </si>
  <si>
    <t>Beaumont Unified</t>
  </si>
  <si>
    <t>Sacramento</t>
  </si>
  <si>
    <t>0000004357</t>
  </si>
  <si>
    <t>34752830000000</t>
  </si>
  <si>
    <t>34</t>
  </si>
  <si>
    <t>75283</t>
  </si>
  <si>
    <t>Natomas Unified</t>
  </si>
  <si>
    <t>San Bernardino</t>
  </si>
  <si>
    <t>0000011839</t>
  </si>
  <si>
    <t>36676940000000</t>
  </si>
  <si>
    <t>36</t>
  </si>
  <si>
    <t>67694</t>
  </si>
  <si>
    <t>Cucamonga Elementary</t>
  </si>
  <si>
    <t>San Diego</t>
  </si>
  <si>
    <t>0000007988</t>
  </si>
  <si>
    <t>37679910000000</t>
  </si>
  <si>
    <t>37</t>
  </si>
  <si>
    <t>67991</t>
  </si>
  <si>
    <t>Cajon Valley Union</t>
  </si>
  <si>
    <t>37680560000000</t>
  </si>
  <si>
    <t>68056</t>
  </si>
  <si>
    <t>Del Mar Union Elementary</t>
  </si>
  <si>
    <t>37683460000000</t>
  </si>
  <si>
    <t>68346</t>
  </si>
  <si>
    <t>San Dieguito Union High</t>
  </si>
  <si>
    <t>37683610000000</t>
  </si>
  <si>
    <t>68361</t>
  </si>
  <si>
    <t>Santee</t>
  </si>
  <si>
    <t>37681896120901</t>
  </si>
  <si>
    <t>68189</t>
  </si>
  <si>
    <t>6120901</t>
  </si>
  <si>
    <t>0469</t>
  </si>
  <si>
    <t>C0469</t>
  </si>
  <si>
    <t>Barona Indian Charter</t>
  </si>
  <si>
    <t>37684036120893</t>
  </si>
  <si>
    <t>68403</t>
  </si>
  <si>
    <t>6120893</t>
  </si>
  <si>
    <t>0493</t>
  </si>
  <si>
    <t>C0493</t>
  </si>
  <si>
    <t>California Virtual Academy @ San Diego</t>
  </si>
  <si>
    <t>San Joaquin</t>
  </si>
  <si>
    <t>0000011841</t>
  </si>
  <si>
    <t>39686270127191</t>
  </si>
  <si>
    <t>39</t>
  </si>
  <si>
    <t>68627</t>
  </si>
  <si>
    <t>0127191</t>
  </si>
  <si>
    <t>1489</t>
  </si>
  <si>
    <t>C1489</t>
  </si>
  <si>
    <t>California Virtual Academy @ San Joaquin</t>
  </si>
  <si>
    <t>San Mateo</t>
  </si>
  <si>
    <t>0000011843</t>
  </si>
  <si>
    <t>41690050000000</t>
  </si>
  <si>
    <t>41</t>
  </si>
  <si>
    <t>69005</t>
  </si>
  <si>
    <t>Redwood City Elementary</t>
  </si>
  <si>
    <t>41689160112284</t>
  </si>
  <si>
    <t>68916</t>
  </si>
  <si>
    <t>0112284</t>
  </si>
  <si>
    <t>0802</t>
  </si>
  <si>
    <t>C0802</t>
  </si>
  <si>
    <t>California Virtual Academy San Mateo</t>
  </si>
  <si>
    <t>Santa Barbara</t>
  </si>
  <si>
    <t>0000002583</t>
  </si>
  <si>
    <t>42691120000000</t>
  </si>
  <si>
    <t>42</t>
  </si>
  <si>
    <t>69112</t>
  </si>
  <si>
    <t>Blochman Union Elementary</t>
  </si>
  <si>
    <t>42767860000000</t>
  </si>
  <si>
    <t>76786</t>
  </si>
  <si>
    <t>Santa Barbara Unified</t>
  </si>
  <si>
    <t>Santa Clara</t>
  </si>
  <si>
    <t>0000011846</t>
  </si>
  <si>
    <t>43104390121483</t>
  </si>
  <si>
    <t>43</t>
  </si>
  <si>
    <t>10439</t>
  </si>
  <si>
    <t>0121483</t>
  </si>
  <si>
    <t>1167</t>
  </si>
  <si>
    <t>C1167</t>
  </si>
  <si>
    <t>Alpha: Cornerstone Academy Preparatory</t>
  </si>
  <si>
    <t>43693690125526</t>
  </si>
  <si>
    <t>69369</t>
  </si>
  <si>
    <t>0125526</t>
  </si>
  <si>
    <t>1375</t>
  </si>
  <si>
    <t>C1375</t>
  </si>
  <si>
    <t>43104390129213</t>
  </si>
  <si>
    <t>0129213</t>
  </si>
  <si>
    <t>1618</t>
  </si>
  <si>
    <t>C1618</t>
  </si>
  <si>
    <t>Alpha: Jose Hernandez</t>
  </si>
  <si>
    <t>Santa Cruz</t>
  </si>
  <si>
    <t>0000011781</t>
  </si>
  <si>
    <t>44698150000000</t>
  </si>
  <si>
    <t>44</t>
  </si>
  <si>
    <t>69815</t>
  </si>
  <si>
    <t>Santa Cruz City Elementary</t>
  </si>
  <si>
    <t>44698230000000</t>
  </si>
  <si>
    <t>69823</t>
  </si>
  <si>
    <t>Santa Cruz City High</t>
  </si>
  <si>
    <t>Shasta</t>
  </si>
  <si>
    <t>0000011849</t>
  </si>
  <si>
    <t>45700110000000</t>
  </si>
  <si>
    <t>45</t>
  </si>
  <si>
    <t>70011</t>
  </si>
  <si>
    <t>Happy Valley Union Elementary</t>
  </si>
  <si>
    <t>45104540132944</t>
  </si>
  <si>
    <t>10454</t>
  </si>
  <si>
    <t>0132944</t>
  </si>
  <si>
    <t>1770</t>
  </si>
  <si>
    <t>C1770</t>
  </si>
  <si>
    <t>Redding STEM Academy</t>
  </si>
  <si>
    <t>Siskiyou</t>
  </si>
  <si>
    <t>0000011782</t>
  </si>
  <si>
    <t>47704660000000</t>
  </si>
  <si>
    <t>47</t>
  </si>
  <si>
    <t>70466</t>
  </si>
  <si>
    <t>Siskiyou Union High</t>
  </si>
  <si>
    <t>Sonoma</t>
  </si>
  <si>
    <t>0000011855</t>
  </si>
  <si>
    <t>49709040000000</t>
  </si>
  <si>
    <t>49</t>
  </si>
  <si>
    <t>70904</t>
  </si>
  <si>
    <t>Roseland</t>
  </si>
  <si>
    <t>49709386113039</t>
  </si>
  <si>
    <t>70938</t>
  </si>
  <si>
    <t>6113039</t>
  </si>
  <si>
    <t>0078</t>
  </si>
  <si>
    <t>C0078</t>
  </si>
  <si>
    <t>Sebastopol Independent Charter</t>
  </si>
  <si>
    <t>49709040101923</t>
  </si>
  <si>
    <t>0101923</t>
  </si>
  <si>
    <t>0558</t>
  </si>
  <si>
    <t>C0558</t>
  </si>
  <si>
    <t>Roseland Charter</t>
  </si>
  <si>
    <t>49707970107284</t>
  </si>
  <si>
    <t>70797</t>
  </si>
  <si>
    <t>0107284</t>
  </si>
  <si>
    <t>0653</t>
  </si>
  <si>
    <t>C0653</t>
  </si>
  <si>
    <t>California Virtual Academy @ Sonoma</t>
  </si>
  <si>
    <t>Stanislaus</t>
  </si>
  <si>
    <t>0000013338</t>
  </si>
  <si>
    <t>50105040000000</t>
  </si>
  <si>
    <t>50</t>
  </si>
  <si>
    <t>10504</t>
  </si>
  <si>
    <t>Stanislaus County Office of Education</t>
  </si>
  <si>
    <t>50711670000000</t>
  </si>
  <si>
    <t>71167</t>
  </si>
  <si>
    <t>Modesto City Elementary</t>
  </si>
  <si>
    <t>50711750000000</t>
  </si>
  <si>
    <t>71175</t>
  </si>
  <si>
    <t>Modesto City High</t>
  </si>
  <si>
    <t>Sutter</t>
  </si>
  <si>
    <t>0000004848</t>
  </si>
  <si>
    <t>51714150129007</t>
  </si>
  <si>
    <t>51</t>
  </si>
  <si>
    <t>71415</t>
  </si>
  <si>
    <t>0129007</t>
  </si>
  <si>
    <t>1606</t>
  </si>
  <si>
    <t>C1606</t>
  </si>
  <si>
    <t>California Virtual Academy at Sutter</t>
  </si>
  <si>
    <t>Tehama</t>
  </si>
  <si>
    <t>0000011857</t>
  </si>
  <si>
    <t>52105200000000</t>
  </si>
  <si>
    <t>52</t>
  </si>
  <si>
    <t>10520</t>
  </si>
  <si>
    <t>Tehama County Department of Education</t>
  </si>
  <si>
    <t>Trinity</t>
  </si>
  <si>
    <t>0000004402</t>
  </si>
  <si>
    <t>53765130000000</t>
  </si>
  <si>
    <t>53</t>
  </si>
  <si>
    <t>76513</t>
  </si>
  <si>
    <t>Trinity Alps Unified</t>
  </si>
  <si>
    <t>Tulare</t>
  </si>
  <si>
    <t>0000011859</t>
  </si>
  <si>
    <t>54718600000000</t>
  </si>
  <si>
    <t>54</t>
  </si>
  <si>
    <t>71860</t>
  </si>
  <si>
    <t>Cutler-Orosi Joint Unified</t>
  </si>
  <si>
    <t>54719930000000</t>
  </si>
  <si>
    <t>71993</t>
  </si>
  <si>
    <t>Lindsay Unified</t>
  </si>
  <si>
    <t>Ventura</t>
  </si>
  <si>
    <t>0000001357</t>
  </si>
  <si>
    <t>56768280000000</t>
  </si>
  <si>
    <t>56</t>
  </si>
  <si>
    <t>76828</t>
  </si>
  <si>
    <t>Santa Paula Unified</t>
  </si>
  <si>
    <t>Yolo</t>
  </si>
  <si>
    <t>0000011865</t>
  </si>
  <si>
    <t>57726780000000</t>
  </si>
  <si>
    <t>57</t>
  </si>
  <si>
    <t>72678</t>
  </si>
  <si>
    <t>Davis Joint Unified</t>
  </si>
  <si>
    <t>2nd
Apportionment</t>
  </si>
  <si>
    <t>Statewide Total</t>
  </si>
  <si>
    <t>County Treasurer</t>
  </si>
  <si>
    <t>Invoice Number</t>
  </si>
  <si>
    <t>County Total</t>
  </si>
  <si>
    <t>California Department of Education</t>
  </si>
  <si>
    <t>School Fiscal Services Division</t>
  </si>
  <si>
    <t>August 2021</t>
  </si>
  <si>
    <t>Alpha: Blanca Alvarado</t>
  </si>
  <si>
    <t>Voucher Number</t>
  </si>
  <si>
    <t>20-15559 08-23-2021</t>
  </si>
  <si>
    <r>
      <t>20-</t>
    </r>
    <r>
      <rPr>
        <sz val="12"/>
        <rFont val="Arial"/>
        <family val="2"/>
      </rPr>
      <t>15559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08-23-2021</t>
    </r>
  </si>
  <si>
    <t>County Summary of the Second Apportionment for American Rescue Plan (ARP) Act, 2020–21</t>
  </si>
  <si>
    <t>Schedule of the Second Apportionment for American Rescue Plan (ARP) Act, 2020–21</t>
  </si>
  <si>
    <t>LEA= Local Educational Agency; CDS= County-District-School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</si>
</sst>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0"/>
  </cellStyleXfs>
  <cellXfs count="36">
    <xf numFmtId="0" fontId="0" fillId="0" borderId="0" xfId="0"/>
    <xf numFmtId="0" fontId="4" fillId="0" borderId="0" xfId="0" applyFont="1"/>
    <xf numFmtId="0" fontId="4" fillId="0" borderId="0" xfId="6"/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6" applyAlignment="1">
      <alignment horizontal="center"/>
    </xf>
    <xf numFmtId="0" fontId="6" fillId="0" borderId="0" xfId="6" applyFont="1" applyAlignment="1">
      <alignment horizontal="center"/>
    </xf>
    <xf numFmtId="0" fontId="4" fillId="0" borderId="0" xfId="6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6" applyFont="1"/>
    <xf numFmtId="49" fontId="6" fillId="0" borderId="0" xfId="6" applyNumberFormat="1" applyFont="1" applyAlignment="1">
      <alignment wrapText="1"/>
    </xf>
    <xf numFmtId="49" fontId="6" fillId="0" borderId="0" xfId="6" applyNumberFormat="1" applyFont="1" applyAlignment="1">
      <alignment horizontal="center"/>
    </xf>
    <xf numFmtId="164" fontId="4" fillId="0" borderId="0" xfId="0" applyNumberFormat="1" applyFont="1"/>
    <xf numFmtId="0" fontId="3" fillId="0" borderId="1" xfId="5" applyNumberFormat="1" applyFill="1" applyAlignment="1" applyProtection="1"/>
    <xf numFmtId="0" fontId="3" fillId="0" borderId="1" xfId="5" applyFill="1" applyAlignment="1">
      <alignment horizontal="center" vertical="center"/>
    </xf>
    <xf numFmtId="0" fontId="3" fillId="0" borderId="1" xfId="5" applyFill="1" applyAlignment="1">
      <alignment horizontal="center" vertical="top"/>
    </xf>
    <xf numFmtId="0" fontId="3" fillId="0" borderId="1" xfId="5" applyNumberFormat="1" applyFill="1" applyAlignment="1" applyProtection="1">
      <alignment horizontal="center"/>
    </xf>
    <xf numFmtId="0" fontId="3" fillId="0" borderId="1" xfId="5" applyNumberFormat="1" applyFill="1" applyAlignment="1" applyProtection="1">
      <alignment wrapText="1"/>
    </xf>
    <xf numFmtId="164" fontId="3" fillId="0" borderId="1" xfId="5" applyNumberFormat="1"/>
    <xf numFmtId="164" fontId="0" fillId="0" borderId="0" xfId="0" applyNumberFormat="1"/>
    <xf numFmtId="15" fontId="0" fillId="0" borderId="0" xfId="0" quotePrefix="1" applyNumberFormat="1"/>
    <xf numFmtId="0" fontId="0" fillId="0" borderId="0" xfId="6" applyFont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6" applyFont="1" applyFill="1" applyBorder="1" applyAlignment="1">
      <alignment horizontal="center" wrapText="1"/>
    </xf>
    <xf numFmtId="164" fontId="3" fillId="0" borderId="1" xfId="5" applyNumberFormat="1" applyFill="1"/>
    <xf numFmtId="49" fontId="7" fillId="2" borderId="3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1" applyFont="1" applyFill="1"/>
    <xf numFmtId="0" fontId="2" fillId="0" borderId="0" xfId="2" applyFont="1" applyFill="1" applyAlignment="1"/>
    <xf numFmtId="0" fontId="3" fillId="0" borderId="0" xfId="0" applyFont="1"/>
    <xf numFmtId="0" fontId="3" fillId="0" borderId="1" xfId="5" applyNumberFormat="1" applyFill="1" applyAlignment="1" applyProtection="1">
      <alignment horizontal="left"/>
    </xf>
    <xf numFmtId="0" fontId="3" fillId="0" borderId="1" xfId="5" applyFill="1"/>
    <xf numFmtId="0" fontId="9" fillId="0" borderId="0" xfId="1" applyFont="1" applyFill="1" applyAlignment="1"/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4 2 2" xfId="6" xr:uid="{0701D015-7D32-4EA9-BA73-2D40AC6E01E1}"/>
    <cellStyle name="Total" xfId="5" builtinId="25" customBuiltin="1"/>
  </cellStyles>
  <dxfs count="36"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B1423E-8D50-45F6-A282-CBE062C81430}" name="Table1" displayName="Table1" ref="A5:L106" totalsRowCount="1" headerRowDxfId="34" headerRowBorderDxfId="33" totalsRowCellStyle="Total">
  <autoFilter ref="A5:L105" xr:uid="{474A2C6E-8297-4F3A-A077-3C5BC3CAF8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34CB76D-F441-416D-901A-4581E9A8D195}" name="County Name" totalsRowLabel="Statewide Total" dataDxfId="32" totalsRowDxfId="31" dataCellStyle="Normal 4 2 2" totalsRowCellStyle="Total"/>
    <tableColumn id="2" xr3:uid="{4818A976-613A-4A5D-A4E1-AC41A67DB56B}" name="FI$Cal_x000a_Supplier_x000a_ID" dataDxfId="30" totalsRowDxfId="29" totalsRowCellStyle="Total"/>
    <tableColumn id="3" xr3:uid="{A4D47A98-DCF2-4A24-A9AC-18248603765A}" name="FI$Cal_x000a_Address_x000a_Sequence_x000a_ID" dataDxfId="28" totalsRowDxfId="27" totalsRowCellStyle="Total"/>
    <tableColumn id="4" xr3:uid="{EC3639CA-9064-4CBE-81D4-D56EA104B40D}" name="Full CDS Code" dataDxfId="26" totalsRowDxfId="25" dataCellStyle="Normal 4 2 2" totalsRowCellStyle="Total"/>
    <tableColumn id="5" xr3:uid="{C28060F3-8599-4756-AD33-206963C289EE}" name="County_x000a_Code" dataDxfId="24" totalsRowDxfId="23" dataCellStyle="Normal 4 2 2" totalsRowCellStyle="Total"/>
    <tableColumn id="6" xr3:uid="{D5989952-BD71-4C01-AE00-B0A12FBCBB41}" name="District_x000a_Code" dataDxfId="22" totalsRowDxfId="21" dataCellStyle="Normal 4 2 2" totalsRowCellStyle="Total"/>
    <tableColumn id="7" xr3:uid="{F7DF9DDB-BE2A-4668-82CF-019261585CA4}" name="School_x000a_Code" dataDxfId="20" totalsRowDxfId="19" dataCellStyle="Normal 4 2 2" totalsRowCellStyle="Total"/>
    <tableColumn id="8" xr3:uid="{092352B9-FB17-4ADF-9EAE-EF784DBA6E0F}" name="Direct_x000a_Funded_x000a_Charter School_x000a_Number" dataDxfId="18" totalsRowDxfId="17" dataCellStyle="Normal 4 2 2" totalsRowCellStyle="Total"/>
    <tableColumn id="9" xr3:uid="{52AC52C8-CC99-43AD-8B67-188F1A8F58B5}" name="Service Location Field" dataDxfId="16" totalsRowDxfId="15" dataCellStyle="Normal 4 2 2" totalsRowCellStyle="Total"/>
    <tableColumn id="10" xr3:uid="{8EE9713D-4564-4CCF-8F9F-C97BC555EE5F}" name="Local Educational Agency" dataDxfId="14" totalsRowDxfId="13" dataCellStyle="Normal 4 2 2" totalsRowCellStyle="Total"/>
    <tableColumn id="11" xr3:uid="{8F2E2C45-81FC-4AF4-A074-0B6FDFEE7852}" name="Allocation_x000a_Amount" totalsRowFunction="sum" dataDxfId="12" totalsRowCellStyle="Total"/>
    <tableColumn id="12" xr3:uid="{14EE37F8-D878-405B-B390-D1C9B3B78EB9}" name="2nd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C0E410-E2DB-41DE-B33E-58306DB619C1}" name="Table2" displayName="Table2" ref="A5:E43" totalsRowCount="1" headerRowDxfId="9" headerRowBorderDxfId="8" totalsRowCellStyle="Total">
  <autoFilter ref="A5:E42" xr:uid="{A11083BA-0B46-49EE-A87E-9C0730FB6C6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A28D507-E66F-4ECF-B1A1-A9362A4E563E}" name="County_x000a_Code" totalsRowLabel="Statewide Total" dataDxfId="7" totalsRowDxfId="6" dataCellStyle="Normal 4 2 2" totalsRowCellStyle="Total"/>
    <tableColumn id="2" xr3:uid="{54331ACD-E038-4E94-83D0-7B3234FB2368}" name="County Treasurer" dataDxfId="5" totalsRowDxfId="4" dataCellStyle="Normal 4 2 2" totalsRowCellStyle="Total"/>
    <tableColumn id="3" xr3:uid="{A2DE50A0-A7F2-47E7-890E-725E54DDFE31}" name="Invoice Number" totalsRowDxfId="3" totalsRowCellStyle="Total"/>
    <tableColumn id="4" xr3:uid="{74CE891F-04FA-4CD3-ACB5-852E22D1F990}" name="County Total" totalsRowFunction="sum" dataDxfId="2" totalsRowDxfId="1" totalsRowCellStyle="Total">
      <calculatedColumnFormula>SUMIF(Table1[County
Code],Table2[[#This Row],[County
Code]],Table1[2nd
Apportionment])</calculatedColumnFormula>
    </tableColumn>
    <tableColumn id="5" xr3:uid="{8B3019D8-695F-4FE1-92FD-5063BCF69341}" name="Voucher Number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American Rescue Plan (ARP) Act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workbookViewId="0"/>
  </sheetViews>
  <sheetFormatPr defaultRowHeight="15.5" x14ac:dyDescent="0.35"/>
  <cols>
    <col min="1" max="1" width="14.4609375" customWidth="1"/>
    <col min="2" max="2" width="11.53515625" bestFit="1" customWidth="1"/>
    <col min="3" max="3" width="10.921875" customWidth="1"/>
    <col min="4" max="4" width="15.69140625" bestFit="1" customWidth="1"/>
    <col min="5" max="6" width="7.3828125"/>
    <col min="7" max="7" width="8.23046875" bestFit="1" customWidth="1"/>
    <col min="8" max="8" width="9.84375" customWidth="1"/>
    <col min="9" max="9" width="10.61328125" customWidth="1"/>
    <col min="10" max="10" width="42.23046875" customWidth="1"/>
    <col min="11" max="11" width="13.69140625" bestFit="1" customWidth="1"/>
    <col min="12" max="12" width="16.69140625" customWidth="1"/>
  </cols>
  <sheetData>
    <row r="1" spans="1:12" ht="20" x14ac:dyDescent="0.4">
      <c r="A1" s="35" t="s">
        <v>550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4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3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t="s">
        <v>551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77.5" x14ac:dyDescent="0.35">
      <c r="A5" s="23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5" t="s">
        <v>11</v>
      </c>
      <c r="K5" s="26" t="s">
        <v>12</v>
      </c>
      <c r="L5" s="23" t="s">
        <v>537</v>
      </c>
    </row>
    <row r="6" spans="1:12" x14ac:dyDescent="0.35">
      <c r="A6" s="2" t="s">
        <v>13</v>
      </c>
      <c r="B6" s="3" t="s">
        <v>14</v>
      </c>
      <c r="C6" s="4">
        <v>1</v>
      </c>
      <c r="D6" s="2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6" t="s">
        <v>17</v>
      </c>
      <c r="J6" s="7" t="s">
        <v>20</v>
      </c>
      <c r="K6" s="13">
        <v>716551</v>
      </c>
      <c r="L6" s="13">
        <v>53040</v>
      </c>
    </row>
    <row r="7" spans="1:12" x14ac:dyDescent="0.35">
      <c r="A7" s="2" t="s">
        <v>13</v>
      </c>
      <c r="B7" s="3" t="s">
        <v>14</v>
      </c>
      <c r="C7" s="4">
        <v>1</v>
      </c>
      <c r="D7" s="2" t="s">
        <v>21</v>
      </c>
      <c r="E7" s="5" t="s">
        <v>16</v>
      </c>
      <c r="F7" s="5" t="s">
        <v>22</v>
      </c>
      <c r="G7" s="5" t="s">
        <v>18</v>
      </c>
      <c r="H7" s="5" t="s">
        <v>19</v>
      </c>
      <c r="I7" s="6" t="s">
        <v>22</v>
      </c>
      <c r="J7" s="7" t="s">
        <v>23</v>
      </c>
      <c r="K7" s="13">
        <v>3574464</v>
      </c>
      <c r="L7" s="13">
        <v>1121000</v>
      </c>
    </row>
    <row r="8" spans="1:12" x14ac:dyDescent="0.35">
      <c r="A8" s="2" t="s">
        <v>13</v>
      </c>
      <c r="B8" s="3" t="s">
        <v>14</v>
      </c>
      <c r="C8" s="4">
        <v>1</v>
      </c>
      <c r="D8" s="2" t="s">
        <v>24</v>
      </c>
      <c r="E8" s="5" t="s">
        <v>16</v>
      </c>
      <c r="F8" s="5" t="s">
        <v>25</v>
      </c>
      <c r="G8" s="5" t="s">
        <v>18</v>
      </c>
      <c r="H8" s="5" t="s">
        <v>19</v>
      </c>
      <c r="I8" s="6" t="s">
        <v>25</v>
      </c>
      <c r="J8" s="7" t="s">
        <v>26</v>
      </c>
      <c r="K8" s="13">
        <v>8219073</v>
      </c>
      <c r="L8" s="13">
        <v>34488</v>
      </c>
    </row>
    <row r="9" spans="1:12" ht="31" x14ac:dyDescent="0.35">
      <c r="A9" s="2" t="s">
        <v>13</v>
      </c>
      <c r="B9" s="3" t="s">
        <v>14</v>
      </c>
      <c r="C9" s="4">
        <v>1</v>
      </c>
      <c r="D9" s="2" t="s">
        <v>27</v>
      </c>
      <c r="E9" s="5" t="s">
        <v>16</v>
      </c>
      <c r="F9" s="5" t="s">
        <v>28</v>
      </c>
      <c r="G9" s="5" t="s">
        <v>29</v>
      </c>
      <c r="H9" s="5" t="s">
        <v>30</v>
      </c>
      <c r="I9" s="6" t="s">
        <v>31</v>
      </c>
      <c r="J9" s="7" t="s">
        <v>32</v>
      </c>
      <c r="K9" s="13">
        <v>1844118</v>
      </c>
      <c r="L9" s="13">
        <v>136503</v>
      </c>
    </row>
    <row r="10" spans="1:12" x14ac:dyDescent="0.35">
      <c r="A10" s="2" t="s">
        <v>13</v>
      </c>
      <c r="B10" s="3" t="s">
        <v>14</v>
      </c>
      <c r="C10" s="4">
        <v>1</v>
      </c>
      <c r="D10" s="2" t="s">
        <v>33</v>
      </c>
      <c r="E10" s="5" t="s">
        <v>16</v>
      </c>
      <c r="F10" s="5" t="s">
        <v>28</v>
      </c>
      <c r="G10" s="5" t="s">
        <v>34</v>
      </c>
      <c r="H10" s="5" t="s">
        <v>35</v>
      </c>
      <c r="I10" s="6" t="s">
        <v>36</v>
      </c>
      <c r="J10" s="7" t="s">
        <v>37</v>
      </c>
      <c r="K10" s="13">
        <v>925986</v>
      </c>
      <c r="L10" s="13">
        <v>61385</v>
      </c>
    </row>
    <row r="11" spans="1:12" x14ac:dyDescent="0.35">
      <c r="A11" s="2" t="s">
        <v>13</v>
      </c>
      <c r="B11" s="3" t="s">
        <v>14</v>
      </c>
      <c r="C11" s="4">
        <v>1</v>
      </c>
      <c r="D11" s="2" t="s">
        <v>38</v>
      </c>
      <c r="E11" s="5" t="s">
        <v>16</v>
      </c>
      <c r="F11" s="5" t="s">
        <v>28</v>
      </c>
      <c r="G11" s="5" t="s">
        <v>39</v>
      </c>
      <c r="H11" s="5" t="s">
        <v>40</v>
      </c>
      <c r="I11" s="6" t="s">
        <v>41</v>
      </c>
      <c r="J11" s="7" t="s">
        <v>42</v>
      </c>
      <c r="K11" s="13">
        <v>645935</v>
      </c>
      <c r="L11" s="13">
        <v>16862</v>
      </c>
    </row>
    <row r="12" spans="1:12" x14ac:dyDescent="0.35">
      <c r="A12" s="2" t="s">
        <v>13</v>
      </c>
      <c r="B12" s="3" t="s">
        <v>14</v>
      </c>
      <c r="C12" s="4">
        <v>1</v>
      </c>
      <c r="D12" s="2" t="s">
        <v>43</v>
      </c>
      <c r="E12" s="5" t="s">
        <v>16</v>
      </c>
      <c r="F12" s="5" t="s">
        <v>44</v>
      </c>
      <c r="G12" s="5" t="s">
        <v>45</v>
      </c>
      <c r="H12" s="5" t="s">
        <v>46</v>
      </c>
      <c r="I12" s="6" t="s">
        <v>47</v>
      </c>
      <c r="J12" s="7" t="s">
        <v>48</v>
      </c>
      <c r="K12" s="13">
        <v>935978</v>
      </c>
      <c r="L12" s="13">
        <v>14298</v>
      </c>
    </row>
    <row r="13" spans="1:12" x14ac:dyDescent="0.35">
      <c r="A13" s="2" t="s">
        <v>13</v>
      </c>
      <c r="B13" s="3" t="s">
        <v>14</v>
      </c>
      <c r="C13" s="4">
        <v>1</v>
      </c>
      <c r="D13" s="2" t="s">
        <v>49</v>
      </c>
      <c r="E13" s="5" t="s">
        <v>16</v>
      </c>
      <c r="F13" s="5" t="s">
        <v>50</v>
      </c>
      <c r="G13" s="5" t="s">
        <v>51</v>
      </c>
      <c r="H13" s="5" t="s">
        <v>52</v>
      </c>
      <c r="I13" s="6" t="s">
        <v>53</v>
      </c>
      <c r="J13" s="7" t="s">
        <v>54</v>
      </c>
      <c r="K13" s="13">
        <v>478540</v>
      </c>
      <c r="L13" s="13">
        <v>22256</v>
      </c>
    </row>
    <row r="14" spans="1:12" ht="31" x14ac:dyDescent="0.35">
      <c r="A14" s="2" t="s">
        <v>13</v>
      </c>
      <c r="B14" s="3" t="s">
        <v>14</v>
      </c>
      <c r="C14" s="4">
        <v>1</v>
      </c>
      <c r="D14" s="2" t="s">
        <v>55</v>
      </c>
      <c r="E14" s="5" t="s">
        <v>16</v>
      </c>
      <c r="F14" s="5" t="s">
        <v>28</v>
      </c>
      <c r="G14" s="5" t="s">
        <v>56</v>
      </c>
      <c r="H14" s="5" t="s">
        <v>57</v>
      </c>
      <c r="I14" s="6" t="s">
        <v>58</v>
      </c>
      <c r="J14" s="7" t="s">
        <v>59</v>
      </c>
      <c r="K14" s="13">
        <v>1349800</v>
      </c>
      <c r="L14" s="13">
        <v>97451</v>
      </c>
    </row>
    <row r="15" spans="1:12" x14ac:dyDescent="0.35">
      <c r="A15" s="2" t="s">
        <v>60</v>
      </c>
      <c r="B15" s="3" t="s">
        <v>61</v>
      </c>
      <c r="C15" s="4">
        <v>5</v>
      </c>
      <c r="D15" s="2" t="s">
        <v>62</v>
      </c>
      <c r="E15" s="5" t="s">
        <v>63</v>
      </c>
      <c r="F15" s="5" t="s">
        <v>64</v>
      </c>
      <c r="G15" s="5" t="s">
        <v>18</v>
      </c>
      <c r="H15" s="5" t="s">
        <v>19</v>
      </c>
      <c r="I15" s="6" t="s">
        <v>64</v>
      </c>
      <c r="J15" s="7" t="s">
        <v>65</v>
      </c>
      <c r="K15" s="13">
        <v>22626449</v>
      </c>
      <c r="L15" s="13">
        <v>1201443</v>
      </c>
    </row>
    <row r="16" spans="1:12" x14ac:dyDescent="0.35">
      <c r="A16" s="2" t="s">
        <v>60</v>
      </c>
      <c r="B16" s="3" t="s">
        <v>61</v>
      </c>
      <c r="C16" s="4">
        <v>5</v>
      </c>
      <c r="D16" s="2" t="s">
        <v>66</v>
      </c>
      <c r="E16" s="5" t="s">
        <v>63</v>
      </c>
      <c r="F16" s="5" t="s">
        <v>67</v>
      </c>
      <c r="G16" s="5" t="s">
        <v>18</v>
      </c>
      <c r="H16" s="5" t="s">
        <v>19</v>
      </c>
      <c r="I16" s="6" t="s">
        <v>67</v>
      </c>
      <c r="J16" s="7" t="s">
        <v>68</v>
      </c>
      <c r="K16" s="13">
        <v>5503513</v>
      </c>
      <c r="L16" s="13">
        <v>430452</v>
      </c>
    </row>
    <row r="17" spans="1:12" x14ac:dyDescent="0.35">
      <c r="A17" s="2" t="s">
        <v>60</v>
      </c>
      <c r="B17" s="3" t="s">
        <v>61</v>
      </c>
      <c r="C17" s="4">
        <v>5</v>
      </c>
      <c r="D17" s="2" t="s">
        <v>69</v>
      </c>
      <c r="E17" s="5" t="s">
        <v>63</v>
      </c>
      <c r="F17" s="5" t="s">
        <v>64</v>
      </c>
      <c r="G17" s="5" t="s">
        <v>70</v>
      </c>
      <c r="H17" s="5" t="s">
        <v>71</v>
      </c>
      <c r="I17" s="6" t="s">
        <v>72</v>
      </c>
      <c r="J17" s="7" t="s">
        <v>73</v>
      </c>
      <c r="K17" s="13">
        <v>192867</v>
      </c>
      <c r="L17" s="13">
        <v>4317</v>
      </c>
    </row>
    <row r="18" spans="1:12" x14ac:dyDescent="0.35">
      <c r="A18" s="2" t="s">
        <v>60</v>
      </c>
      <c r="B18" s="3" t="s">
        <v>61</v>
      </c>
      <c r="C18" s="4">
        <v>5</v>
      </c>
      <c r="D18" s="2" t="s">
        <v>74</v>
      </c>
      <c r="E18" s="5" t="s">
        <v>63</v>
      </c>
      <c r="F18" s="5" t="s">
        <v>64</v>
      </c>
      <c r="G18" s="5" t="s">
        <v>75</v>
      </c>
      <c r="H18" s="5" t="s">
        <v>76</v>
      </c>
      <c r="I18" s="6" t="s">
        <v>77</v>
      </c>
      <c r="J18" s="7" t="s">
        <v>78</v>
      </c>
      <c r="K18" s="13">
        <v>174690</v>
      </c>
      <c r="L18" s="13">
        <v>414</v>
      </c>
    </row>
    <row r="19" spans="1:12" x14ac:dyDescent="0.35">
      <c r="A19" s="2" t="s">
        <v>60</v>
      </c>
      <c r="B19" s="3" t="s">
        <v>61</v>
      </c>
      <c r="C19" s="4">
        <v>5</v>
      </c>
      <c r="D19" s="2" t="s">
        <v>79</v>
      </c>
      <c r="E19" s="5" t="s">
        <v>63</v>
      </c>
      <c r="F19" s="5" t="s">
        <v>64</v>
      </c>
      <c r="G19" s="5" t="s">
        <v>80</v>
      </c>
      <c r="H19" s="5" t="s">
        <v>81</v>
      </c>
      <c r="I19" s="6" t="s">
        <v>82</v>
      </c>
      <c r="J19" s="7" t="s">
        <v>83</v>
      </c>
      <c r="K19" s="13">
        <v>196524</v>
      </c>
      <c r="L19" s="13">
        <v>24700</v>
      </c>
    </row>
    <row r="20" spans="1:12" x14ac:dyDescent="0.35">
      <c r="A20" s="2" t="s">
        <v>84</v>
      </c>
      <c r="B20" s="8" t="s">
        <v>85</v>
      </c>
      <c r="C20" s="4">
        <v>1</v>
      </c>
      <c r="D20" s="2" t="s">
        <v>86</v>
      </c>
      <c r="E20" s="5" t="s">
        <v>87</v>
      </c>
      <c r="F20" s="5" t="s">
        <v>88</v>
      </c>
      <c r="G20" s="5" t="s">
        <v>18</v>
      </c>
      <c r="H20" s="5" t="s">
        <v>19</v>
      </c>
      <c r="I20" s="6" t="s">
        <v>88</v>
      </c>
      <c r="J20" s="7" t="s">
        <v>89</v>
      </c>
      <c r="K20" s="13">
        <v>6712976</v>
      </c>
      <c r="L20" s="13">
        <v>74692</v>
      </c>
    </row>
    <row r="21" spans="1:12" x14ac:dyDescent="0.35">
      <c r="A21" s="2" t="s">
        <v>90</v>
      </c>
      <c r="B21" s="3" t="s">
        <v>91</v>
      </c>
      <c r="C21" s="9">
        <v>50</v>
      </c>
      <c r="D21" s="2" t="s">
        <v>92</v>
      </c>
      <c r="E21" s="5" t="s">
        <v>93</v>
      </c>
      <c r="F21" s="5" t="s">
        <v>94</v>
      </c>
      <c r="G21" s="5" t="s">
        <v>95</v>
      </c>
      <c r="H21" s="5" t="s">
        <v>96</v>
      </c>
      <c r="I21" s="6" t="s">
        <v>97</v>
      </c>
      <c r="J21" s="7" t="s">
        <v>98</v>
      </c>
      <c r="K21" s="13">
        <v>299122</v>
      </c>
      <c r="L21" s="13">
        <v>17423</v>
      </c>
    </row>
    <row r="22" spans="1:12" x14ac:dyDescent="0.35">
      <c r="A22" s="2" t="s">
        <v>99</v>
      </c>
      <c r="B22" s="8" t="s">
        <v>100</v>
      </c>
      <c r="C22" s="4">
        <v>1</v>
      </c>
      <c r="D22" s="2" t="s">
        <v>101</v>
      </c>
      <c r="E22" s="5" t="s">
        <v>102</v>
      </c>
      <c r="F22" s="5" t="s">
        <v>103</v>
      </c>
      <c r="G22" s="5" t="s">
        <v>18</v>
      </c>
      <c r="H22" s="5" t="s">
        <v>19</v>
      </c>
      <c r="I22" s="6" t="s">
        <v>103</v>
      </c>
      <c r="J22" s="7" t="s">
        <v>104</v>
      </c>
      <c r="K22" s="13">
        <v>4277461</v>
      </c>
      <c r="L22" s="13">
        <v>27491</v>
      </c>
    </row>
    <row r="23" spans="1:12" x14ac:dyDescent="0.35">
      <c r="A23" s="2" t="s">
        <v>99</v>
      </c>
      <c r="B23" s="8" t="s">
        <v>100</v>
      </c>
      <c r="C23" s="4">
        <v>1</v>
      </c>
      <c r="D23" s="2" t="s">
        <v>105</v>
      </c>
      <c r="E23" s="5" t="s">
        <v>102</v>
      </c>
      <c r="F23" s="5" t="s">
        <v>106</v>
      </c>
      <c r="G23" s="5" t="s">
        <v>18</v>
      </c>
      <c r="H23" s="5" t="s">
        <v>19</v>
      </c>
      <c r="I23" s="6" t="s">
        <v>106</v>
      </c>
      <c r="J23" s="7" t="s">
        <v>107</v>
      </c>
      <c r="K23" s="13">
        <v>231089</v>
      </c>
      <c r="L23" s="13">
        <v>2500</v>
      </c>
    </row>
    <row r="24" spans="1:12" x14ac:dyDescent="0.35">
      <c r="A24" s="2" t="s">
        <v>108</v>
      </c>
      <c r="B24" s="8" t="s">
        <v>109</v>
      </c>
      <c r="C24" s="4">
        <v>10</v>
      </c>
      <c r="D24" s="2" t="s">
        <v>110</v>
      </c>
      <c r="E24" s="5" t="s">
        <v>111</v>
      </c>
      <c r="F24" s="5" t="s">
        <v>112</v>
      </c>
      <c r="G24" s="5" t="s">
        <v>18</v>
      </c>
      <c r="H24" s="5" t="s">
        <v>19</v>
      </c>
      <c r="I24" s="6" t="s">
        <v>112</v>
      </c>
      <c r="J24" s="7" t="s">
        <v>113</v>
      </c>
      <c r="K24" s="13">
        <v>9197</v>
      </c>
      <c r="L24" s="13">
        <v>6127</v>
      </c>
    </row>
    <row r="25" spans="1:12" x14ac:dyDescent="0.35">
      <c r="A25" s="2" t="s">
        <v>108</v>
      </c>
      <c r="B25" s="8" t="s">
        <v>109</v>
      </c>
      <c r="C25" s="4">
        <v>10</v>
      </c>
      <c r="D25" s="2" t="s">
        <v>114</v>
      </c>
      <c r="E25" s="5" t="s">
        <v>111</v>
      </c>
      <c r="F25" s="5" t="s">
        <v>115</v>
      </c>
      <c r="G25" s="5" t="s">
        <v>18</v>
      </c>
      <c r="H25" s="5" t="s">
        <v>19</v>
      </c>
      <c r="I25" s="6" t="s">
        <v>115</v>
      </c>
      <c r="J25" s="7" t="s">
        <v>116</v>
      </c>
      <c r="K25" s="13">
        <v>7009676</v>
      </c>
      <c r="L25" s="13">
        <v>1068874</v>
      </c>
    </row>
    <row r="26" spans="1:12" x14ac:dyDescent="0.35">
      <c r="A26" s="2" t="s">
        <v>108</v>
      </c>
      <c r="B26" s="8" t="s">
        <v>109</v>
      </c>
      <c r="C26" s="4">
        <v>10</v>
      </c>
      <c r="D26" s="10" t="s">
        <v>117</v>
      </c>
      <c r="E26" s="5" t="s">
        <v>111</v>
      </c>
      <c r="F26" s="5" t="s">
        <v>118</v>
      </c>
      <c r="G26" s="5" t="s">
        <v>18</v>
      </c>
      <c r="H26" s="5" t="s">
        <v>19</v>
      </c>
      <c r="I26" s="6" t="s">
        <v>118</v>
      </c>
      <c r="J26" s="11" t="s">
        <v>119</v>
      </c>
      <c r="K26" s="13">
        <v>1818754</v>
      </c>
      <c r="L26" s="13">
        <v>74546</v>
      </c>
    </row>
    <row r="27" spans="1:12" x14ac:dyDescent="0.35">
      <c r="A27" s="2" t="s">
        <v>108</v>
      </c>
      <c r="B27" s="8" t="s">
        <v>109</v>
      </c>
      <c r="C27" s="4">
        <v>10</v>
      </c>
      <c r="D27" s="2" t="s">
        <v>120</v>
      </c>
      <c r="E27" s="5" t="s">
        <v>111</v>
      </c>
      <c r="F27" s="5" t="s">
        <v>121</v>
      </c>
      <c r="G27" s="5" t="s">
        <v>122</v>
      </c>
      <c r="H27" s="5" t="s">
        <v>123</v>
      </c>
      <c r="I27" s="6" t="s">
        <v>124</v>
      </c>
      <c r="J27" s="7" t="s">
        <v>125</v>
      </c>
      <c r="K27" s="13">
        <v>1363622</v>
      </c>
      <c r="L27" s="13">
        <v>908429</v>
      </c>
    </row>
    <row r="28" spans="1:12" x14ac:dyDescent="0.35">
      <c r="A28" s="2" t="s">
        <v>126</v>
      </c>
      <c r="B28" s="8" t="s">
        <v>127</v>
      </c>
      <c r="C28" s="4">
        <v>5</v>
      </c>
      <c r="D28" s="2" t="s">
        <v>128</v>
      </c>
      <c r="E28" s="5" t="s">
        <v>129</v>
      </c>
      <c r="F28" s="5" t="s">
        <v>130</v>
      </c>
      <c r="G28" s="5" t="s">
        <v>18</v>
      </c>
      <c r="H28" s="5" t="s">
        <v>19</v>
      </c>
      <c r="I28" s="6" t="s">
        <v>130</v>
      </c>
      <c r="J28" s="7" t="s">
        <v>131</v>
      </c>
      <c r="K28" s="13">
        <v>5061824</v>
      </c>
      <c r="L28" s="13">
        <v>120500</v>
      </c>
    </row>
    <row r="29" spans="1:12" x14ac:dyDescent="0.35">
      <c r="A29" s="2" t="s">
        <v>132</v>
      </c>
      <c r="B29" s="8" t="s">
        <v>133</v>
      </c>
      <c r="C29" s="4">
        <v>1</v>
      </c>
      <c r="D29" s="2" t="s">
        <v>134</v>
      </c>
      <c r="E29" s="5" t="s">
        <v>135</v>
      </c>
      <c r="F29" s="5" t="s">
        <v>136</v>
      </c>
      <c r="G29" s="5" t="s">
        <v>18</v>
      </c>
      <c r="H29" s="5" t="s">
        <v>19</v>
      </c>
      <c r="I29" s="6" t="s">
        <v>136</v>
      </c>
      <c r="J29" s="7" t="s">
        <v>137</v>
      </c>
      <c r="K29" s="13">
        <v>1482319</v>
      </c>
      <c r="L29" s="13">
        <v>109723</v>
      </c>
    </row>
    <row r="30" spans="1:12" x14ac:dyDescent="0.35">
      <c r="A30" s="2" t="s">
        <v>132</v>
      </c>
      <c r="B30" s="8" t="s">
        <v>133</v>
      </c>
      <c r="C30" s="4">
        <v>1</v>
      </c>
      <c r="D30" s="2" t="s">
        <v>138</v>
      </c>
      <c r="E30" s="5" t="s">
        <v>135</v>
      </c>
      <c r="F30" s="5" t="s">
        <v>139</v>
      </c>
      <c r="G30" s="5" t="s">
        <v>140</v>
      </c>
      <c r="H30" s="5" t="s">
        <v>141</v>
      </c>
      <c r="I30" s="6" t="s">
        <v>142</v>
      </c>
      <c r="J30" s="7" t="s">
        <v>143</v>
      </c>
      <c r="K30" s="13">
        <v>359571</v>
      </c>
      <c r="L30" s="13">
        <v>77337</v>
      </c>
    </row>
    <row r="31" spans="1:12" x14ac:dyDescent="0.35">
      <c r="A31" s="2" t="s">
        <v>144</v>
      </c>
      <c r="B31" s="8" t="s">
        <v>145</v>
      </c>
      <c r="C31" s="4">
        <v>2</v>
      </c>
      <c r="D31" s="2" t="s">
        <v>146</v>
      </c>
      <c r="E31" s="5" t="s">
        <v>147</v>
      </c>
      <c r="F31" s="5" t="s">
        <v>148</v>
      </c>
      <c r="G31" s="5" t="s">
        <v>18</v>
      </c>
      <c r="H31" s="5" t="s">
        <v>19</v>
      </c>
      <c r="I31" s="6" t="s">
        <v>148</v>
      </c>
      <c r="J31" s="7" t="s">
        <v>149</v>
      </c>
      <c r="K31" s="13">
        <v>3380602</v>
      </c>
      <c r="L31" s="13">
        <v>250235</v>
      </c>
    </row>
    <row r="32" spans="1:12" x14ac:dyDescent="0.35">
      <c r="A32" s="2" t="s">
        <v>144</v>
      </c>
      <c r="B32" s="8" t="s">
        <v>145</v>
      </c>
      <c r="C32" s="4">
        <v>2</v>
      </c>
      <c r="D32" s="2" t="s">
        <v>150</v>
      </c>
      <c r="E32" s="5" t="s">
        <v>147</v>
      </c>
      <c r="F32" s="5" t="s">
        <v>151</v>
      </c>
      <c r="G32" s="5" t="s">
        <v>18</v>
      </c>
      <c r="H32" s="5" t="s">
        <v>19</v>
      </c>
      <c r="I32" s="6" t="s">
        <v>151</v>
      </c>
      <c r="J32" s="7" t="s">
        <v>152</v>
      </c>
      <c r="K32" s="13">
        <v>4371321</v>
      </c>
      <c r="L32" s="13">
        <v>527565</v>
      </c>
    </row>
    <row r="33" spans="1:12" x14ac:dyDescent="0.35">
      <c r="A33" s="2" t="s">
        <v>144</v>
      </c>
      <c r="B33" s="8" t="s">
        <v>145</v>
      </c>
      <c r="C33" s="4">
        <v>2</v>
      </c>
      <c r="D33" s="2" t="s">
        <v>153</v>
      </c>
      <c r="E33" s="5" t="s">
        <v>147</v>
      </c>
      <c r="F33" s="5" t="s">
        <v>154</v>
      </c>
      <c r="G33" s="5" t="s">
        <v>18</v>
      </c>
      <c r="H33" s="5" t="s">
        <v>19</v>
      </c>
      <c r="I33" s="6" t="s">
        <v>154</v>
      </c>
      <c r="J33" s="7" t="s">
        <v>155</v>
      </c>
      <c r="K33" s="13">
        <v>4817641</v>
      </c>
      <c r="L33" s="13">
        <v>356606</v>
      </c>
    </row>
    <row r="34" spans="1:12" x14ac:dyDescent="0.35">
      <c r="A34" s="2" t="s">
        <v>144</v>
      </c>
      <c r="B34" s="8" t="s">
        <v>145</v>
      </c>
      <c r="C34" s="4">
        <v>2</v>
      </c>
      <c r="D34" s="2" t="s">
        <v>156</v>
      </c>
      <c r="E34" s="5" t="s">
        <v>147</v>
      </c>
      <c r="F34" s="5" t="s">
        <v>157</v>
      </c>
      <c r="G34" s="5" t="s">
        <v>158</v>
      </c>
      <c r="H34" s="5" t="s">
        <v>159</v>
      </c>
      <c r="I34" s="6" t="s">
        <v>160</v>
      </c>
      <c r="J34" s="7" t="s">
        <v>161</v>
      </c>
      <c r="K34" s="13">
        <v>2643967</v>
      </c>
      <c r="L34" s="13">
        <v>3439</v>
      </c>
    </row>
    <row r="35" spans="1:12" x14ac:dyDescent="0.35">
      <c r="A35" s="2" t="s">
        <v>162</v>
      </c>
      <c r="B35" s="3" t="s">
        <v>163</v>
      </c>
      <c r="C35" s="9">
        <v>22</v>
      </c>
      <c r="D35" s="2" t="s">
        <v>164</v>
      </c>
      <c r="E35" s="5" t="s">
        <v>165</v>
      </c>
      <c r="F35" s="5" t="s">
        <v>166</v>
      </c>
      <c r="G35" s="5" t="s">
        <v>167</v>
      </c>
      <c r="H35" s="5" t="s">
        <v>168</v>
      </c>
      <c r="I35" s="6" t="s">
        <v>169</v>
      </c>
      <c r="J35" s="7" t="s">
        <v>170</v>
      </c>
      <c r="K35" s="13">
        <v>707944</v>
      </c>
      <c r="L35" s="13">
        <v>471624</v>
      </c>
    </row>
    <row r="36" spans="1:12" x14ac:dyDescent="0.35">
      <c r="A36" s="2" t="s">
        <v>171</v>
      </c>
      <c r="B36" s="8" t="s">
        <v>172</v>
      </c>
      <c r="C36" s="9">
        <v>5</v>
      </c>
      <c r="D36" s="2" t="s">
        <v>173</v>
      </c>
      <c r="E36" s="5" t="s">
        <v>174</v>
      </c>
      <c r="F36" s="5" t="s">
        <v>175</v>
      </c>
      <c r="G36" s="5" t="s">
        <v>18</v>
      </c>
      <c r="H36" s="5" t="s">
        <v>19</v>
      </c>
      <c r="I36" s="6" t="s">
        <v>175</v>
      </c>
      <c r="J36" s="7" t="s">
        <v>176</v>
      </c>
      <c r="K36" s="13">
        <v>4457834</v>
      </c>
      <c r="L36" s="13">
        <v>244569</v>
      </c>
    </row>
    <row r="37" spans="1:12" x14ac:dyDescent="0.35">
      <c r="A37" s="2" t="s">
        <v>177</v>
      </c>
      <c r="B37" s="8" t="s">
        <v>178</v>
      </c>
      <c r="C37" s="9">
        <v>1</v>
      </c>
      <c r="D37" s="2" t="s">
        <v>179</v>
      </c>
      <c r="E37" s="5" t="s">
        <v>180</v>
      </c>
      <c r="F37" s="5" t="s">
        <v>181</v>
      </c>
      <c r="G37" s="5" t="s">
        <v>18</v>
      </c>
      <c r="H37" s="5" t="s">
        <v>19</v>
      </c>
      <c r="I37" s="6" t="s">
        <v>181</v>
      </c>
      <c r="J37" s="7" t="s">
        <v>182</v>
      </c>
      <c r="K37" s="13">
        <v>289033</v>
      </c>
      <c r="L37" s="13">
        <v>1750</v>
      </c>
    </row>
    <row r="38" spans="1:12" x14ac:dyDescent="0.35">
      <c r="A38" s="2" t="s">
        <v>177</v>
      </c>
      <c r="B38" s="8" t="s">
        <v>178</v>
      </c>
      <c r="C38" s="9">
        <v>1</v>
      </c>
      <c r="D38" s="2" t="s">
        <v>183</v>
      </c>
      <c r="E38" s="5" t="s">
        <v>180</v>
      </c>
      <c r="F38" s="5" t="s">
        <v>184</v>
      </c>
      <c r="G38" s="5" t="s">
        <v>18</v>
      </c>
      <c r="H38" s="5" t="s">
        <v>19</v>
      </c>
      <c r="I38" s="6" t="s">
        <v>184</v>
      </c>
      <c r="J38" s="7" t="s">
        <v>185</v>
      </c>
      <c r="K38" s="13">
        <v>6303599</v>
      </c>
      <c r="L38" s="13">
        <v>466599</v>
      </c>
    </row>
    <row r="39" spans="1:12" x14ac:dyDescent="0.35">
      <c r="A39" s="2" t="s">
        <v>177</v>
      </c>
      <c r="B39" s="8" t="s">
        <v>178</v>
      </c>
      <c r="C39" s="9">
        <v>1</v>
      </c>
      <c r="D39" s="2" t="s">
        <v>186</v>
      </c>
      <c r="E39" s="5" t="s">
        <v>180</v>
      </c>
      <c r="F39" s="5" t="s">
        <v>187</v>
      </c>
      <c r="G39" s="5" t="s">
        <v>18</v>
      </c>
      <c r="H39" s="5" t="s">
        <v>19</v>
      </c>
      <c r="I39" s="6" t="s">
        <v>187</v>
      </c>
      <c r="J39" s="7" t="s">
        <v>188</v>
      </c>
      <c r="K39" s="13">
        <v>6203782</v>
      </c>
      <c r="L39" s="13">
        <v>626172</v>
      </c>
    </row>
    <row r="40" spans="1:12" x14ac:dyDescent="0.35">
      <c r="A40" s="2" t="s">
        <v>177</v>
      </c>
      <c r="B40" s="8" t="s">
        <v>178</v>
      </c>
      <c r="C40" s="9">
        <v>1</v>
      </c>
      <c r="D40" s="2" t="s">
        <v>189</v>
      </c>
      <c r="E40" s="5" t="s">
        <v>180</v>
      </c>
      <c r="F40" s="5" t="s">
        <v>190</v>
      </c>
      <c r="G40" s="5" t="s">
        <v>18</v>
      </c>
      <c r="H40" s="5" t="s">
        <v>19</v>
      </c>
      <c r="I40" s="6" t="s">
        <v>190</v>
      </c>
      <c r="J40" s="7" t="s">
        <v>191</v>
      </c>
      <c r="K40" s="13">
        <v>6919603</v>
      </c>
      <c r="L40" s="13">
        <v>8047</v>
      </c>
    </row>
    <row r="41" spans="1:12" x14ac:dyDescent="0.35">
      <c r="A41" s="2" t="s">
        <v>177</v>
      </c>
      <c r="B41" s="8" t="s">
        <v>178</v>
      </c>
      <c r="C41" s="9">
        <v>1</v>
      </c>
      <c r="D41" s="2" t="s">
        <v>192</v>
      </c>
      <c r="E41" s="5" t="s">
        <v>180</v>
      </c>
      <c r="F41" s="5" t="s">
        <v>193</v>
      </c>
      <c r="G41" s="5" t="s">
        <v>18</v>
      </c>
      <c r="H41" s="5" t="s">
        <v>19</v>
      </c>
      <c r="I41" s="6" t="s">
        <v>193</v>
      </c>
      <c r="J41" s="7" t="s">
        <v>194</v>
      </c>
      <c r="K41" s="13">
        <v>35888437</v>
      </c>
      <c r="L41" s="13">
        <v>2413842</v>
      </c>
    </row>
    <row r="42" spans="1:12" x14ac:dyDescent="0.35">
      <c r="A42" s="2" t="s">
        <v>177</v>
      </c>
      <c r="B42" s="8" t="s">
        <v>178</v>
      </c>
      <c r="C42" s="9">
        <v>1</v>
      </c>
      <c r="D42" s="2" t="s">
        <v>195</v>
      </c>
      <c r="E42" s="5" t="s">
        <v>180</v>
      </c>
      <c r="F42" s="5" t="s">
        <v>196</v>
      </c>
      <c r="G42" s="5" t="s">
        <v>197</v>
      </c>
      <c r="H42" s="5" t="s">
        <v>198</v>
      </c>
      <c r="I42" s="6" t="s">
        <v>199</v>
      </c>
      <c r="J42" s="7" t="s">
        <v>200</v>
      </c>
      <c r="K42" s="13">
        <v>422403</v>
      </c>
      <c r="L42" s="13">
        <v>31267</v>
      </c>
    </row>
    <row r="43" spans="1:12" ht="31" x14ac:dyDescent="0.35">
      <c r="A43" s="2" t="s">
        <v>177</v>
      </c>
      <c r="B43" s="8" t="s">
        <v>178</v>
      </c>
      <c r="C43" s="9">
        <v>1</v>
      </c>
      <c r="D43" s="2" t="s">
        <v>201</v>
      </c>
      <c r="E43" s="5" t="s">
        <v>180</v>
      </c>
      <c r="F43" s="5" t="s">
        <v>202</v>
      </c>
      <c r="G43" s="5" t="s">
        <v>203</v>
      </c>
      <c r="H43" s="5" t="s">
        <v>204</v>
      </c>
      <c r="I43" s="6" t="s">
        <v>205</v>
      </c>
      <c r="J43" s="7" t="s">
        <v>206</v>
      </c>
      <c r="K43" s="13">
        <v>2041923</v>
      </c>
      <c r="L43" s="13">
        <v>408092</v>
      </c>
    </row>
    <row r="44" spans="1:12" x14ac:dyDescent="0.35">
      <c r="A44" s="2" t="s">
        <v>177</v>
      </c>
      <c r="B44" s="8" t="s">
        <v>178</v>
      </c>
      <c r="C44" s="9">
        <v>1</v>
      </c>
      <c r="D44" s="2" t="s">
        <v>207</v>
      </c>
      <c r="E44" s="5" t="s">
        <v>180</v>
      </c>
      <c r="F44" s="5" t="s">
        <v>196</v>
      </c>
      <c r="G44" s="5" t="s">
        <v>208</v>
      </c>
      <c r="H44" s="5" t="s">
        <v>209</v>
      </c>
      <c r="I44" s="6" t="s">
        <v>210</v>
      </c>
      <c r="J44" s="7" t="s">
        <v>211</v>
      </c>
      <c r="K44" s="13">
        <v>281189</v>
      </c>
      <c r="L44" s="13">
        <v>20814</v>
      </c>
    </row>
    <row r="45" spans="1:12" x14ac:dyDescent="0.35">
      <c r="A45" s="2" t="s">
        <v>177</v>
      </c>
      <c r="B45" s="8" t="s">
        <v>178</v>
      </c>
      <c r="C45" s="9">
        <v>1</v>
      </c>
      <c r="D45" s="2" t="s">
        <v>212</v>
      </c>
      <c r="E45" s="5" t="s">
        <v>180</v>
      </c>
      <c r="F45" s="5" t="s">
        <v>196</v>
      </c>
      <c r="G45" s="5" t="s">
        <v>213</v>
      </c>
      <c r="H45" s="5" t="s">
        <v>214</v>
      </c>
      <c r="I45" s="6" t="s">
        <v>215</v>
      </c>
      <c r="J45" s="7" t="s">
        <v>216</v>
      </c>
      <c r="K45" s="13">
        <v>3307420</v>
      </c>
      <c r="L45" s="13">
        <v>244818</v>
      </c>
    </row>
    <row r="46" spans="1:12" x14ac:dyDescent="0.35">
      <c r="A46" s="2" t="s">
        <v>177</v>
      </c>
      <c r="B46" s="8" t="s">
        <v>178</v>
      </c>
      <c r="C46" s="9">
        <v>1</v>
      </c>
      <c r="D46" s="2" t="s">
        <v>217</v>
      </c>
      <c r="E46" s="5" t="s">
        <v>180</v>
      </c>
      <c r="F46" s="5" t="s">
        <v>196</v>
      </c>
      <c r="G46" s="5" t="s">
        <v>218</v>
      </c>
      <c r="H46" s="5" t="s">
        <v>219</v>
      </c>
      <c r="I46" s="6" t="s">
        <v>220</v>
      </c>
      <c r="J46" s="7" t="s">
        <v>221</v>
      </c>
      <c r="K46" s="13">
        <v>1033500</v>
      </c>
      <c r="L46" s="13">
        <v>76501</v>
      </c>
    </row>
    <row r="47" spans="1:12" x14ac:dyDescent="0.35">
      <c r="A47" s="2" t="s">
        <v>177</v>
      </c>
      <c r="B47" s="8" t="s">
        <v>178</v>
      </c>
      <c r="C47" s="9">
        <v>1</v>
      </c>
      <c r="D47" s="2" t="s">
        <v>222</v>
      </c>
      <c r="E47" s="5" t="s">
        <v>180</v>
      </c>
      <c r="F47" s="5" t="s">
        <v>196</v>
      </c>
      <c r="G47" s="5" t="s">
        <v>223</v>
      </c>
      <c r="H47" s="5" t="s">
        <v>224</v>
      </c>
      <c r="I47" s="6" t="s">
        <v>225</v>
      </c>
      <c r="J47" s="7" t="s">
        <v>226</v>
      </c>
      <c r="K47" s="13">
        <v>1142387</v>
      </c>
      <c r="L47" s="13">
        <v>84561</v>
      </c>
    </row>
    <row r="48" spans="1:12" x14ac:dyDescent="0.35">
      <c r="A48" s="2" t="s">
        <v>177</v>
      </c>
      <c r="B48" s="8" t="s">
        <v>178</v>
      </c>
      <c r="C48" s="9">
        <v>1</v>
      </c>
      <c r="D48" s="2" t="s">
        <v>227</v>
      </c>
      <c r="E48" s="5" t="s">
        <v>180</v>
      </c>
      <c r="F48" s="5" t="s">
        <v>196</v>
      </c>
      <c r="G48" s="5" t="s">
        <v>228</v>
      </c>
      <c r="H48" s="5" t="s">
        <v>229</v>
      </c>
      <c r="I48" s="6" t="s">
        <v>230</v>
      </c>
      <c r="J48" s="7" t="s">
        <v>231</v>
      </c>
      <c r="K48" s="13">
        <v>272519</v>
      </c>
      <c r="L48" s="13">
        <v>20172</v>
      </c>
    </row>
    <row r="49" spans="1:12" x14ac:dyDescent="0.35">
      <c r="A49" s="2" t="s">
        <v>177</v>
      </c>
      <c r="B49" s="8" t="s">
        <v>178</v>
      </c>
      <c r="C49" s="9">
        <v>1</v>
      </c>
      <c r="D49" s="2" t="s">
        <v>232</v>
      </c>
      <c r="E49" s="5" t="s">
        <v>180</v>
      </c>
      <c r="F49" s="5" t="s">
        <v>233</v>
      </c>
      <c r="G49" s="5" t="s">
        <v>234</v>
      </c>
      <c r="H49" s="5" t="s">
        <v>235</v>
      </c>
      <c r="I49" s="6" t="s">
        <v>236</v>
      </c>
      <c r="J49" s="7" t="s">
        <v>237</v>
      </c>
      <c r="K49" s="13">
        <v>6380448</v>
      </c>
      <c r="L49" s="13">
        <v>3795482</v>
      </c>
    </row>
    <row r="50" spans="1:12" x14ac:dyDescent="0.35">
      <c r="A50" s="2" t="s">
        <v>177</v>
      </c>
      <c r="B50" s="8" t="s">
        <v>178</v>
      </c>
      <c r="C50" s="9">
        <v>1</v>
      </c>
      <c r="D50" s="10" t="s">
        <v>238</v>
      </c>
      <c r="E50" s="5" t="s">
        <v>180</v>
      </c>
      <c r="F50" s="5" t="s">
        <v>196</v>
      </c>
      <c r="G50" s="5" t="s">
        <v>239</v>
      </c>
      <c r="H50" s="12" t="s">
        <v>240</v>
      </c>
      <c r="I50" s="6" t="s">
        <v>241</v>
      </c>
      <c r="J50" s="11" t="s">
        <v>242</v>
      </c>
      <c r="K50" s="13">
        <v>1629958</v>
      </c>
      <c r="L50" s="13">
        <v>120651</v>
      </c>
    </row>
    <row r="51" spans="1:12" x14ac:dyDescent="0.35">
      <c r="A51" s="2" t="s">
        <v>177</v>
      </c>
      <c r="B51" s="8" t="s">
        <v>178</v>
      </c>
      <c r="C51" s="9">
        <v>1</v>
      </c>
      <c r="D51" s="2" t="s">
        <v>243</v>
      </c>
      <c r="E51" s="5" t="s">
        <v>180</v>
      </c>
      <c r="F51" s="5" t="s">
        <v>244</v>
      </c>
      <c r="G51" s="5" t="s">
        <v>245</v>
      </c>
      <c r="H51" s="5" t="s">
        <v>246</v>
      </c>
      <c r="I51" s="6" t="s">
        <v>247</v>
      </c>
      <c r="J51" s="7" t="s">
        <v>248</v>
      </c>
      <c r="K51" s="13">
        <v>1341219</v>
      </c>
      <c r="L51" s="13">
        <v>673416</v>
      </c>
    </row>
    <row r="52" spans="1:12" x14ac:dyDescent="0.35">
      <c r="A52" s="2" t="s">
        <v>177</v>
      </c>
      <c r="B52" s="8" t="s">
        <v>178</v>
      </c>
      <c r="C52" s="9">
        <v>1</v>
      </c>
      <c r="D52" s="2" t="s">
        <v>249</v>
      </c>
      <c r="E52" s="5" t="s">
        <v>180</v>
      </c>
      <c r="F52" s="5" t="s">
        <v>196</v>
      </c>
      <c r="G52" s="5" t="s">
        <v>250</v>
      </c>
      <c r="H52" s="5" t="s">
        <v>251</v>
      </c>
      <c r="I52" s="6" t="s">
        <v>252</v>
      </c>
      <c r="J52" s="7" t="s">
        <v>253</v>
      </c>
      <c r="K52" s="13">
        <v>1851393</v>
      </c>
      <c r="L52" s="13">
        <v>137042</v>
      </c>
    </row>
    <row r="53" spans="1:12" x14ac:dyDescent="0.35">
      <c r="A53" s="2" t="s">
        <v>177</v>
      </c>
      <c r="B53" s="8" t="s">
        <v>178</v>
      </c>
      <c r="C53" s="9">
        <v>1</v>
      </c>
      <c r="D53" s="2" t="s">
        <v>254</v>
      </c>
      <c r="E53" s="5" t="s">
        <v>180</v>
      </c>
      <c r="F53" s="5" t="s">
        <v>196</v>
      </c>
      <c r="G53" s="5" t="s">
        <v>255</v>
      </c>
      <c r="H53" s="5" t="s">
        <v>256</v>
      </c>
      <c r="I53" s="6" t="s">
        <v>257</v>
      </c>
      <c r="J53" s="7" t="s">
        <v>258</v>
      </c>
      <c r="K53" s="13">
        <v>1195833</v>
      </c>
      <c r="L53" s="13">
        <v>88517</v>
      </c>
    </row>
    <row r="54" spans="1:12" x14ac:dyDescent="0.35">
      <c r="A54" s="2" t="s">
        <v>177</v>
      </c>
      <c r="B54" s="8" t="s">
        <v>178</v>
      </c>
      <c r="C54" s="9">
        <v>1</v>
      </c>
      <c r="D54" s="2" t="s">
        <v>259</v>
      </c>
      <c r="E54" s="5" t="s">
        <v>180</v>
      </c>
      <c r="F54" s="5" t="s">
        <v>260</v>
      </c>
      <c r="G54" s="5" t="s">
        <v>261</v>
      </c>
      <c r="H54" s="5" t="s">
        <v>262</v>
      </c>
      <c r="I54" s="6" t="s">
        <v>263</v>
      </c>
      <c r="J54" s="7" t="s">
        <v>264</v>
      </c>
      <c r="K54" s="13">
        <v>11936</v>
      </c>
      <c r="L54" s="13">
        <v>884</v>
      </c>
    </row>
    <row r="55" spans="1:12" x14ac:dyDescent="0.35">
      <c r="A55" s="2" t="s">
        <v>177</v>
      </c>
      <c r="B55" s="8" t="s">
        <v>178</v>
      </c>
      <c r="C55" s="9">
        <v>1</v>
      </c>
      <c r="D55" s="2" t="s">
        <v>265</v>
      </c>
      <c r="E55" s="5" t="s">
        <v>180</v>
      </c>
      <c r="F55" s="5" t="s">
        <v>202</v>
      </c>
      <c r="G55" s="5" t="s">
        <v>266</v>
      </c>
      <c r="H55" s="5" t="s">
        <v>267</v>
      </c>
      <c r="I55" s="6" t="s">
        <v>268</v>
      </c>
      <c r="J55" s="7" t="s">
        <v>269</v>
      </c>
      <c r="K55" s="13">
        <v>550886</v>
      </c>
      <c r="L55" s="13">
        <v>40777</v>
      </c>
    </row>
    <row r="56" spans="1:12" x14ac:dyDescent="0.35">
      <c r="A56" s="2" t="s">
        <v>177</v>
      </c>
      <c r="B56" s="8" t="s">
        <v>178</v>
      </c>
      <c r="C56" s="9">
        <v>1</v>
      </c>
      <c r="D56" s="2" t="s">
        <v>270</v>
      </c>
      <c r="E56" s="5" t="s">
        <v>180</v>
      </c>
      <c r="F56" s="5" t="s">
        <v>202</v>
      </c>
      <c r="G56" s="5" t="s">
        <v>271</v>
      </c>
      <c r="H56" s="5" t="s">
        <v>272</v>
      </c>
      <c r="I56" s="6" t="s">
        <v>273</v>
      </c>
      <c r="J56" s="7" t="s">
        <v>274</v>
      </c>
      <c r="K56" s="13">
        <v>673042</v>
      </c>
      <c r="L56" s="13">
        <v>49819</v>
      </c>
    </row>
    <row r="57" spans="1:12" x14ac:dyDescent="0.35">
      <c r="A57" s="2" t="s">
        <v>177</v>
      </c>
      <c r="B57" s="8" t="s">
        <v>178</v>
      </c>
      <c r="C57" s="9">
        <v>1</v>
      </c>
      <c r="D57" s="2" t="s">
        <v>275</v>
      </c>
      <c r="E57" s="5" t="s">
        <v>180</v>
      </c>
      <c r="F57" s="5" t="s">
        <v>196</v>
      </c>
      <c r="G57" s="5" t="s">
        <v>276</v>
      </c>
      <c r="H57" s="5" t="s">
        <v>277</v>
      </c>
      <c r="I57" s="6" t="s">
        <v>278</v>
      </c>
      <c r="J57" s="7" t="s">
        <v>279</v>
      </c>
      <c r="K57" s="13">
        <v>687817</v>
      </c>
      <c r="L57" s="13">
        <v>50913</v>
      </c>
    </row>
    <row r="58" spans="1:12" x14ac:dyDescent="0.35">
      <c r="A58" s="2" t="s">
        <v>177</v>
      </c>
      <c r="B58" s="8" t="s">
        <v>178</v>
      </c>
      <c r="C58" s="9">
        <v>1</v>
      </c>
      <c r="D58" s="2" t="s">
        <v>280</v>
      </c>
      <c r="E58" s="5" t="s">
        <v>180</v>
      </c>
      <c r="F58" s="5" t="s">
        <v>196</v>
      </c>
      <c r="G58" s="5" t="s">
        <v>281</v>
      </c>
      <c r="H58" s="5" t="s">
        <v>282</v>
      </c>
      <c r="I58" s="6" t="s">
        <v>283</v>
      </c>
      <c r="J58" s="7" t="s">
        <v>284</v>
      </c>
      <c r="K58" s="13">
        <v>272640</v>
      </c>
      <c r="L58" s="13">
        <v>20181</v>
      </c>
    </row>
    <row r="59" spans="1:12" x14ac:dyDescent="0.35">
      <c r="A59" s="2" t="s">
        <v>285</v>
      </c>
      <c r="B59" s="8" t="s">
        <v>286</v>
      </c>
      <c r="C59" s="9">
        <v>1</v>
      </c>
      <c r="D59" s="2" t="s">
        <v>287</v>
      </c>
      <c r="E59" s="5" t="s">
        <v>288</v>
      </c>
      <c r="F59" s="5" t="s">
        <v>289</v>
      </c>
      <c r="G59" s="5" t="s">
        <v>18</v>
      </c>
      <c r="H59" s="5" t="s">
        <v>19</v>
      </c>
      <c r="I59" s="6" t="s">
        <v>289</v>
      </c>
      <c r="J59" s="7" t="s">
        <v>290</v>
      </c>
      <c r="K59" s="13">
        <v>3158663</v>
      </c>
      <c r="L59" s="13">
        <v>233807</v>
      </c>
    </row>
    <row r="60" spans="1:12" x14ac:dyDescent="0.35">
      <c r="A60" s="2" t="s">
        <v>291</v>
      </c>
      <c r="B60" s="3" t="s">
        <v>292</v>
      </c>
      <c r="C60" s="9">
        <v>53</v>
      </c>
      <c r="D60" s="2" t="s">
        <v>293</v>
      </c>
      <c r="E60" s="5" t="s">
        <v>294</v>
      </c>
      <c r="F60" s="5" t="s">
        <v>295</v>
      </c>
      <c r="G60" s="5" t="s">
        <v>18</v>
      </c>
      <c r="H60" s="5" t="s">
        <v>19</v>
      </c>
      <c r="I60" s="6" t="s">
        <v>295</v>
      </c>
      <c r="J60" s="7" t="s">
        <v>296</v>
      </c>
      <c r="K60" s="13">
        <v>1076023</v>
      </c>
      <c r="L60" s="13">
        <v>300000</v>
      </c>
    </row>
    <row r="61" spans="1:12" x14ac:dyDescent="0.35">
      <c r="A61" s="2" t="s">
        <v>291</v>
      </c>
      <c r="B61" s="3" t="s">
        <v>292</v>
      </c>
      <c r="C61" s="9">
        <v>53</v>
      </c>
      <c r="D61" s="2" t="s">
        <v>297</v>
      </c>
      <c r="E61" s="5" t="s">
        <v>294</v>
      </c>
      <c r="F61" s="5" t="s">
        <v>298</v>
      </c>
      <c r="G61" s="5" t="s">
        <v>18</v>
      </c>
      <c r="H61" s="5" t="s">
        <v>19</v>
      </c>
      <c r="I61" s="6" t="s">
        <v>298</v>
      </c>
      <c r="J61" s="7" t="s">
        <v>299</v>
      </c>
      <c r="K61" s="13">
        <v>32463</v>
      </c>
      <c r="L61" s="13">
        <v>21626</v>
      </c>
    </row>
    <row r="62" spans="1:12" x14ac:dyDescent="0.35">
      <c r="A62" s="2" t="s">
        <v>291</v>
      </c>
      <c r="B62" s="3" t="s">
        <v>292</v>
      </c>
      <c r="C62" s="9">
        <v>53</v>
      </c>
      <c r="D62" s="2" t="s">
        <v>300</v>
      </c>
      <c r="E62" s="5" t="s">
        <v>294</v>
      </c>
      <c r="F62" s="5" t="s">
        <v>301</v>
      </c>
      <c r="G62" s="5" t="s">
        <v>18</v>
      </c>
      <c r="H62" s="5" t="s">
        <v>19</v>
      </c>
      <c r="I62" s="6" t="s">
        <v>301</v>
      </c>
      <c r="J62" s="7" t="s">
        <v>302</v>
      </c>
      <c r="K62" s="13">
        <v>8314</v>
      </c>
      <c r="L62" s="13">
        <v>615</v>
      </c>
    </row>
    <row r="63" spans="1:12" x14ac:dyDescent="0.35">
      <c r="A63" s="2" t="s">
        <v>303</v>
      </c>
      <c r="B63" s="3" t="s">
        <v>304</v>
      </c>
      <c r="C63" s="9">
        <v>31</v>
      </c>
      <c r="D63" s="2" t="s">
        <v>305</v>
      </c>
      <c r="E63" s="5" t="s">
        <v>306</v>
      </c>
      <c r="F63" s="5" t="s">
        <v>307</v>
      </c>
      <c r="G63" s="5" t="s">
        <v>18</v>
      </c>
      <c r="H63" s="5" t="s">
        <v>19</v>
      </c>
      <c r="I63" s="6" t="s">
        <v>307</v>
      </c>
      <c r="J63" s="7" t="s">
        <v>308</v>
      </c>
      <c r="K63" s="13">
        <v>4793553</v>
      </c>
      <c r="L63" s="13">
        <v>15841</v>
      </c>
    </row>
    <row r="64" spans="1:12" x14ac:dyDescent="0.35">
      <c r="A64" s="2" t="s">
        <v>303</v>
      </c>
      <c r="B64" s="3" t="s">
        <v>304</v>
      </c>
      <c r="C64" s="9">
        <v>31</v>
      </c>
      <c r="D64" s="2" t="s">
        <v>309</v>
      </c>
      <c r="E64" s="5" t="s">
        <v>306</v>
      </c>
      <c r="F64" s="5" t="s">
        <v>310</v>
      </c>
      <c r="G64" s="5" t="s">
        <v>18</v>
      </c>
      <c r="H64" s="5" t="s">
        <v>19</v>
      </c>
      <c r="I64" s="6" t="s">
        <v>310</v>
      </c>
      <c r="J64" s="7" t="s">
        <v>311</v>
      </c>
      <c r="K64" s="13">
        <v>615330</v>
      </c>
      <c r="L64" s="13">
        <v>89648</v>
      </c>
    </row>
    <row r="65" spans="1:12" x14ac:dyDescent="0.35">
      <c r="A65" s="2" t="s">
        <v>312</v>
      </c>
      <c r="B65" s="3" t="s">
        <v>313</v>
      </c>
      <c r="C65" s="9">
        <v>6</v>
      </c>
      <c r="D65" s="2" t="s">
        <v>314</v>
      </c>
      <c r="E65" s="5" t="s">
        <v>315</v>
      </c>
      <c r="F65" s="5" t="s">
        <v>316</v>
      </c>
      <c r="G65" s="5" t="s">
        <v>18</v>
      </c>
      <c r="H65" s="5" t="s">
        <v>19</v>
      </c>
      <c r="I65" s="6" t="s">
        <v>316</v>
      </c>
      <c r="J65" s="7" t="s">
        <v>317</v>
      </c>
      <c r="K65" s="13">
        <v>1549738</v>
      </c>
      <c r="L65" s="13">
        <v>114713</v>
      </c>
    </row>
    <row r="66" spans="1:12" x14ac:dyDescent="0.35">
      <c r="A66" s="2" t="s">
        <v>318</v>
      </c>
      <c r="B66" s="8" t="s">
        <v>319</v>
      </c>
      <c r="C66" s="9">
        <v>4</v>
      </c>
      <c r="D66" s="2" t="s">
        <v>320</v>
      </c>
      <c r="E66" s="5" t="s">
        <v>321</v>
      </c>
      <c r="F66" s="5" t="s">
        <v>322</v>
      </c>
      <c r="G66" s="5" t="s">
        <v>18</v>
      </c>
      <c r="H66" s="5" t="s">
        <v>19</v>
      </c>
      <c r="I66" s="6" t="s">
        <v>322</v>
      </c>
      <c r="J66" s="7" t="s">
        <v>323</v>
      </c>
      <c r="K66" s="13">
        <v>20996629</v>
      </c>
      <c r="L66" s="13">
        <v>3421790</v>
      </c>
    </row>
    <row r="67" spans="1:12" x14ac:dyDescent="0.35">
      <c r="A67" s="2" t="s">
        <v>318</v>
      </c>
      <c r="B67" s="8" t="s">
        <v>319</v>
      </c>
      <c r="C67" s="9">
        <v>4</v>
      </c>
      <c r="D67" s="2" t="s">
        <v>324</v>
      </c>
      <c r="E67" s="5" t="s">
        <v>321</v>
      </c>
      <c r="F67" s="5" t="s">
        <v>325</v>
      </c>
      <c r="G67" s="5" t="s">
        <v>18</v>
      </c>
      <c r="H67" s="5" t="s">
        <v>19</v>
      </c>
      <c r="I67" s="6" t="s">
        <v>325</v>
      </c>
      <c r="J67" s="7" t="s">
        <v>326</v>
      </c>
      <c r="K67" s="13">
        <v>10909250</v>
      </c>
      <c r="L67" s="13">
        <v>866283</v>
      </c>
    </row>
    <row r="68" spans="1:12" x14ac:dyDescent="0.35">
      <c r="A68" s="2" t="s">
        <v>327</v>
      </c>
      <c r="B68" s="8" t="s">
        <v>328</v>
      </c>
      <c r="C68" s="9">
        <v>4</v>
      </c>
      <c r="D68" s="2" t="s">
        <v>329</v>
      </c>
      <c r="E68" s="5" t="s">
        <v>330</v>
      </c>
      <c r="F68" s="5" t="s">
        <v>331</v>
      </c>
      <c r="G68" s="5" t="s">
        <v>18</v>
      </c>
      <c r="H68" s="5" t="s">
        <v>19</v>
      </c>
      <c r="I68" s="6" t="s">
        <v>331</v>
      </c>
      <c r="J68" s="7" t="s">
        <v>332</v>
      </c>
      <c r="K68" s="13">
        <v>5055265</v>
      </c>
      <c r="L68" s="13">
        <v>2065778</v>
      </c>
    </row>
    <row r="69" spans="1:12" x14ac:dyDescent="0.35">
      <c r="A69" s="2" t="s">
        <v>327</v>
      </c>
      <c r="B69" s="8" t="s">
        <v>328</v>
      </c>
      <c r="C69" s="9">
        <v>4</v>
      </c>
      <c r="D69" s="2" t="s">
        <v>333</v>
      </c>
      <c r="E69" s="5" t="s">
        <v>330</v>
      </c>
      <c r="F69" s="5" t="s">
        <v>334</v>
      </c>
      <c r="G69" s="5" t="s">
        <v>335</v>
      </c>
      <c r="H69" s="5" t="s">
        <v>336</v>
      </c>
      <c r="I69" s="6" t="s">
        <v>337</v>
      </c>
      <c r="J69" s="7" t="s">
        <v>338</v>
      </c>
      <c r="K69" s="13">
        <v>128264</v>
      </c>
      <c r="L69" s="13">
        <v>85448</v>
      </c>
    </row>
    <row r="70" spans="1:12" x14ac:dyDescent="0.35">
      <c r="A70" s="2" t="s">
        <v>339</v>
      </c>
      <c r="B70" s="8" t="s">
        <v>340</v>
      </c>
      <c r="C70" s="9">
        <v>11</v>
      </c>
      <c r="D70" s="2" t="s">
        <v>341</v>
      </c>
      <c r="E70" s="5" t="s">
        <v>342</v>
      </c>
      <c r="F70" s="5" t="s">
        <v>343</v>
      </c>
      <c r="G70" s="5" t="s">
        <v>18</v>
      </c>
      <c r="H70" s="5" t="s">
        <v>19</v>
      </c>
      <c r="I70" s="6" t="s">
        <v>343</v>
      </c>
      <c r="J70" s="7" t="s">
        <v>344</v>
      </c>
      <c r="K70" s="13">
        <v>8792459</v>
      </c>
      <c r="L70" s="13">
        <v>771560</v>
      </c>
    </row>
    <row r="71" spans="1:12" x14ac:dyDescent="0.35">
      <c r="A71" s="2" t="s">
        <v>345</v>
      </c>
      <c r="B71" s="3" t="s">
        <v>346</v>
      </c>
      <c r="C71" s="9">
        <v>52</v>
      </c>
      <c r="D71" s="2" t="s">
        <v>347</v>
      </c>
      <c r="E71" s="5" t="s">
        <v>348</v>
      </c>
      <c r="F71" s="5" t="s">
        <v>349</v>
      </c>
      <c r="G71" s="5" t="s">
        <v>18</v>
      </c>
      <c r="H71" s="5" t="s">
        <v>19</v>
      </c>
      <c r="I71" s="6" t="s">
        <v>349</v>
      </c>
      <c r="J71" s="7" t="s">
        <v>350</v>
      </c>
      <c r="K71" s="13">
        <v>15909378</v>
      </c>
      <c r="L71" s="13">
        <v>202038</v>
      </c>
    </row>
    <row r="72" spans="1:12" x14ac:dyDescent="0.35">
      <c r="A72" s="2" t="s">
        <v>351</v>
      </c>
      <c r="B72" s="8" t="s">
        <v>352</v>
      </c>
      <c r="C72" s="9">
        <v>4</v>
      </c>
      <c r="D72" s="2" t="s">
        <v>353</v>
      </c>
      <c r="E72" s="5" t="s">
        <v>354</v>
      </c>
      <c r="F72" s="5" t="s">
        <v>355</v>
      </c>
      <c r="G72" s="5" t="s">
        <v>18</v>
      </c>
      <c r="H72" s="5" t="s">
        <v>19</v>
      </c>
      <c r="I72" s="6" t="s">
        <v>355</v>
      </c>
      <c r="J72" s="7" t="s">
        <v>356</v>
      </c>
      <c r="K72" s="13">
        <v>5568659</v>
      </c>
      <c r="L72" s="13">
        <v>412198</v>
      </c>
    </row>
    <row r="73" spans="1:12" x14ac:dyDescent="0.35">
      <c r="A73" s="2" t="s">
        <v>357</v>
      </c>
      <c r="B73" s="3" t="s">
        <v>358</v>
      </c>
      <c r="C73" s="9">
        <v>2</v>
      </c>
      <c r="D73" s="2" t="s">
        <v>359</v>
      </c>
      <c r="E73" s="5" t="s">
        <v>360</v>
      </c>
      <c r="F73" s="5" t="s">
        <v>361</v>
      </c>
      <c r="G73" s="5" t="s">
        <v>18</v>
      </c>
      <c r="H73" s="5" t="s">
        <v>19</v>
      </c>
      <c r="I73" s="6" t="s">
        <v>361</v>
      </c>
      <c r="J73" s="7" t="s">
        <v>362</v>
      </c>
      <c r="K73" s="13">
        <v>53354251</v>
      </c>
      <c r="L73" s="13">
        <v>11599</v>
      </c>
    </row>
    <row r="74" spans="1:12" x14ac:dyDescent="0.35">
      <c r="A74" s="2" t="s">
        <v>357</v>
      </c>
      <c r="B74" s="3" t="s">
        <v>358</v>
      </c>
      <c r="C74" s="9">
        <v>2</v>
      </c>
      <c r="D74" s="2" t="s">
        <v>363</v>
      </c>
      <c r="E74" s="5" t="s">
        <v>360</v>
      </c>
      <c r="F74" s="5" t="s">
        <v>364</v>
      </c>
      <c r="G74" s="5" t="s">
        <v>18</v>
      </c>
      <c r="H74" s="5" t="s">
        <v>19</v>
      </c>
      <c r="I74" s="6" t="s">
        <v>364</v>
      </c>
      <c r="J74" s="7" t="s">
        <v>365</v>
      </c>
      <c r="K74" s="13">
        <v>1821384</v>
      </c>
      <c r="L74" s="13">
        <v>1213385</v>
      </c>
    </row>
    <row r="75" spans="1:12" x14ac:dyDescent="0.35">
      <c r="A75" s="2" t="s">
        <v>357</v>
      </c>
      <c r="B75" s="3" t="s">
        <v>358</v>
      </c>
      <c r="C75" s="9">
        <v>2</v>
      </c>
      <c r="D75" s="2" t="s">
        <v>366</v>
      </c>
      <c r="E75" s="5" t="s">
        <v>360</v>
      </c>
      <c r="F75" s="5" t="s">
        <v>367</v>
      </c>
      <c r="G75" s="5" t="s">
        <v>18</v>
      </c>
      <c r="H75" s="5" t="s">
        <v>19</v>
      </c>
      <c r="I75" s="6" t="s">
        <v>367</v>
      </c>
      <c r="J75" s="7" t="s">
        <v>368</v>
      </c>
      <c r="K75" s="13">
        <v>5539263</v>
      </c>
      <c r="L75" s="13">
        <v>3067103</v>
      </c>
    </row>
    <row r="76" spans="1:12" x14ac:dyDescent="0.35">
      <c r="A76" s="2" t="s">
        <v>357</v>
      </c>
      <c r="B76" s="3" t="s">
        <v>358</v>
      </c>
      <c r="C76" s="9">
        <v>2</v>
      </c>
      <c r="D76" s="2" t="s">
        <v>369</v>
      </c>
      <c r="E76" s="5" t="s">
        <v>360</v>
      </c>
      <c r="F76" s="5" t="s">
        <v>370</v>
      </c>
      <c r="G76" s="5" t="s">
        <v>18</v>
      </c>
      <c r="H76" s="5" t="s">
        <v>19</v>
      </c>
      <c r="I76" s="6" t="s">
        <v>370</v>
      </c>
      <c r="J76" s="7" t="s">
        <v>371</v>
      </c>
      <c r="K76" s="13">
        <v>4665544</v>
      </c>
      <c r="L76" s="13">
        <v>1188</v>
      </c>
    </row>
    <row r="77" spans="1:12" x14ac:dyDescent="0.35">
      <c r="A77" s="2" t="s">
        <v>357</v>
      </c>
      <c r="B77" s="3" t="s">
        <v>358</v>
      </c>
      <c r="C77" s="9">
        <v>2</v>
      </c>
      <c r="D77" s="2" t="s">
        <v>372</v>
      </c>
      <c r="E77" s="5" t="s">
        <v>360</v>
      </c>
      <c r="F77" s="5" t="s">
        <v>373</v>
      </c>
      <c r="G77" s="5" t="s">
        <v>374</v>
      </c>
      <c r="H77" s="5" t="s">
        <v>375</v>
      </c>
      <c r="I77" s="6" t="s">
        <v>376</v>
      </c>
      <c r="J77" s="7" t="s">
        <v>377</v>
      </c>
      <c r="K77" s="13">
        <v>106887</v>
      </c>
      <c r="L77" s="13">
        <v>37305</v>
      </c>
    </row>
    <row r="78" spans="1:12" x14ac:dyDescent="0.35">
      <c r="A78" s="2" t="s">
        <v>357</v>
      </c>
      <c r="B78" s="3" t="s">
        <v>358</v>
      </c>
      <c r="C78" s="9">
        <v>2</v>
      </c>
      <c r="D78" s="2" t="s">
        <v>378</v>
      </c>
      <c r="E78" s="5" t="s">
        <v>360</v>
      </c>
      <c r="F78" s="5" t="s">
        <v>379</v>
      </c>
      <c r="G78" s="5" t="s">
        <v>380</v>
      </c>
      <c r="H78" s="5" t="s">
        <v>381</v>
      </c>
      <c r="I78" s="6" t="s">
        <v>382</v>
      </c>
      <c r="J78" s="7" t="s">
        <v>383</v>
      </c>
      <c r="K78" s="13">
        <v>3824635</v>
      </c>
      <c r="L78" s="13">
        <v>2547929</v>
      </c>
    </row>
    <row r="79" spans="1:12" x14ac:dyDescent="0.35">
      <c r="A79" s="2" t="s">
        <v>384</v>
      </c>
      <c r="B79" s="8" t="s">
        <v>385</v>
      </c>
      <c r="C79" s="9">
        <v>1</v>
      </c>
      <c r="D79" s="2" t="s">
        <v>386</v>
      </c>
      <c r="E79" s="5" t="s">
        <v>387</v>
      </c>
      <c r="F79" s="5" t="s">
        <v>388</v>
      </c>
      <c r="G79" s="5" t="s">
        <v>389</v>
      </c>
      <c r="H79" s="5" t="s">
        <v>390</v>
      </c>
      <c r="I79" s="6" t="s">
        <v>391</v>
      </c>
      <c r="J79" s="7" t="s">
        <v>392</v>
      </c>
      <c r="K79" s="13">
        <v>2411075</v>
      </c>
      <c r="L79" s="13">
        <v>1606231</v>
      </c>
    </row>
    <row r="80" spans="1:12" x14ac:dyDescent="0.35">
      <c r="A80" s="2" t="s">
        <v>393</v>
      </c>
      <c r="B80" s="8" t="s">
        <v>394</v>
      </c>
      <c r="C80" s="9">
        <v>1</v>
      </c>
      <c r="D80" s="2" t="s">
        <v>395</v>
      </c>
      <c r="E80" s="5" t="s">
        <v>396</v>
      </c>
      <c r="F80" s="5" t="s">
        <v>397</v>
      </c>
      <c r="G80" s="5" t="s">
        <v>18</v>
      </c>
      <c r="H80" s="5" t="s">
        <v>19</v>
      </c>
      <c r="I80" s="6" t="s">
        <v>397</v>
      </c>
      <c r="J80" s="7" t="s">
        <v>398</v>
      </c>
      <c r="K80" s="13">
        <v>10225980</v>
      </c>
      <c r="L80" s="13">
        <v>66786</v>
      </c>
    </row>
    <row r="81" spans="1:12" x14ac:dyDescent="0.35">
      <c r="A81" s="2" t="s">
        <v>393</v>
      </c>
      <c r="B81" s="8" t="s">
        <v>394</v>
      </c>
      <c r="C81" s="9">
        <v>1</v>
      </c>
      <c r="D81" s="2" t="s">
        <v>399</v>
      </c>
      <c r="E81" s="5" t="s">
        <v>396</v>
      </c>
      <c r="F81" s="5" t="s">
        <v>400</v>
      </c>
      <c r="G81" s="5" t="s">
        <v>401</v>
      </c>
      <c r="H81" s="5" t="s">
        <v>402</v>
      </c>
      <c r="I81" s="6" t="s">
        <v>403</v>
      </c>
      <c r="J81" s="7" t="s">
        <v>404</v>
      </c>
      <c r="K81" s="13">
        <v>961214</v>
      </c>
      <c r="L81" s="13">
        <v>640350</v>
      </c>
    </row>
    <row r="82" spans="1:12" x14ac:dyDescent="0.35">
      <c r="A82" s="2" t="s">
        <v>405</v>
      </c>
      <c r="B82" s="3" t="s">
        <v>406</v>
      </c>
      <c r="C82" s="9">
        <v>39</v>
      </c>
      <c r="D82" s="2" t="s">
        <v>407</v>
      </c>
      <c r="E82" s="5" t="s">
        <v>408</v>
      </c>
      <c r="F82" s="5" t="s">
        <v>409</v>
      </c>
      <c r="G82" s="5" t="s">
        <v>18</v>
      </c>
      <c r="H82" s="5" t="s">
        <v>19</v>
      </c>
      <c r="I82" s="6" t="s">
        <v>409</v>
      </c>
      <c r="J82" s="7" t="s">
        <v>410</v>
      </c>
      <c r="K82" s="13">
        <v>126013</v>
      </c>
      <c r="L82" s="13">
        <v>25311</v>
      </c>
    </row>
    <row r="83" spans="1:12" x14ac:dyDescent="0.35">
      <c r="A83" s="2" t="s">
        <v>405</v>
      </c>
      <c r="B83" s="3" t="s">
        <v>406</v>
      </c>
      <c r="C83" s="9">
        <v>39</v>
      </c>
      <c r="D83" s="2" t="s">
        <v>411</v>
      </c>
      <c r="E83" s="5" t="s">
        <v>408</v>
      </c>
      <c r="F83" s="5" t="s">
        <v>412</v>
      </c>
      <c r="G83" s="5" t="s">
        <v>18</v>
      </c>
      <c r="H83" s="5" t="s">
        <v>19</v>
      </c>
      <c r="I83" s="6" t="s">
        <v>412</v>
      </c>
      <c r="J83" s="7" t="s">
        <v>413</v>
      </c>
      <c r="K83" s="13">
        <v>16530326</v>
      </c>
      <c r="L83" s="13">
        <v>11400</v>
      </c>
    </row>
    <row r="84" spans="1:12" x14ac:dyDescent="0.35">
      <c r="A84" s="2" t="s">
        <v>414</v>
      </c>
      <c r="B84" s="8" t="s">
        <v>415</v>
      </c>
      <c r="C84" s="9">
        <v>3</v>
      </c>
      <c r="D84" s="2" t="s">
        <v>416</v>
      </c>
      <c r="E84" s="5" t="s">
        <v>417</v>
      </c>
      <c r="F84" s="5" t="s">
        <v>418</v>
      </c>
      <c r="G84" s="5" t="s">
        <v>419</v>
      </c>
      <c r="H84" s="5" t="s">
        <v>420</v>
      </c>
      <c r="I84" s="6" t="s">
        <v>421</v>
      </c>
      <c r="J84" s="7" t="s">
        <v>422</v>
      </c>
      <c r="K84" s="13">
        <v>1045851</v>
      </c>
      <c r="L84" s="13">
        <v>77415</v>
      </c>
    </row>
    <row r="85" spans="1:12" x14ac:dyDescent="0.35">
      <c r="A85" s="2" t="s">
        <v>414</v>
      </c>
      <c r="B85" s="8" t="s">
        <v>415</v>
      </c>
      <c r="C85" s="9">
        <v>3</v>
      </c>
      <c r="D85" s="2" t="s">
        <v>423</v>
      </c>
      <c r="E85" s="5" t="s">
        <v>417</v>
      </c>
      <c r="F85" s="5" t="s">
        <v>424</v>
      </c>
      <c r="G85" s="5" t="s">
        <v>425</v>
      </c>
      <c r="H85" s="5" t="s">
        <v>426</v>
      </c>
      <c r="I85" s="6" t="s">
        <v>427</v>
      </c>
      <c r="J85" s="22" t="s">
        <v>545</v>
      </c>
      <c r="K85" s="13">
        <v>1101637</v>
      </c>
      <c r="L85" s="13">
        <v>81544</v>
      </c>
    </row>
    <row r="86" spans="1:12" x14ac:dyDescent="0.35">
      <c r="A86" s="2" t="s">
        <v>414</v>
      </c>
      <c r="B86" s="8" t="s">
        <v>415</v>
      </c>
      <c r="C86" s="9">
        <v>3</v>
      </c>
      <c r="D86" s="2" t="s">
        <v>428</v>
      </c>
      <c r="E86" s="5" t="s">
        <v>417</v>
      </c>
      <c r="F86" s="5" t="s">
        <v>418</v>
      </c>
      <c r="G86" s="5" t="s">
        <v>429</v>
      </c>
      <c r="H86" s="5" t="s">
        <v>430</v>
      </c>
      <c r="I86" s="6" t="s">
        <v>431</v>
      </c>
      <c r="J86" s="7" t="s">
        <v>432</v>
      </c>
      <c r="K86" s="13">
        <v>1071077</v>
      </c>
      <c r="L86" s="13">
        <v>79282</v>
      </c>
    </row>
    <row r="87" spans="1:12" x14ac:dyDescent="0.35">
      <c r="A87" s="2" t="s">
        <v>433</v>
      </c>
      <c r="B87" s="8" t="s">
        <v>434</v>
      </c>
      <c r="C87" s="9">
        <v>1</v>
      </c>
      <c r="D87" s="2" t="s">
        <v>435</v>
      </c>
      <c r="E87" s="5" t="s">
        <v>436</v>
      </c>
      <c r="F87" s="5" t="s">
        <v>437</v>
      </c>
      <c r="G87" s="5" t="s">
        <v>18</v>
      </c>
      <c r="H87" s="5" t="s">
        <v>19</v>
      </c>
      <c r="I87" s="6" t="s">
        <v>437</v>
      </c>
      <c r="J87" s="7" t="s">
        <v>438</v>
      </c>
      <c r="K87" s="13">
        <v>2248709</v>
      </c>
      <c r="L87" s="13">
        <v>9815</v>
      </c>
    </row>
    <row r="88" spans="1:12" x14ac:dyDescent="0.35">
      <c r="A88" s="2" t="s">
        <v>433</v>
      </c>
      <c r="B88" s="8" t="s">
        <v>434</v>
      </c>
      <c r="C88" s="9">
        <v>1</v>
      </c>
      <c r="D88" s="2" t="s">
        <v>439</v>
      </c>
      <c r="E88" s="5" t="s">
        <v>436</v>
      </c>
      <c r="F88" s="5" t="s">
        <v>440</v>
      </c>
      <c r="G88" s="5" t="s">
        <v>18</v>
      </c>
      <c r="H88" s="5" t="s">
        <v>19</v>
      </c>
      <c r="I88" s="6" t="s">
        <v>440</v>
      </c>
      <c r="J88" s="7" t="s">
        <v>441</v>
      </c>
      <c r="K88" s="13">
        <v>5948045</v>
      </c>
      <c r="L88" s="13">
        <v>18227</v>
      </c>
    </row>
    <row r="89" spans="1:12" x14ac:dyDescent="0.35">
      <c r="A89" s="2" t="s">
        <v>442</v>
      </c>
      <c r="B89" s="8" t="s">
        <v>443</v>
      </c>
      <c r="C89" s="9">
        <v>1</v>
      </c>
      <c r="D89" s="2" t="s">
        <v>444</v>
      </c>
      <c r="E89" s="5" t="s">
        <v>445</v>
      </c>
      <c r="F89" s="5" t="s">
        <v>446</v>
      </c>
      <c r="G89" s="5" t="s">
        <v>18</v>
      </c>
      <c r="H89" s="5" t="s">
        <v>19</v>
      </c>
      <c r="I89" s="6" t="s">
        <v>446</v>
      </c>
      <c r="J89" s="7" t="s">
        <v>447</v>
      </c>
      <c r="K89" s="13">
        <v>1280830</v>
      </c>
      <c r="L89" s="13">
        <v>59725</v>
      </c>
    </row>
    <row r="90" spans="1:12" x14ac:dyDescent="0.35">
      <c r="A90" s="2" t="s">
        <v>442</v>
      </c>
      <c r="B90" s="8" t="s">
        <v>443</v>
      </c>
      <c r="C90" s="9">
        <v>1</v>
      </c>
      <c r="D90" s="2" t="s">
        <v>448</v>
      </c>
      <c r="E90" s="5" t="s">
        <v>445</v>
      </c>
      <c r="F90" s="5" t="s">
        <v>449</v>
      </c>
      <c r="G90" s="5" t="s">
        <v>450</v>
      </c>
      <c r="H90" s="5" t="s">
        <v>451</v>
      </c>
      <c r="I90" s="6" t="s">
        <v>452</v>
      </c>
      <c r="J90" s="7" t="s">
        <v>453</v>
      </c>
      <c r="K90" s="13">
        <v>329781</v>
      </c>
      <c r="L90" s="13">
        <v>24411</v>
      </c>
    </row>
    <row r="91" spans="1:12" x14ac:dyDescent="0.35">
      <c r="A91" s="2" t="s">
        <v>454</v>
      </c>
      <c r="B91" s="8" t="s">
        <v>455</v>
      </c>
      <c r="C91" s="9">
        <v>1</v>
      </c>
      <c r="D91" s="10" t="s">
        <v>456</v>
      </c>
      <c r="E91" s="5" t="s">
        <v>457</v>
      </c>
      <c r="F91" s="5" t="s">
        <v>458</v>
      </c>
      <c r="G91" s="5" t="s">
        <v>18</v>
      </c>
      <c r="H91" s="5" t="s">
        <v>19</v>
      </c>
      <c r="I91" s="6" t="s">
        <v>458</v>
      </c>
      <c r="J91" s="11" t="s">
        <v>459</v>
      </c>
      <c r="K91" s="13">
        <v>740936</v>
      </c>
      <c r="L91" s="13">
        <v>18380</v>
      </c>
    </row>
    <row r="92" spans="1:12" x14ac:dyDescent="0.35">
      <c r="A92" s="2" t="s">
        <v>460</v>
      </c>
      <c r="B92" s="8" t="s">
        <v>461</v>
      </c>
      <c r="C92" s="9">
        <v>6</v>
      </c>
      <c r="D92" s="2" t="s">
        <v>462</v>
      </c>
      <c r="E92" s="5" t="s">
        <v>463</v>
      </c>
      <c r="F92" s="5" t="s">
        <v>464</v>
      </c>
      <c r="G92" s="5" t="s">
        <v>18</v>
      </c>
      <c r="H92" s="5" t="s">
        <v>19</v>
      </c>
      <c r="I92" s="6" t="s">
        <v>464</v>
      </c>
      <c r="J92" s="7" t="s">
        <v>465</v>
      </c>
      <c r="K92" s="13">
        <v>2088366</v>
      </c>
      <c r="L92" s="13">
        <v>154583</v>
      </c>
    </row>
    <row r="93" spans="1:12" x14ac:dyDescent="0.35">
      <c r="A93" s="2" t="s">
        <v>460</v>
      </c>
      <c r="B93" s="8" t="s">
        <v>461</v>
      </c>
      <c r="C93" s="9">
        <v>6</v>
      </c>
      <c r="D93" s="10" t="s">
        <v>466</v>
      </c>
      <c r="E93" s="5" t="s">
        <v>463</v>
      </c>
      <c r="F93" s="5" t="s">
        <v>467</v>
      </c>
      <c r="G93" s="5" t="s">
        <v>468</v>
      </c>
      <c r="H93" s="12" t="s">
        <v>469</v>
      </c>
      <c r="I93" s="6" t="s">
        <v>470</v>
      </c>
      <c r="J93" s="11" t="s">
        <v>471</v>
      </c>
      <c r="K93" s="13">
        <v>171019</v>
      </c>
      <c r="L93" s="13">
        <v>46283</v>
      </c>
    </row>
    <row r="94" spans="1:12" x14ac:dyDescent="0.35">
      <c r="A94" s="2" t="s">
        <v>460</v>
      </c>
      <c r="B94" s="8" t="s">
        <v>461</v>
      </c>
      <c r="C94" s="9">
        <v>6</v>
      </c>
      <c r="D94" s="2" t="s">
        <v>472</v>
      </c>
      <c r="E94" s="5" t="s">
        <v>463</v>
      </c>
      <c r="F94" s="5" t="s">
        <v>464</v>
      </c>
      <c r="G94" s="5" t="s">
        <v>473</v>
      </c>
      <c r="H94" s="5" t="s">
        <v>474</v>
      </c>
      <c r="I94" s="6" t="s">
        <v>475</v>
      </c>
      <c r="J94" s="7" t="s">
        <v>476</v>
      </c>
      <c r="K94" s="13">
        <v>4208860</v>
      </c>
      <c r="L94" s="13">
        <v>311544</v>
      </c>
    </row>
    <row r="95" spans="1:12" x14ac:dyDescent="0.35">
      <c r="A95" s="2" t="s">
        <v>460</v>
      </c>
      <c r="B95" s="8" t="s">
        <v>461</v>
      </c>
      <c r="C95" s="9">
        <v>6</v>
      </c>
      <c r="D95" s="2" t="s">
        <v>477</v>
      </c>
      <c r="E95" s="5" t="s">
        <v>463</v>
      </c>
      <c r="F95" s="5" t="s">
        <v>478</v>
      </c>
      <c r="G95" s="5" t="s">
        <v>479</v>
      </c>
      <c r="H95" s="5" t="s">
        <v>480</v>
      </c>
      <c r="I95" s="6" t="s">
        <v>481</v>
      </c>
      <c r="J95" s="7" t="s">
        <v>482</v>
      </c>
      <c r="K95" s="13">
        <v>931937</v>
      </c>
      <c r="L95" s="13">
        <v>620846</v>
      </c>
    </row>
    <row r="96" spans="1:12" x14ac:dyDescent="0.35">
      <c r="A96" s="2" t="s">
        <v>483</v>
      </c>
      <c r="B96" s="3" t="s">
        <v>484</v>
      </c>
      <c r="C96" s="9">
        <v>35</v>
      </c>
      <c r="D96" s="2" t="s">
        <v>485</v>
      </c>
      <c r="E96" s="5" t="s">
        <v>486</v>
      </c>
      <c r="F96" s="5" t="s">
        <v>487</v>
      </c>
      <c r="G96" s="5" t="s">
        <v>18</v>
      </c>
      <c r="H96" s="5" t="s">
        <v>19</v>
      </c>
      <c r="I96" s="6" t="s">
        <v>487</v>
      </c>
      <c r="J96" s="7" t="s">
        <v>488</v>
      </c>
      <c r="K96" s="13">
        <v>9207663</v>
      </c>
      <c r="L96" s="13">
        <v>89237</v>
      </c>
    </row>
    <row r="97" spans="1:12" x14ac:dyDescent="0.35">
      <c r="A97" s="2" t="s">
        <v>483</v>
      </c>
      <c r="B97" s="3" t="s">
        <v>484</v>
      </c>
      <c r="C97" s="9">
        <v>35</v>
      </c>
      <c r="D97" s="2" t="s">
        <v>489</v>
      </c>
      <c r="E97" s="5" t="s">
        <v>486</v>
      </c>
      <c r="F97" s="5" t="s">
        <v>490</v>
      </c>
      <c r="G97" s="5" t="s">
        <v>18</v>
      </c>
      <c r="H97" s="5" t="s">
        <v>19</v>
      </c>
      <c r="I97" s="6" t="s">
        <v>490</v>
      </c>
      <c r="J97" s="7" t="s">
        <v>491</v>
      </c>
      <c r="K97" s="13">
        <v>47660681</v>
      </c>
      <c r="L97" s="13">
        <v>17799</v>
      </c>
    </row>
    <row r="98" spans="1:12" x14ac:dyDescent="0.35">
      <c r="A98" s="2" t="s">
        <v>483</v>
      </c>
      <c r="B98" s="3" t="s">
        <v>484</v>
      </c>
      <c r="C98" s="9">
        <v>35</v>
      </c>
      <c r="D98" s="2" t="s">
        <v>492</v>
      </c>
      <c r="E98" s="5" t="s">
        <v>486</v>
      </c>
      <c r="F98" s="5" t="s">
        <v>493</v>
      </c>
      <c r="G98" s="5" t="s">
        <v>18</v>
      </c>
      <c r="H98" s="5" t="s">
        <v>19</v>
      </c>
      <c r="I98" s="6" t="s">
        <v>493</v>
      </c>
      <c r="J98" s="7" t="s">
        <v>494</v>
      </c>
      <c r="K98" s="13">
        <v>33270460</v>
      </c>
      <c r="L98" s="13">
        <v>567484</v>
      </c>
    </row>
    <row r="99" spans="1:12" x14ac:dyDescent="0.35">
      <c r="A99" s="2" t="s">
        <v>495</v>
      </c>
      <c r="B99" s="3" t="s">
        <v>496</v>
      </c>
      <c r="C99" s="9">
        <v>21</v>
      </c>
      <c r="D99" s="2" t="s">
        <v>497</v>
      </c>
      <c r="E99" s="5" t="s">
        <v>498</v>
      </c>
      <c r="F99" s="5" t="s">
        <v>499</v>
      </c>
      <c r="G99" s="5" t="s">
        <v>500</v>
      </c>
      <c r="H99" s="5" t="s">
        <v>501</v>
      </c>
      <c r="I99" s="6" t="s">
        <v>502</v>
      </c>
      <c r="J99" s="7" t="s">
        <v>503</v>
      </c>
      <c r="K99" s="13">
        <v>1840880</v>
      </c>
      <c r="L99" s="13">
        <v>684713</v>
      </c>
    </row>
    <row r="100" spans="1:12" x14ac:dyDescent="0.35">
      <c r="A100" s="2" t="s">
        <v>504</v>
      </c>
      <c r="B100" s="8" t="s">
        <v>505</v>
      </c>
      <c r="C100" s="9">
        <v>1</v>
      </c>
      <c r="D100" s="2" t="s">
        <v>506</v>
      </c>
      <c r="E100" s="5" t="s">
        <v>507</v>
      </c>
      <c r="F100" s="5" t="s">
        <v>508</v>
      </c>
      <c r="G100" s="5" t="s">
        <v>18</v>
      </c>
      <c r="H100" s="5" t="s">
        <v>19</v>
      </c>
      <c r="I100" s="6" t="s">
        <v>508</v>
      </c>
      <c r="J100" s="7" t="s">
        <v>509</v>
      </c>
      <c r="K100" s="13">
        <v>535124</v>
      </c>
      <c r="L100" s="13">
        <v>79182</v>
      </c>
    </row>
    <row r="101" spans="1:12" x14ac:dyDescent="0.35">
      <c r="A101" s="2" t="s">
        <v>510</v>
      </c>
      <c r="B101" s="3" t="s">
        <v>511</v>
      </c>
      <c r="C101" s="9">
        <v>22</v>
      </c>
      <c r="D101" s="2" t="s">
        <v>512</v>
      </c>
      <c r="E101" s="5" t="s">
        <v>513</v>
      </c>
      <c r="F101" s="5" t="s">
        <v>514</v>
      </c>
      <c r="G101" s="5" t="s">
        <v>18</v>
      </c>
      <c r="H101" s="5" t="s">
        <v>19</v>
      </c>
      <c r="I101" s="6" t="s">
        <v>514</v>
      </c>
      <c r="J101" s="7" t="s">
        <v>515</v>
      </c>
      <c r="K101" s="13">
        <v>2191047</v>
      </c>
      <c r="L101" s="13">
        <v>163332</v>
      </c>
    </row>
    <row r="102" spans="1:12" x14ac:dyDescent="0.35">
      <c r="A102" s="2" t="s">
        <v>516</v>
      </c>
      <c r="B102" s="8" t="s">
        <v>517</v>
      </c>
      <c r="C102" s="9">
        <v>6</v>
      </c>
      <c r="D102" s="2" t="s">
        <v>518</v>
      </c>
      <c r="E102" s="5" t="s">
        <v>519</v>
      </c>
      <c r="F102" s="5" t="s">
        <v>520</v>
      </c>
      <c r="G102" s="5" t="s">
        <v>18</v>
      </c>
      <c r="H102" s="5" t="s">
        <v>19</v>
      </c>
      <c r="I102" s="6" t="s">
        <v>520</v>
      </c>
      <c r="J102" s="7" t="s">
        <v>521</v>
      </c>
      <c r="K102" s="13">
        <v>20383952</v>
      </c>
      <c r="L102" s="13">
        <v>7574258</v>
      </c>
    </row>
    <row r="103" spans="1:12" x14ac:dyDescent="0.35">
      <c r="A103" s="2" t="s">
        <v>516</v>
      </c>
      <c r="B103" s="8" t="s">
        <v>517</v>
      </c>
      <c r="C103" s="9">
        <v>6</v>
      </c>
      <c r="D103" s="2" t="s">
        <v>522</v>
      </c>
      <c r="E103" s="5" t="s">
        <v>519</v>
      </c>
      <c r="F103" s="5" t="s">
        <v>523</v>
      </c>
      <c r="G103" s="5" t="s">
        <v>18</v>
      </c>
      <c r="H103" s="5" t="s">
        <v>19</v>
      </c>
      <c r="I103" s="6" t="s">
        <v>523</v>
      </c>
      <c r="J103" s="7" t="s">
        <v>524</v>
      </c>
      <c r="K103" s="13">
        <v>16557763</v>
      </c>
      <c r="L103" s="13">
        <v>7752781</v>
      </c>
    </row>
    <row r="104" spans="1:12" x14ac:dyDescent="0.35">
      <c r="A104" s="2" t="s">
        <v>525</v>
      </c>
      <c r="B104" s="3" t="s">
        <v>526</v>
      </c>
      <c r="C104" s="9">
        <v>58</v>
      </c>
      <c r="D104" s="2" t="s">
        <v>527</v>
      </c>
      <c r="E104" s="5" t="s">
        <v>528</v>
      </c>
      <c r="F104" s="5" t="s">
        <v>529</v>
      </c>
      <c r="G104" s="5" t="s">
        <v>18</v>
      </c>
      <c r="H104" s="5" t="s">
        <v>19</v>
      </c>
      <c r="I104" s="6" t="s">
        <v>529</v>
      </c>
      <c r="J104" s="7" t="s">
        <v>530</v>
      </c>
      <c r="K104" s="13">
        <v>10174636</v>
      </c>
      <c r="L104" s="13">
        <v>753136</v>
      </c>
    </row>
    <row r="105" spans="1:12" x14ac:dyDescent="0.35">
      <c r="A105" s="2" t="s">
        <v>531</v>
      </c>
      <c r="B105" s="8" t="s">
        <v>532</v>
      </c>
      <c r="C105" s="9">
        <v>1</v>
      </c>
      <c r="D105" s="2" t="s">
        <v>533</v>
      </c>
      <c r="E105" s="5" t="s">
        <v>534</v>
      </c>
      <c r="F105" s="5" t="s">
        <v>535</v>
      </c>
      <c r="G105" s="5" t="s">
        <v>18</v>
      </c>
      <c r="H105" s="5" t="s">
        <v>19</v>
      </c>
      <c r="I105" s="6" t="s">
        <v>535</v>
      </c>
      <c r="J105" s="7" t="s">
        <v>536</v>
      </c>
      <c r="K105" s="13">
        <v>5522430</v>
      </c>
      <c r="L105" s="13">
        <v>547982</v>
      </c>
    </row>
    <row r="106" spans="1:12" x14ac:dyDescent="0.35">
      <c r="A106" s="14" t="s">
        <v>538</v>
      </c>
      <c r="B106" s="15"/>
      <c r="C106" s="16"/>
      <c r="D106" s="14"/>
      <c r="E106" s="17"/>
      <c r="F106" s="17"/>
      <c r="G106" s="17"/>
      <c r="H106" s="17"/>
      <c r="I106" s="17"/>
      <c r="J106" s="18"/>
      <c r="K106" s="27">
        <f>SUBTOTAL(109,Table1[Allocation
Amount])</f>
        <v>521762619</v>
      </c>
      <c r="L106" s="19">
        <f>SUBTOTAL(109,Table1[2nd
Apportionment])</f>
        <v>54502497</v>
      </c>
    </row>
    <row r="107" spans="1:12" x14ac:dyDescent="0.35">
      <c r="A107" t="s">
        <v>542</v>
      </c>
    </row>
    <row r="108" spans="1:12" x14ac:dyDescent="0.35">
      <c r="A108" t="s">
        <v>543</v>
      </c>
    </row>
    <row r="109" spans="1:12" x14ac:dyDescent="0.35">
      <c r="A109" s="21" t="s">
        <v>544</v>
      </c>
    </row>
  </sheetData>
  <conditionalFormatting sqref="I6:I105">
    <cfRule type="duplicateValues" dxfId="3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E4C5-C7B0-43AF-AEAE-84F73F5EE330}">
  <dimension ref="A1:F46"/>
  <sheetViews>
    <sheetView workbookViewId="0"/>
  </sheetViews>
  <sheetFormatPr defaultRowHeight="15.5" x14ac:dyDescent="0.35"/>
  <cols>
    <col min="1" max="1" width="10.53515625" customWidth="1"/>
    <col min="2" max="2" width="17.921875" customWidth="1"/>
    <col min="3" max="3" width="23.4609375" customWidth="1"/>
    <col min="4" max="4" width="14.69140625" customWidth="1"/>
    <col min="5" max="5" width="15" customWidth="1"/>
  </cols>
  <sheetData>
    <row r="1" spans="1:6" ht="20" x14ac:dyDescent="0.4">
      <c r="A1" s="30" t="s">
        <v>549</v>
      </c>
    </row>
    <row r="2" spans="1:6" ht="18" x14ac:dyDescent="0.4">
      <c r="A2" s="31" t="s">
        <v>0</v>
      </c>
    </row>
    <row r="3" spans="1:6" x14ac:dyDescent="0.35">
      <c r="A3" s="32" t="s">
        <v>1</v>
      </c>
    </row>
    <row r="4" spans="1:6" x14ac:dyDescent="0.35">
      <c r="A4" t="s">
        <v>551</v>
      </c>
    </row>
    <row r="5" spans="1:6" ht="35" customHeight="1" x14ac:dyDescent="0.35">
      <c r="A5" s="23" t="s">
        <v>6</v>
      </c>
      <c r="B5" s="23" t="s">
        <v>539</v>
      </c>
      <c r="C5" s="23" t="s">
        <v>540</v>
      </c>
      <c r="D5" s="23" t="s">
        <v>541</v>
      </c>
      <c r="E5" s="28" t="s">
        <v>546</v>
      </c>
    </row>
    <row r="6" spans="1:6" x14ac:dyDescent="0.35">
      <c r="A6" s="5" t="s">
        <v>16</v>
      </c>
      <c r="B6" s="2" t="s">
        <v>13</v>
      </c>
      <c r="C6" t="s">
        <v>548</v>
      </c>
      <c r="D6" s="20">
        <f>SUMIF(Table1[County
Code],Table2[[#This Row],[County
Code]],Table1[2nd
Apportionment])</f>
        <v>1557283</v>
      </c>
      <c r="E6">
        <v>263100</v>
      </c>
      <c r="F6" s="29"/>
    </row>
    <row r="7" spans="1:6" x14ac:dyDescent="0.35">
      <c r="A7" s="5" t="s">
        <v>63</v>
      </c>
      <c r="B7" s="2" t="s">
        <v>60</v>
      </c>
      <c r="C7" t="s">
        <v>547</v>
      </c>
      <c r="D7" s="20">
        <f>SUMIF(Table1[County
Code],Table2[[#This Row],[County
Code]],Table1[2nd
Apportionment])</f>
        <v>1661326</v>
      </c>
      <c r="E7">
        <v>263101</v>
      </c>
    </row>
    <row r="8" spans="1:6" x14ac:dyDescent="0.35">
      <c r="A8" s="5" t="s">
        <v>87</v>
      </c>
      <c r="B8" s="2" t="s">
        <v>84</v>
      </c>
      <c r="C8" t="s">
        <v>547</v>
      </c>
      <c r="D8" s="20">
        <f>SUMIF(Table1[County
Code],Table2[[#This Row],[County
Code]],Table1[2nd
Apportionment])</f>
        <v>74692</v>
      </c>
      <c r="E8">
        <v>263102</v>
      </c>
    </row>
    <row r="9" spans="1:6" x14ac:dyDescent="0.35">
      <c r="A9" s="5" t="s">
        <v>93</v>
      </c>
      <c r="B9" s="2" t="s">
        <v>90</v>
      </c>
      <c r="C9" t="s">
        <v>547</v>
      </c>
      <c r="D9" s="20">
        <f>SUMIF(Table1[County
Code],Table2[[#This Row],[County
Code]],Table1[2nd
Apportionment])</f>
        <v>17423</v>
      </c>
      <c r="E9">
        <v>263103</v>
      </c>
    </row>
    <row r="10" spans="1:6" x14ac:dyDescent="0.35">
      <c r="A10" s="5" t="s">
        <v>102</v>
      </c>
      <c r="B10" s="2" t="s">
        <v>99</v>
      </c>
      <c r="C10" t="s">
        <v>547</v>
      </c>
      <c r="D10" s="20">
        <f>SUMIF(Table1[County
Code],Table2[[#This Row],[County
Code]],Table1[2nd
Apportionment])</f>
        <v>29991</v>
      </c>
      <c r="E10">
        <v>263104</v>
      </c>
    </row>
    <row r="11" spans="1:6" x14ac:dyDescent="0.35">
      <c r="A11" s="5" t="s">
        <v>111</v>
      </c>
      <c r="B11" s="2" t="s">
        <v>108</v>
      </c>
      <c r="C11" t="s">
        <v>547</v>
      </c>
      <c r="D11" s="20">
        <f>SUMIF(Table1[County
Code],Table2[[#This Row],[County
Code]],Table1[2nd
Apportionment])</f>
        <v>2057976</v>
      </c>
      <c r="E11">
        <v>263105</v>
      </c>
    </row>
    <row r="12" spans="1:6" x14ac:dyDescent="0.35">
      <c r="A12" s="5" t="s">
        <v>129</v>
      </c>
      <c r="B12" s="2" t="s">
        <v>126</v>
      </c>
      <c r="C12" t="s">
        <v>547</v>
      </c>
      <c r="D12" s="20">
        <f>SUMIF(Table1[County
Code],Table2[[#This Row],[County
Code]],Table1[2nd
Apportionment])</f>
        <v>120500</v>
      </c>
      <c r="E12">
        <v>263106</v>
      </c>
    </row>
    <row r="13" spans="1:6" x14ac:dyDescent="0.35">
      <c r="A13" s="5" t="s">
        <v>135</v>
      </c>
      <c r="B13" s="2" t="s">
        <v>132</v>
      </c>
      <c r="C13" t="s">
        <v>547</v>
      </c>
      <c r="D13" s="20">
        <f>SUMIF(Table1[County
Code],Table2[[#This Row],[County
Code]],Table1[2nd
Apportionment])</f>
        <v>187060</v>
      </c>
      <c r="E13">
        <v>263107</v>
      </c>
    </row>
    <row r="14" spans="1:6" x14ac:dyDescent="0.35">
      <c r="A14" s="5" t="s">
        <v>147</v>
      </c>
      <c r="B14" s="2" t="s">
        <v>144</v>
      </c>
      <c r="C14" t="s">
        <v>547</v>
      </c>
      <c r="D14" s="20">
        <f>SUMIF(Table1[County
Code],Table2[[#This Row],[County
Code]],Table1[2nd
Apportionment])</f>
        <v>1137845</v>
      </c>
      <c r="E14">
        <v>263108</v>
      </c>
    </row>
    <row r="15" spans="1:6" x14ac:dyDescent="0.35">
      <c r="A15" s="5" t="s">
        <v>165</v>
      </c>
      <c r="B15" s="2" t="s">
        <v>162</v>
      </c>
      <c r="C15" t="s">
        <v>547</v>
      </c>
      <c r="D15" s="20">
        <f>SUMIF(Table1[County
Code],Table2[[#This Row],[County
Code]],Table1[2nd
Apportionment])</f>
        <v>471624</v>
      </c>
      <c r="E15">
        <v>263109</v>
      </c>
    </row>
    <row r="16" spans="1:6" x14ac:dyDescent="0.35">
      <c r="A16" s="5" t="s">
        <v>174</v>
      </c>
      <c r="B16" s="2" t="s">
        <v>171</v>
      </c>
      <c r="C16" t="s">
        <v>547</v>
      </c>
      <c r="D16" s="20">
        <f>SUMIF(Table1[County
Code],Table2[[#This Row],[County
Code]],Table1[2nd
Apportionment])</f>
        <v>244569</v>
      </c>
      <c r="E16">
        <v>263110</v>
      </c>
    </row>
    <row r="17" spans="1:5" x14ac:dyDescent="0.35">
      <c r="A17" s="5" t="s">
        <v>180</v>
      </c>
      <c r="B17" s="2" t="s">
        <v>177</v>
      </c>
      <c r="C17" t="s">
        <v>547</v>
      </c>
      <c r="D17" s="20">
        <f>SUMIF(Table1[County
Code],Table2[[#This Row],[County
Code]],Table1[2nd
Apportionment])</f>
        <v>9380317</v>
      </c>
      <c r="E17">
        <v>263111</v>
      </c>
    </row>
    <row r="18" spans="1:5" x14ac:dyDescent="0.35">
      <c r="A18" s="5" t="s">
        <v>288</v>
      </c>
      <c r="B18" s="2" t="s">
        <v>285</v>
      </c>
      <c r="C18" t="s">
        <v>547</v>
      </c>
      <c r="D18" s="20">
        <f>SUMIF(Table1[County
Code],Table2[[#This Row],[County
Code]],Table1[2nd
Apportionment])</f>
        <v>233807</v>
      </c>
      <c r="E18">
        <v>263112</v>
      </c>
    </row>
    <row r="19" spans="1:5" x14ac:dyDescent="0.35">
      <c r="A19" s="5" t="s">
        <v>294</v>
      </c>
      <c r="B19" s="2" t="s">
        <v>291</v>
      </c>
      <c r="C19" t="s">
        <v>547</v>
      </c>
      <c r="D19" s="20">
        <f>SUMIF(Table1[County
Code],Table2[[#This Row],[County
Code]],Table1[2nd
Apportionment])</f>
        <v>322241</v>
      </c>
      <c r="E19">
        <v>263113</v>
      </c>
    </row>
    <row r="20" spans="1:5" x14ac:dyDescent="0.35">
      <c r="A20" s="5" t="s">
        <v>306</v>
      </c>
      <c r="B20" s="2" t="s">
        <v>303</v>
      </c>
      <c r="C20" t="s">
        <v>547</v>
      </c>
      <c r="D20" s="20">
        <f>SUMIF(Table1[County
Code],Table2[[#This Row],[County
Code]],Table1[2nd
Apportionment])</f>
        <v>105489</v>
      </c>
      <c r="E20">
        <v>263114</v>
      </c>
    </row>
    <row r="21" spans="1:5" x14ac:dyDescent="0.35">
      <c r="A21" s="5" t="s">
        <v>315</v>
      </c>
      <c r="B21" s="2" t="s">
        <v>312</v>
      </c>
      <c r="C21" t="s">
        <v>547</v>
      </c>
      <c r="D21" s="20">
        <f>SUMIF(Table1[County
Code],Table2[[#This Row],[County
Code]],Table1[2nd
Apportionment])</f>
        <v>114713</v>
      </c>
      <c r="E21">
        <v>263115</v>
      </c>
    </row>
    <row r="22" spans="1:5" x14ac:dyDescent="0.35">
      <c r="A22" s="5" t="s">
        <v>321</v>
      </c>
      <c r="B22" s="2" t="s">
        <v>318</v>
      </c>
      <c r="C22" t="s">
        <v>547</v>
      </c>
      <c r="D22" s="20">
        <f>SUMIF(Table1[County
Code],Table2[[#This Row],[County
Code]],Table1[2nd
Apportionment])</f>
        <v>4288073</v>
      </c>
      <c r="E22">
        <v>263116</v>
      </c>
    </row>
    <row r="23" spans="1:5" x14ac:dyDescent="0.35">
      <c r="A23" s="5" t="s">
        <v>330</v>
      </c>
      <c r="B23" s="2" t="s">
        <v>327</v>
      </c>
      <c r="C23" t="s">
        <v>547</v>
      </c>
      <c r="D23" s="20">
        <f>SUMIF(Table1[County
Code],Table2[[#This Row],[County
Code]],Table1[2nd
Apportionment])</f>
        <v>2151226</v>
      </c>
      <c r="E23">
        <v>263117</v>
      </c>
    </row>
    <row r="24" spans="1:5" x14ac:dyDescent="0.35">
      <c r="A24" s="5" t="s">
        <v>342</v>
      </c>
      <c r="B24" s="2" t="s">
        <v>339</v>
      </c>
      <c r="C24" t="s">
        <v>547</v>
      </c>
      <c r="D24" s="20">
        <f>SUMIF(Table1[County
Code],Table2[[#This Row],[County
Code]],Table1[2nd
Apportionment])</f>
        <v>771560</v>
      </c>
      <c r="E24">
        <v>263118</v>
      </c>
    </row>
    <row r="25" spans="1:5" x14ac:dyDescent="0.35">
      <c r="A25" s="5" t="s">
        <v>348</v>
      </c>
      <c r="B25" s="2" t="s">
        <v>345</v>
      </c>
      <c r="C25" t="s">
        <v>547</v>
      </c>
      <c r="D25" s="20">
        <f>SUMIF(Table1[County
Code],Table2[[#This Row],[County
Code]],Table1[2nd
Apportionment])</f>
        <v>202038</v>
      </c>
      <c r="E25">
        <v>263119</v>
      </c>
    </row>
    <row r="26" spans="1:5" x14ac:dyDescent="0.35">
      <c r="A26" s="5" t="s">
        <v>354</v>
      </c>
      <c r="B26" s="2" t="s">
        <v>351</v>
      </c>
      <c r="C26" t="s">
        <v>547</v>
      </c>
      <c r="D26" s="20">
        <f>SUMIF(Table1[County
Code],Table2[[#This Row],[County
Code]],Table1[2nd
Apportionment])</f>
        <v>412198</v>
      </c>
      <c r="E26">
        <v>263120</v>
      </c>
    </row>
    <row r="27" spans="1:5" x14ac:dyDescent="0.35">
      <c r="A27" s="5" t="s">
        <v>360</v>
      </c>
      <c r="B27" s="2" t="s">
        <v>357</v>
      </c>
      <c r="C27" t="s">
        <v>547</v>
      </c>
      <c r="D27" s="20">
        <f>SUMIF(Table1[County
Code],Table2[[#This Row],[County
Code]],Table1[2nd
Apportionment])</f>
        <v>6878509</v>
      </c>
      <c r="E27">
        <v>263121</v>
      </c>
    </row>
    <row r="28" spans="1:5" x14ac:dyDescent="0.35">
      <c r="A28" s="5" t="s">
        <v>387</v>
      </c>
      <c r="B28" s="2" t="s">
        <v>384</v>
      </c>
      <c r="C28" t="s">
        <v>547</v>
      </c>
      <c r="D28" s="20">
        <f>SUMIF(Table1[County
Code],Table2[[#This Row],[County
Code]],Table1[2nd
Apportionment])</f>
        <v>1606231</v>
      </c>
      <c r="E28">
        <v>263122</v>
      </c>
    </row>
    <row r="29" spans="1:5" x14ac:dyDescent="0.35">
      <c r="A29" s="5" t="s">
        <v>396</v>
      </c>
      <c r="B29" s="2" t="s">
        <v>393</v>
      </c>
      <c r="C29" t="s">
        <v>547</v>
      </c>
      <c r="D29" s="20">
        <f>SUMIF(Table1[County
Code],Table2[[#This Row],[County
Code]],Table1[2nd
Apportionment])</f>
        <v>707136</v>
      </c>
      <c r="E29">
        <v>263123</v>
      </c>
    </row>
    <row r="30" spans="1:5" x14ac:dyDescent="0.35">
      <c r="A30" s="5" t="s">
        <v>408</v>
      </c>
      <c r="B30" s="2" t="s">
        <v>405</v>
      </c>
      <c r="C30" t="s">
        <v>547</v>
      </c>
      <c r="D30" s="20">
        <f>SUMIF(Table1[County
Code],Table2[[#This Row],[County
Code]],Table1[2nd
Apportionment])</f>
        <v>36711</v>
      </c>
      <c r="E30">
        <v>263124</v>
      </c>
    </row>
    <row r="31" spans="1:5" x14ac:dyDescent="0.35">
      <c r="A31" s="5" t="s">
        <v>417</v>
      </c>
      <c r="B31" s="2" t="s">
        <v>414</v>
      </c>
      <c r="C31" t="s">
        <v>547</v>
      </c>
      <c r="D31" s="20">
        <f>SUMIF(Table1[County
Code],Table2[[#This Row],[County
Code]],Table1[2nd
Apportionment])</f>
        <v>238241</v>
      </c>
      <c r="E31">
        <v>263125</v>
      </c>
    </row>
    <row r="32" spans="1:5" x14ac:dyDescent="0.35">
      <c r="A32" s="5" t="s">
        <v>436</v>
      </c>
      <c r="B32" s="2" t="s">
        <v>433</v>
      </c>
      <c r="C32" t="s">
        <v>547</v>
      </c>
      <c r="D32" s="20">
        <f>SUMIF(Table1[County
Code],Table2[[#This Row],[County
Code]],Table1[2nd
Apportionment])</f>
        <v>28042</v>
      </c>
      <c r="E32">
        <v>263126</v>
      </c>
    </row>
    <row r="33" spans="1:5" x14ac:dyDescent="0.35">
      <c r="A33" s="5" t="s">
        <v>445</v>
      </c>
      <c r="B33" s="2" t="s">
        <v>442</v>
      </c>
      <c r="C33" t="s">
        <v>547</v>
      </c>
      <c r="D33" s="20">
        <f>SUMIF(Table1[County
Code],Table2[[#This Row],[County
Code]],Table1[2nd
Apportionment])</f>
        <v>84136</v>
      </c>
      <c r="E33">
        <v>263127</v>
      </c>
    </row>
    <row r="34" spans="1:5" x14ac:dyDescent="0.35">
      <c r="A34" s="5" t="s">
        <v>457</v>
      </c>
      <c r="B34" s="2" t="s">
        <v>454</v>
      </c>
      <c r="C34" t="s">
        <v>547</v>
      </c>
      <c r="D34" s="20">
        <f>SUMIF(Table1[County
Code],Table2[[#This Row],[County
Code]],Table1[2nd
Apportionment])</f>
        <v>18380</v>
      </c>
      <c r="E34">
        <v>263128</v>
      </c>
    </row>
    <row r="35" spans="1:5" x14ac:dyDescent="0.35">
      <c r="A35" s="5" t="s">
        <v>463</v>
      </c>
      <c r="B35" s="2" t="s">
        <v>460</v>
      </c>
      <c r="C35" t="s">
        <v>547</v>
      </c>
      <c r="D35" s="20">
        <f>SUMIF(Table1[County
Code],Table2[[#This Row],[County
Code]],Table1[2nd
Apportionment])</f>
        <v>1133256</v>
      </c>
      <c r="E35">
        <v>263129</v>
      </c>
    </row>
    <row r="36" spans="1:5" x14ac:dyDescent="0.35">
      <c r="A36" s="5" t="s">
        <v>486</v>
      </c>
      <c r="B36" s="2" t="s">
        <v>483</v>
      </c>
      <c r="C36" t="s">
        <v>547</v>
      </c>
      <c r="D36" s="20">
        <f>SUMIF(Table1[County
Code],Table2[[#This Row],[County
Code]],Table1[2nd
Apportionment])</f>
        <v>674520</v>
      </c>
      <c r="E36">
        <v>263130</v>
      </c>
    </row>
    <row r="37" spans="1:5" x14ac:dyDescent="0.35">
      <c r="A37" s="5" t="s">
        <v>498</v>
      </c>
      <c r="B37" s="2" t="s">
        <v>495</v>
      </c>
      <c r="C37" t="s">
        <v>547</v>
      </c>
      <c r="D37" s="20">
        <f>SUMIF(Table1[County
Code],Table2[[#This Row],[County
Code]],Table1[2nd
Apportionment])</f>
        <v>684713</v>
      </c>
      <c r="E37">
        <v>263131</v>
      </c>
    </row>
    <row r="38" spans="1:5" x14ac:dyDescent="0.35">
      <c r="A38" s="5" t="s">
        <v>507</v>
      </c>
      <c r="B38" s="2" t="s">
        <v>504</v>
      </c>
      <c r="C38" t="s">
        <v>547</v>
      </c>
      <c r="D38" s="20">
        <f>SUMIF(Table1[County
Code],Table2[[#This Row],[County
Code]],Table1[2nd
Apportionment])</f>
        <v>79182</v>
      </c>
      <c r="E38">
        <v>263132</v>
      </c>
    </row>
    <row r="39" spans="1:5" x14ac:dyDescent="0.35">
      <c r="A39" s="5" t="s">
        <v>513</v>
      </c>
      <c r="B39" s="2" t="s">
        <v>510</v>
      </c>
      <c r="C39" t="s">
        <v>547</v>
      </c>
      <c r="D39" s="20">
        <f>SUMIF(Table1[County
Code],Table2[[#This Row],[County
Code]],Table1[2nd
Apportionment])</f>
        <v>163332</v>
      </c>
      <c r="E39">
        <v>263133</v>
      </c>
    </row>
    <row r="40" spans="1:5" x14ac:dyDescent="0.35">
      <c r="A40" s="5" t="s">
        <v>519</v>
      </c>
      <c r="B40" s="2" t="s">
        <v>516</v>
      </c>
      <c r="C40" t="s">
        <v>547</v>
      </c>
      <c r="D40" s="20">
        <f>SUMIF(Table1[County
Code],Table2[[#This Row],[County
Code]],Table1[2nd
Apportionment])</f>
        <v>15327039</v>
      </c>
      <c r="E40">
        <v>263134</v>
      </c>
    </row>
    <row r="41" spans="1:5" x14ac:dyDescent="0.35">
      <c r="A41" s="5" t="s">
        <v>528</v>
      </c>
      <c r="B41" s="2" t="s">
        <v>525</v>
      </c>
      <c r="C41" t="s">
        <v>547</v>
      </c>
      <c r="D41" s="20">
        <f>SUMIF(Table1[County
Code],Table2[[#This Row],[County
Code]],Table1[2nd
Apportionment])</f>
        <v>753136</v>
      </c>
      <c r="E41">
        <v>263135</v>
      </c>
    </row>
    <row r="42" spans="1:5" x14ac:dyDescent="0.35">
      <c r="A42" s="5" t="s">
        <v>534</v>
      </c>
      <c r="B42" s="2" t="s">
        <v>531</v>
      </c>
      <c r="C42" t="s">
        <v>547</v>
      </c>
      <c r="D42" s="20">
        <f>SUMIF(Table1[County
Code],Table2[[#This Row],[County
Code]],Table1[2nd
Apportionment])</f>
        <v>547982</v>
      </c>
      <c r="E42">
        <v>263136</v>
      </c>
    </row>
    <row r="43" spans="1:5" x14ac:dyDescent="0.35">
      <c r="A43" s="33" t="s">
        <v>538</v>
      </c>
      <c r="B43" s="14"/>
      <c r="C43" s="34"/>
      <c r="D43" s="27">
        <f>SUBTOTAL(109,Table2[County Total])</f>
        <v>54502497</v>
      </c>
      <c r="E43" s="34"/>
    </row>
    <row r="44" spans="1:5" x14ac:dyDescent="0.35">
      <c r="A44" t="s">
        <v>542</v>
      </c>
    </row>
    <row r="45" spans="1:5" x14ac:dyDescent="0.35">
      <c r="A45" t="s">
        <v>543</v>
      </c>
    </row>
    <row r="46" spans="1:5" x14ac:dyDescent="0.35">
      <c r="A46" s="21" t="s">
        <v>544</v>
      </c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1 xmlns="5218c51f-a20e-4265-86d9-c1022efbea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289121b42b768a7b4e15ce3180b5b638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20e2357384bd29554c8af8578a53984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ption1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1" ma:index="16" nillable="true" ma:displayName="Description" ma:format="Dropdown" ma:internalName="Description1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66AA9-6138-4D38-B8C2-12E955B40517}">
  <ds:schemaRefs>
    <ds:schemaRef ds:uri="http://schemas.microsoft.com/office/2006/metadata/properties"/>
    <ds:schemaRef ds:uri="0cebf374-f265-498b-a208-bf72f6b6179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18c51f-a20e-4265-86d9-c1022efbea0b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C460E7-6D39-49AF-ABCD-E1F0DBDE3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DA84CE-87FB-45E4-B6AF-4766E6778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 - LEA</vt:lpstr>
      <vt:lpstr>20-21 ESSER III - 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ESSER III (CA Dept of Education)</dc:title>
  <dc:subject>Elementary and Secondary School Emergency  Relief (ESSER III) Funds, American Rescue Plan Act, 2020-21 (ARP Act) second apportionment schedule for fiscal year 2020-21.</dc:subject>
  <dc:creator>Taylor Uda</dc:creator>
  <cp:keywords/>
  <dc:description/>
  <cp:lastModifiedBy>Taylor Uda</cp:lastModifiedBy>
  <cp:revision/>
  <dcterms:created xsi:type="dcterms:W3CDTF">2021-07-12T22:32:54Z</dcterms:created>
  <dcterms:modified xsi:type="dcterms:W3CDTF">2023-06-07T21:35:27Z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