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69A171C9-E1E2-4D79-B70C-67028A03625B}" xr6:coauthVersionLast="47" xr6:coauthVersionMax="47" xr10:uidLastSave="{00000000-0000-0000-0000-000000000000}"/>
  <bookViews>
    <workbookView xWindow="-120" yWindow="-120" windowWidth="29040" windowHeight="15840" xr2:uid="{12C620B9-DA92-4B20-8FCB-9B570080B5D0}"/>
  </bookViews>
  <sheets>
    <sheet name="2019-20 Title I, Pt A 10 - LEA" sheetId="1" r:id="rId1"/>
    <sheet name="2019-20 Title I, Pt A 10 - Cty" sheetId="2" r:id="rId2"/>
  </sheets>
  <definedNames>
    <definedName name="_xlnm._FilterDatabase" localSheetId="1" hidden="1">'2019-20 Title I, Pt A 10 - Cty'!$A$5:$D$6</definedName>
    <definedName name="_xlnm._FilterDatabase" localSheetId="0" hidden="1">'2019-20 Title I, Pt A 10 - LEA'!$A$1:$A$4</definedName>
    <definedName name="_xlnm.Print_Area" localSheetId="1">'2019-20 Title I, Pt A 10 - Cty'!$A$1:$E$22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E9" i="1" l="1"/>
  <c r="F9" i="1"/>
  <c r="I9" i="1" s="1"/>
  <c r="G9" i="1"/>
  <c r="E10" i="1"/>
  <c r="F10" i="1"/>
  <c r="I10" i="1" s="1"/>
  <c r="G10" i="1"/>
  <c r="G8" i="1"/>
  <c r="F8" i="1"/>
  <c r="I8" i="1" s="1"/>
  <c r="E8" i="1"/>
  <c r="G7" i="1"/>
  <c r="F7" i="1"/>
  <c r="I7" i="1" s="1"/>
  <c r="E7" i="1"/>
  <c r="E11" i="1"/>
  <c r="F11" i="1"/>
  <c r="I11" i="1" s="1"/>
  <c r="G11" i="1"/>
  <c r="E12" i="1"/>
  <c r="F12" i="1"/>
  <c r="I12" i="1" s="1"/>
  <c r="G12" i="1"/>
  <c r="E13" i="1"/>
  <c r="F13" i="1"/>
  <c r="I13" i="1" s="1"/>
  <c r="G13" i="1"/>
  <c r="E14" i="1"/>
  <c r="F14" i="1"/>
  <c r="I14" i="1" s="1"/>
  <c r="G14" i="1"/>
  <c r="E15" i="1"/>
  <c r="F15" i="1"/>
  <c r="I15" i="1" s="1"/>
  <c r="G15" i="1"/>
  <c r="E16" i="1"/>
  <c r="F16" i="1"/>
  <c r="I16" i="1" s="1"/>
  <c r="G16" i="1"/>
  <c r="E17" i="1"/>
  <c r="F17" i="1"/>
  <c r="I17" i="1" s="1"/>
  <c r="G17" i="1"/>
  <c r="E18" i="1"/>
  <c r="F18" i="1"/>
  <c r="I18" i="1" s="1"/>
  <c r="G18" i="1"/>
  <c r="E19" i="1"/>
  <c r="F19" i="1"/>
  <c r="I19" i="1" s="1"/>
  <c r="G19" i="1"/>
  <c r="E20" i="1"/>
  <c r="F20" i="1"/>
  <c r="I20" i="1" s="1"/>
  <c r="G20" i="1"/>
  <c r="E21" i="1"/>
  <c r="F21" i="1"/>
  <c r="I21" i="1" s="1"/>
  <c r="G21" i="1"/>
  <c r="E22" i="1"/>
  <c r="F22" i="1"/>
  <c r="I22" i="1" s="1"/>
  <c r="G22" i="1"/>
  <c r="K23" i="1" l="1"/>
  <c r="L23" i="1" l="1"/>
</calcChain>
</file>

<file path=xl/sharedStrings.xml><?xml version="1.0" encoding="utf-8"?>
<sst xmlns="http://schemas.openxmlformats.org/spreadsheetml/2006/main" count="155" uniqueCount="103">
  <si>
    <t>Every Student Succeeds Act</t>
  </si>
  <si>
    <t xml:space="preserve">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</si>
  <si>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</si>
  <si>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</si>
  <si>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</si>
  <si>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</si>
  <si>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</si>
  <si>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</si>
  <si>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</si>
  <si>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</si>
  <si>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</si>
  <si>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</si>
  <si>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</si>
  <si>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N/A</t>
  </si>
  <si>
    <t>Fresno</t>
  </si>
  <si>
    <t>10623310000000</t>
  </si>
  <si>
    <t>Orange Center</t>
  </si>
  <si>
    <t>Kern</t>
  </si>
  <si>
    <t>15635940000000</t>
  </si>
  <si>
    <t>Lost Hills Union Elementary</t>
  </si>
  <si>
    <t>Los Angeles</t>
  </si>
  <si>
    <t>Placer</t>
  </si>
  <si>
    <t>31669280000000</t>
  </si>
  <si>
    <t>Roseville Joint Union High</t>
  </si>
  <si>
    <t>San Joaquin</t>
  </si>
  <si>
    <t>San Mateo</t>
  </si>
  <si>
    <t>41689990000000</t>
  </si>
  <si>
    <t>Ravenswood City Elementary</t>
  </si>
  <si>
    <t>Ventura</t>
  </si>
  <si>
    <t>56724700000000</t>
  </si>
  <si>
    <t>Mesa Union Elementary</t>
  </si>
  <si>
    <t xml:space="preserve">Fiscal Year 2019‒20 </t>
  </si>
  <si>
    <t>10</t>
  </si>
  <si>
    <t>15</t>
  </si>
  <si>
    <t>19</t>
  </si>
  <si>
    <t>31</t>
  </si>
  <si>
    <t>39</t>
  </si>
  <si>
    <t>41</t>
  </si>
  <si>
    <t>56</t>
  </si>
  <si>
    <t>2019‒20
Final
Allocation
Amount</t>
  </si>
  <si>
    <t>FI$Cal
Supplier
ID</t>
  </si>
  <si>
    <t>FI$Cal
Address
Sequence
ID</t>
  </si>
  <si>
    <t>0000001357</t>
  </si>
  <si>
    <t>0000006842</t>
  </si>
  <si>
    <t>0000040496</t>
  </si>
  <si>
    <t>0000044132</t>
  </si>
  <si>
    <t>0000012839</t>
  </si>
  <si>
    <t>0000011841</t>
  </si>
  <si>
    <t>0000011843</t>
  </si>
  <si>
    <t xml:space="preserve">Improving Basic Programs Operated by Local Educational Agencies </t>
  </si>
  <si>
    <t>Fiscal Year 2019-20</t>
  </si>
  <si>
    <t>County
Treasurer</t>
  </si>
  <si>
    <t>Invoice Number</t>
  </si>
  <si>
    <t>County
Total</t>
  </si>
  <si>
    <t>39685440000000</t>
  </si>
  <si>
    <t>Jefferson Elementary</t>
  </si>
  <si>
    <t>Pine Ridge Elementary</t>
  </si>
  <si>
    <t>10623720000000</t>
  </si>
  <si>
    <t>Glenn</t>
  </si>
  <si>
    <t>11626380000000</t>
  </si>
  <si>
    <t>Plaza Elementary</t>
  </si>
  <si>
    <t>Lake</t>
  </si>
  <si>
    <t>17101730000000</t>
  </si>
  <si>
    <t>Lake County Office of Education</t>
  </si>
  <si>
    <t>19646340116822</t>
  </si>
  <si>
    <t>Wilder's Preparatory Academy Charter Middle</t>
  </si>
  <si>
    <t>0977</t>
  </si>
  <si>
    <t>Marin</t>
  </si>
  <si>
    <t>21653000000000</t>
  </si>
  <si>
    <t>Bolinas-Stinson Union</t>
  </si>
  <si>
    <t>21653180000000</t>
  </si>
  <si>
    <t>Miller Creek Elementary</t>
  </si>
  <si>
    <t>29664150000000</t>
  </si>
  <si>
    <t>Nevada</t>
  </si>
  <si>
    <t>Twin Ridges Elementary</t>
  </si>
  <si>
    <t>Ripon Unified</t>
  </si>
  <si>
    <t>39686500000000</t>
  </si>
  <si>
    <t>Santa Clara</t>
  </si>
  <si>
    <t>43695180000000</t>
  </si>
  <si>
    <t>Los Altos Elementary</t>
  </si>
  <si>
    <t>Tulare</t>
  </si>
  <si>
    <t>54718940000000</t>
  </si>
  <si>
    <t>Ducor Union Elementary</t>
  </si>
  <si>
    <t>10th Apportionment</t>
  </si>
  <si>
    <t xml:space="preserve">Schedule of the Tenth Apportionment for Title I, Part A
</t>
  </si>
  <si>
    <t>0000011791</t>
  </si>
  <si>
    <t>0000011819</t>
  </si>
  <si>
    <t>0000011835</t>
  </si>
  <si>
    <t>0000011846</t>
  </si>
  <si>
    <t>0000011859</t>
  </si>
  <si>
    <t>0000004508</t>
  </si>
  <si>
    <t>County Summary of the Tenth Apportionment for Title I, Part A</t>
  </si>
  <si>
    <t>11</t>
  </si>
  <si>
    <t>17</t>
  </si>
  <si>
    <t>21</t>
  </si>
  <si>
    <t>29</t>
  </si>
  <si>
    <t>43</t>
  </si>
  <si>
    <t>54</t>
  </si>
  <si>
    <t>January 2022</t>
  </si>
  <si>
    <t xml:space="preserve">Improving Basic Programs Operated by Local Education Agencies 
</t>
  </si>
  <si>
    <t>19-14329 12-13-2021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</si>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</sst>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/>
    <xf numFmtId="0" fontId="2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62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3" fillId="0" borderId="0" xfId="4" applyFont="1" applyAlignment="1">
      <alignment horizontal="center"/>
    </xf>
    <xf numFmtId="6" fontId="3" fillId="0" borderId="0" xfId="4" applyNumberFormat="1" applyFont="1"/>
    <xf numFmtId="0" fontId="3" fillId="0" borderId="0" xfId="4" applyFont="1" applyAlignment="1">
      <alignment horizontal="left" wrapText="1"/>
    </xf>
    <xf numFmtId="6" fontId="4" fillId="0" borderId="0" xfId="5" applyNumberFormat="1"/>
    <xf numFmtId="6" fontId="3" fillId="0" borderId="0" xfId="5" applyNumberFormat="1" applyFont="1"/>
    <xf numFmtId="0" fontId="4" fillId="0" borderId="0" xfId="5"/>
    <xf numFmtId="0" fontId="0" fillId="0" borderId="0" xfId="5" quotePrefix="1" applyFont="1"/>
    <xf numFmtId="0" fontId="2" fillId="0" borderId="0" xfId="8" applyAlignment="1">
      <alignment horizontal="centerContinuous" vertical="center" wrapText="1"/>
    </xf>
    <xf numFmtId="0" fontId="2" fillId="0" borderId="0" xfId="8"/>
    <xf numFmtId="49" fontId="4" fillId="0" borderId="0" xfId="8" applyNumberFormat="1" applyFont="1" applyAlignment="1">
      <alignment horizontal="center"/>
    </xf>
    <xf numFmtId="6" fontId="3" fillId="0" borderId="0" xfId="8" applyNumberFormat="1" applyFont="1"/>
    <xf numFmtId="0" fontId="4" fillId="0" borderId="0" xfId="8" applyFont="1"/>
    <xf numFmtId="49" fontId="4" fillId="0" borderId="0" xfId="8" applyNumberFormat="1" applyFont="1"/>
    <xf numFmtId="0" fontId="0" fillId="0" borderId="0" xfId="8" applyFont="1"/>
    <xf numFmtId="49" fontId="3" fillId="0" borderId="0" xfId="9" applyNumberFormat="1" applyFont="1"/>
    <xf numFmtId="49" fontId="3" fillId="0" borderId="0" xfId="9" applyNumberFormat="1" applyFont="1" applyAlignment="1">
      <alignment horizontal="center"/>
    </xf>
    <xf numFmtId="0" fontId="3" fillId="0" borderId="0" xfId="9" applyFont="1" applyAlignment="1">
      <alignment horizontal="center"/>
    </xf>
    <xf numFmtId="6" fontId="6" fillId="0" borderId="0" xfId="5" applyNumberFormat="1" applyFont="1"/>
    <xf numFmtId="0" fontId="8" fillId="0" borderId="0" xfId="1" applyFont="1" applyAlignment="1">
      <alignment horizontal="left"/>
    </xf>
    <xf numFmtId="0" fontId="7" fillId="0" borderId="0" xfId="2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5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wrapText="1"/>
    </xf>
    <xf numFmtId="0" fontId="10" fillId="0" borderId="0" xfId="4" applyFont="1" applyAlignment="1">
      <alignment horizontal="left"/>
    </xf>
    <xf numFmtId="49" fontId="10" fillId="0" borderId="0" xfId="9" applyNumberFormat="1" applyFont="1" applyAlignment="1">
      <alignment horizontal="center"/>
    </xf>
    <xf numFmtId="0" fontId="10" fillId="0" borderId="0" xfId="4" applyFont="1" applyAlignment="1">
      <alignment horizontal="left" wrapText="1"/>
    </xf>
    <xf numFmtId="6" fontId="11" fillId="0" borderId="0" xfId="5" applyNumberFormat="1" applyFont="1"/>
    <xf numFmtId="0" fontId="10" fillId="0" borderId="0" xfId="4" applyFont="1" applyAlignment="1">
      <alignment horizontal="center"/>
    </xf>
    <xf numFmtId="49" fontId="0" fillId="0" borderId="0" xfId="8" applyNumberFormat="1" applyFont="1" applyAlignment="1">
      <alignment horizontal="center"/>
    </xf>
    <xf numFmtId="0" fontId="3" fillId="0" borderId="0" xfId="8" applyFont="1"/>
    <xf numFmtId="0" fontId="1" fillId="0" borderId="0" xfId="3" applyFill="1" applyAlignment="1">
      <alignment horizontal="left" vertical="center"/>
    </xf>
    <xf numFmtId="0" fontId="5" fillId="0" borderId="0" xfId="0" applyFont="1"/>
    <xf numFmtId="0" fontId="8" fillId="0" borderId="0" xfId="1" applyFont="1" applyFill="1" applyAlignment="1">
      <alignment horizontal="left" vertical="center"/>
    </xf>
    <xf numFmtId="0" fontId="5" fillId="0" borderId="2" xfId="11" applyAlignment="1">
      <alignment horizontal="left"/>
    </xf>
    <xf numFmtId="0" fontId="5" fillId="0" borderId="2" xfId="11"/>
    <xf numFmtId="6" fontId="5" fillId="0" borderId="2" xfId="11" applyNumberFormat="1"/>
    <xf numFmtId="0" fontId="5" fillId="0" borderId="2" xfId="11" applyNumberFormat="1" applyFill="1" applyAlignment="1" applyProtection="1"/>
    <xf numFmtId="0" fontId="9" fillId="2" borderId="3" xfId="8" applyFont="1" applyFill="1" applyBorder="1" applyAlignment="1">
      <alignment horizontal="center" wrapText="1"/>
    </xf>
    <xf numFmtId="164" fontId="9" fillId="2" borderId="3" xfId="8" applyNumberFormat="1" applyFont="1" applyFill="1" applyBorder="1" applyAlignment="1">
      <alignment horizontal="center" wrapText="1"/>
    </xf>
    <xf numFmtId="0" fontId="5" fillId="0" borderId="2" xfId="11" applyNumberFormat="1" applyFill="1" applyAlignment="1" applyProtection="1">
      <alignment horizontal="left"/>
    </xf>
    <xf numFmtId="0" fontId="5" fillId="0" borderId="2" xfId="11" applyFill="1" applyAlignment="1">
      <alignment horizontal="left"/>
    </xf>
    <xf numFmtId="0" fontId="5" fillId="0" borderId="2" xfId="11" applyNumberFormat="1" applyFill="1" applyAlignment="1" applyProtection="1">
      <alignment horizontal="center"/>
    </xf>
    <xf numFmtId="0" fontId="5" fillId="0" borderId="2" xfId="11" applyFill="1" applyAlignment="1">
      <alignment horizontal="center"/>
    </xf>
    <xf numFmtId="0" fontId="5" fillId="0" borderId="2" xfId="11" applyNumberFormat="1" applyFill="1" applyAlignment="1" applyProtection="1">
      <alignment horizontal="left" wrapText="1"/>
    </xf>
    <xf numFmtId="164" fontId="5" fillId="0" borderId="2" xfId="11" applyNumberFormat="1" applyFill="1" applyAlignment="1" applyProtection="1"/>
    <xf numFmtId="164" fontId="5" fillId="0" borderId="2" xfId="11" applyNumberFormat="1" applyFill="1" applyAlignment="1" applyProtection="1">
      <alignment horizontal="right"/>
    </xf>
    <xf numFmtId="0" fontId="0" fillId="0" borderId="0" xfId="0" applyFont="1" applyAlignment="1">
      <alignment horizontal="left"/>
    </xf>
  </cellXfs>
  <cellStyles count="12">
    <cellStyle name="Heading 1" xfId="1" builtinId="16"/>
    <cellStyle name="Heading 1 3" xfId="7" xr:uid="{2131A483-E921-4378-844E-ECD9037DEBB5}"/>
    <cellStyle name="Heading 2" xfId="2" builtinId="17"/>
    <cellStyle name="Heading 3" xfId="3" builtinId="18"/>
    <cellStyle name="Heading 4" xfId="10" builtinId="19" customBuiltin="1"/>
    <cellStyle name="Normal" xfId="0" builtinId="0"/>
    <cellStyle name="Normal 20" xfId="4" xr:uid="{F1426174-92E2-43ED-BB90-A3A50BD0E788}"/>
    <cellStyle name="Normal 3" xfId="8" xr:uid="{A2406CFB-68ED-4586-95D8-14476291407D}"/>
    <cellStyle name="Normal 4 2 2" xfId="5" xr:uid="{FC17332F-CDE7-4815-8074-EB36B5E8CC03}"/>
    <cellStyle name="Normal 5" xfId="9" xr:uid="{988E58C5-9B36-4DEC-8C23-3700DA0F6782}"/>
    <cellStyle name="Total" xfId="11" builtinId="25" customBuiltin="1"/>
    <cellStyle name="Total 4" xfId="6" xr:uid="{8D32ABE7-5581-40CC-B5EB-500611CAAF45}"/>
  </cellStyles>
  <dxfs count="39"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E3091D-2D9E-48A0-9FC8-E40D8BCD522C}" name="Table228" displayName="Table228" ref="A6:L23" totalsRowCount="1" headerRowDxfId="38" dataDxfId="36" headerRowBorderDxfId="37" tableBorderDxfId="35" totalsRowCellStyle="Total">
  <tableColumns count="12">
    <tableColumn id="1" xr3:uid="{78A825BA-579F-479F-B15B-ADB3219F8415}" name="County Name" totalsRowLabel="Statewide Total" dataDxfId="34" totalsRowDxfId="33" dataCellStyle="Normal 20" totalsRowCellStyle="Total"/>
    <tableColumn id="18" xr3:uid="{9D138F5A-08F6-4462-935F-1FA77990ECC4}" name="FI$Cal_x000a_Supplier_x000a_ID" dataDxfId="32" totalsRowDxfId="31" dataCellStyle="Normal 20" totalsRowCellStyle="Total"/>
    <tableColumn id="17" xr3:uid="{8AB66F54-A48E-4A38-A18B-EF17BEE01440}" name="FI$Cal_x000a_Address_x000a_Sequence_x000a_ID" dataDxfId="30" totalsRowDxfId="29" dataCellStyle="Normal 20" totalsRowCellStyle="Total"/>
    <tableColumn id="2" xr3:uid="{70180E53-6DFA-46A9-A97B-8765A2C09344}" name="Full CDS Code" dataDxfId="28" totalsRowDxfId="27" totalsRowCellStyle="Total"/>
    <tableColumn id="3" xr3:uid="{274ABADC-44EE-45F1-954F-26EB1A43AEE7}" name="County_x000a_Code" dataDxfId="26" totalsRowDxfId="25" dataCellStyle="Normal 20" totalsRowCellStyle="Total"/>
    <tableColumn id="4" xr3:uid="{7F463602-0D87-47F2-8D66-EA3415E13F86}" name="District_x000a_Code" dataDxfId="24" totalsRowDxfId="23" dataCellStyle="Normal 20" totalsRowCellStyle="Total"/>
    <tableColumn id="5" xr3:uid="{441756CC-17FB-4131-8232-1A91A4497272}" name="School_x000a_Code" dataDxfId="22" totalsRowDxfId="21" dataCellStyle="Normal 20" totalsRowCellStyle="Total"/>
    <tableColumn id="6" xr3:uid="{F2B0F328-0AB1-4451-BA59-3744C2390553}" name="Direct_x000a_Funded_x000a_Charter School_x000a_Number" dataDxfId="20" totalsRowDxfId="19" dataCellStyle="Normal 20" totalsRowCellStyle="Total"/>
    <tableColumn id="7" xr3:uid="{95D3A2E7-8DDB-4463-850B-8A4C1760050B}" name="Service Location Field" dataDxfId="18" totalsRowDxfId="17" totalsRowCellStyle="Total">
      <calculatedColumnFormula>IF(H7="N/A",$F$2:$F$1975,"C"&amp;$H$2:$H$1975)</calculatedColumnFormula>
    </tableColumn>
    <tableColumn id="8" xr3:uid="{4EB2CC88-C524-470D-997A-95430CE87887}" name="Local Educational Agency" dataDxfId="16" totalsRowDxfId="15" dataCellStyle="Normal 20" totalsRowCellStyle="Total"/>
    <tableColumn id="10" xr3:uid="{80867F2B-5EF3-4A32-AE40-666F99DDAC96}" name="2019‒20_x000a_Final_x000a_Allocation_x000a_Amount" totalsRowFunction="sum" dataDxfId="14" totalsRowDxfId="13" dataCellStyle="Normal 4 2 2" totalsRowCellStyle="Total"/>
    <tableColumn id="16" xr3:uid="{E3ACB04A-6894-4876-AC48-2FB28BCF2AAE}" name="10th Apportionment" totalsRowFunction="sum" dataDxfId="12" totalsRowDxfId="11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7857BF-0B99-40F8-952A-A418FFD96BAD}" name="Table3" displayName="Table3" ref="A5:E19" totalsRowCount="1" headerRowDxfId="10" headerRowBorderDxfId="9" totalsRowCellStyle="Total">
  <tableColumns count="5">
    <tableColumn id="1" xr3:uid="{68A7689F-082F-4373-86ED-1699017F890F}" name="County_x000a_Code" totalsRowLabel="Statewide Total" dataDxfId="8" totalsRowDxfId="7" totalsRowCellStyle="Total"/>
    <tableColumn id="2" xr3:uid="{9B6549CD-F110-4D9A-A026-CCD7DF1B4F14}" name="County_x000a_Treasurer" dataDxfId="6" totalsRowCellStyle="Total"/>
    <tableColumn id="5" xr3:uid="{1507E35F-D308-4E74-8CEB-A193934A3C26}" name="Invoice Number" dataDxfId="5" totalsRowCellStyle="Total"/>
    <tableColumn id="3" xr3:uid="{355928CD-EF77-408D-8DF2-87A6D7370A3D}" name="County_x000a_Total" totalsRowFunction="sum" dataDxfId="4" totalsRowDxfId="3" totalsRowCellStyle="Total"/>
    <tableColumn id="4" xr3:uid="{81D538D2-D0D4-4F84-836F-03FEE49DFD4F}" name="Voucher Number" dataDxfId="2" totalsRowDxfId="1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88D3-B8E4-4988-B7A1-A1B254540D64}">
  <sheetPr>
    <pageSetUpPr fitToPage="1"/>
  </sheetPr>
  <dimension ref="A1:L26"/>
  <sheetViews>
    <sheetView tabSelected="1" workbookViewId="0"/>
  </sheetViews>
  <sheetFormatPr defaultColWidth="8.88671875" defaultRowHeight="15" x14ac:dyDescent="0.2"/>
  <cols>
    <col min="1" max="2" width="14" style="2" customWidth="1"/>
    <col min="3" max="3" width="10.44140625" style="2" customWidth="1"/>
    <col min="4" max="4" width="16.21875" style="2" customWidth="1"/>
    <col min="5" max="5" width="7.88671875" style="3" customWidth="1"/>
    <col min="6" max="6" width="7.21875" style="4" bestFit="1" customWidth="1"/>
    <col min="7" max="7" width="9.6640625" style="4" customWidth="1"/>
    <col min="8" max="8" width="8" style="4" bestFit="1" customWidth="1"/>
    <col min="9" max="9" width="10.33203125" style="4" customWidth="1"/>
    <col min="10" max="10" width="37.44140625" style="5" customWidth="1"/>
    <col min="11" max="11" width="13.6640625" customWidth="1"/>
    <col min="12" max="12" width="14.44140625" style="6" customWidth="1"/>
    <col min="13" max="16384" width="8.88671875" style="7"/>
  </cols>
  <sheetData>
    <row r="1" spans="1:12" ht="20.25" x14ac:dyDescent="0.3">
      <c r="A1" s="32" t="s">
        <v>84</v>
      </c>
      <c r="B1" s="1"/>
      <c r="C1" s="1"/>
    </row>
    <row r="2" spans="1:12" customFormat="1" ht="18" x14ac:dyDescent="0.2">
      <c r="A2" s="33" t="s">
        <v>99</v>
      </c>
      <c r="B2" s="8"/>
      <c r="C2" s="8"/>
      <c r="D2" s="9"/>
      <c r="E2" s="3"/>
      <c r="F2" s="3"/>
      <c r="G2" s="3"/>
      <c r="H2" s="3"/>
      <c r="I2" s="3"/>
      <c r="J2" s="10"/>
      <c r="L2" s="11"/>
    </row>
    <row r="3" spans="1:12" customFormat="1" ht="15.75" x14ac:dyDescent="0.25">
      <c r="A3" s="12" t="s">
        <v>0</v>
      </c>
      <c r="B3" s="12"/>
      <c r="C3" s="12"/>
      <c r="D3" s="9"/>
      <c r="E3" s="3"/>
      <c r="F3" s="3"/>
      <c r="G3" s="3" t="s">
        <v>1</v>
      </c>
      <c r="H3" s="3"/>
      <c r="I3" s="3"/>
      <c r="J3" s="10"/>
      <c r="K3" t="s">
        <v>1</v>
      </c>
      <c r="L3" s="11"/>
    </row>
    <row r="4" spans="1:12" customFormat="1" ht="15.75" x14ac:dyDescent="0.25">
      <c r="A4" s="13" t="s">
        <v>31</v>
      </c>
      <c r="B4" s="13"/>
      <c r="C4" s="13"/>
      <c r="D4" s="9"/>
      <c r="E4" s="3"/>
      <c r="F4" s="3"/>
      <c r="G4" s="3"/>
      <c r="H4" s="3"/>
      <c r="I4" s="3"/>
      <c r="J4" s="10"/>
      <c r="L4" s="11"/>
    </row>
    <row r="5" spans="1:12" customFormat="1" ht="15.75" x14ac:dyDescent="0.25">
      <c r="A5" s="61" t="s">
        <v>102</v>
      </c>
      <c r="B5" s="13"/>
      <c r="C5" s="13"/>
      <c r="D5" s="9"/>
      <c r="E5" s="3"/>
      <c r="F5" s="3"/>
      <c r="G5" s="3"/>
      <c r="H5" s="3"/>
      <c r="I5" s="3"/>
      <c r="J5" s="10"/>
      <c r="L5" s="11"/>
    </row>
    <row r="6" spans="1:12" ht="79.5" thickBot="1" x14ac:dyDescent="0.3">
      <c r="A6" s="34" t="s">
        <v>2</v>
      </c>
      <c r="B6" s="35" t="s">
        <v>40</v>
      </c>
      <c r="C6" s="35" t="s">
        <v>41</v>
      </c>
      <c r="D6" s="36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4" t="s">
        <v>8</v>
      </c>
      <c r="J6" s="34" t="s">
        <v>9</v>
      </c>
      <c r="K6" s="34" t="s">
        <v>39</v>
      </c>
      <c r="L6" s="37" t="s">
        <v>83</v>
      </c>
    </row>
    <row r="7" spans="1:12" x14ac:dyDescent="0.2">
      <c r="A7" s="2" t="s">
        <v>14</v>
      </c>
      <c r="B7" s="14" t="s">
        <v>43</v>
      </c>
      <c r="C7" s="14">
        <v>10</v>
      </c>
      <c r="D7" s="3" t="s">
        <v>15</v>
      </c>
      <c r="E7" s="30" t="str">
        <f t="shared" ref="E7:E22" si="0">MID($D7,1,2)</f>
        <v>10</v>
      </c>
      <c r="F7" s="30" t="str">
        <f t="shared" ref="F7:F22" si="1">MID($D7,3,5)</f>
        <v>62331</v>
      </c>
      <c r="G7" s="30" t="str">
        <f t="shared" ref="G7:G22" si="2">MID($D7,8,7)</f>
        <v>0000000</v>
      </c>
      <c r="H7" s="14" t="s">
        <v>13</v>
      </c>
      <c r="I7" s="30" t="str">
        <f t="shared" ref="I7:I22" si="3">IF(H7="N/A",$F$2:$F$1975,"C"&amp;$H$2:$H$1975)</f>
        <v>62331</v>
      </c>
      <c r="J7" s="16" t="s">
        <v>16</v>
      </c>
      <c r="K7" s="17">
        <v>223370</v>
      </c>
      <c r="L7" s="15">
        <v>15411</v>
      </c>
    </row>
    <row r="8" spans="1:12" x14ac:dyDescent="0.2">
      <c r="A8" s="2" t="s">
        <v>14</v>
      </c>
      <c r="B8" s="14" t="s">
        <v>43</v>
      </c>
      <c r="C8" s="14">
        <v>10</v>
      </c>
      <c r="D8" s="29" t="s">
        <v>57</v>
      </c>
      <c r="E8" s="30" t="str">
        <f t="shared" si="0"/>
        <v>10</v>
      </c>
      <c r="F8" s="30" t="str">
        <f t="shared" si="1"/>
        <v>62372</v>
      </c>
      <c r="G8" s="30" t="str">
        <f t="shared" si="2"/>
        <v>0000000</v>
      </c>
      <c r="H8" s="14" t="s">
        <v>13</v>
      </c>
      <c r="I8" s="30" t="str">
        <f t="shared" si="3"/>
        <v>62372</v>
      </c>
      <c r="J8" s="28" t="s">
        <v>56</v>
      </c>
      <c r="K8" s="18">
        <v>1455</v>
      </c>
      <c r="L8" s="15">
        <v>1455</v>
      </c>
    </row>
    <row r="9" spans="1:12" x14ac:dyDescent="0.2">
      <c r="A9" s="38" t="s">
        <v>58</v>
      </c>
      <c r="B9" s="14" t="s">
        <v>85</v>
      </c>
      <c r="C9" s="14">
        <v>5</v>
      </c>
      <c r="D9" s="39" t="s">
        <v>59</v>
      </c>
      <c r="E9" s="30" t="str">
        <f t="shared" si="0"/>
        <v>11</v>
      </c>
      <c r="F9" s="30" t="str">
        <f t="shared" si="1"/>
        <v>62638</v>
      </c>
      <c r="G9" s="30" t="str">
        <f t="shared" si="2"/>
        <v>0000000</v>
      </c>
      <c r="H9" s="14" t="s">
        <v>13</v>
      </c>
      <c r="I9" s="30" t="str">
        <f t="shared" si="3"/>
        <v>62638</v>
      </c>
      <c r="J9" s="40" t="s">
        <v>60</v>
      </c>
      <c r="K9" s="41">
        <v>1615</v>
      </c>
      <c r="L9" s="15">
        <v>1223</v>
      </c>
    </row>
    <row r="10" spans="1:12" x14ac:dyDescent="0.2">
      <c r="A10" s="2" t="s">
        <v>17</v>
      </c>
      <c r="B10" s="14" t="s">
        <v>44</v>
      </c>
      <c r="C10" s="14">
        <v>2</v>
      </c>
      <c r="D10" s="14" t="s">
        <v>18</v>
      </c>
      <c r="E10" s="30" t="str">
        <f t="shared" si="0"/>
        <v>15</v>
      </c>
      <c r="F10" s="30" t="str">
        <f t="shared" si="1"/>
        <v>63594</v>
      </c>
      <c r="G10" s="30" t="str">
        <f t="shared" si="2"/>
        <v>0000000</v>
      </c>
      <c r="H10" s="14" t="s">
        <v>13</v>
      </c>
      <c r="I10" s="30" t="str">
        <f t="shared" si="3"/>
        <v>63594</v>
      </c>
      <c r="J10" s="16" t="s">
        <v>19</v>
      </c>
      <c r="K10" s="17">
        <v>193541</v>
      </c>
      <c r="L10" s="15">
        <v>17251</v>
      </c>
    </row>
    <row r="11" spans="1:12" x14ac:dyDescent="0.2">
      <c r="A11" s="38" t="s">
        <v>61</v>
      </c>
      <c r="B11" s="14" t="s">
        <v>86</v>
      </c>
      <c r="C11" s="14">
        <v>5</v>
      </c>
      <c r="D11" s="42" t="s">
        <v>62</v>
      </c>
      <c r="E11" s="30" t="str">
        <f t="shared" si="0"/>
        <v>17</v>
      </c>
      <c r="F11" s="30" t="str">
        <f t="shared" si="1"/>
        <v>10173</v>
      </c>
      <c r="G11" s="30" t="str">
        <f t="shared" si="2"/>
        <v>0000000</v>
      </c>
      <c r="H11" s="14" t="s">
        <v>13</v>
      </c>
      <c r="I11" s="30" t="str">
        <f t="shared" si="3"/>
        <v>10173</v>
      </c>
      <c r="J11" s="40" t="s">
        <v>63</v>
      </c>
      <c r="K11" s="41">
        <v>36415</v>
      </c>
      <c r="L11" s="15">
        <v>126</v>
      </c>
    </row>
    <row r="12" spans="1:12" x14ac:dyDescent="0.2">
      <c r="A12" s="2" t="s">
        <v>20</v>
      </c>
      <c r="B12" s="14" t="s">
        <v>45</v>
      </c>
      <c r="C12" s="14">
        <v>1</v>
      </c>
      <c r="D12" s="14" t="s">
        <v>64</v>
      </c>
      <c r="E12" s="30" t="str">
        <f t="shared" si="0"/>
        <v>19</v>
      </c>
      <c r="F12" s="30" t="str">
        <f t="shared" si="1"/>
        <v>64634</v>
      </c>
      <c r="G12" s="30" t="str">
        <f t="shared" si="2"/>
        <v>0116822</v>
      </c>
      <c r="H12" s="14" t="s">
        <v>66</v>
      </c>
      <c r="I12" s="30" t="str">
        <f t="shared" si="3"/>
        <v>C0977</v>
      </c>
      <c r="J12" s="16" t="s">
        <v>65</v>
      </c>
      <c r="K12" s="17">
        <v>54425</v>
      </c>
      <c r="L12" s="15">
        <v>296</v>
      </c>
    </row>
    <row r="13" spans="1:12" x14ac:dyDescent="0.2">
      <c r="A13" s="2" t="s">
        <v>67</v>
      </c>
      <c r="B13" s="14" t="s">
        <v>90</v>
      </c>
      <c r="C13" s="14">
        <v>53</v>
      </c>
      <c r="D13" s="29" t="s">
        <v>68</v>
      </c>
      <c r="E13" s="30" t="str">
        <f t="shared" si="0"/>
        <v>21</v>
      </c>
      <c r="F13" s="30" t="str">
        <f t="shared" si="1"/>
        <v>65300</v>
      </c>
      <c r="G13" s="30" t="str">
        <f t="shared" si="2"/>
        <v>0000000</v>
      </c>
      <c r="H13" s="29" t="s">
        <v>13</v>
      </c>
      <c r="I13" s="30" t="str">
        <f t="shared" si="3"/>
        <v>65300</v>
      </c>
      <c r="J13" s="28" t="s">
        <v>69</v>
      </c>
      <c r="K13" s="31">
        <v>31968</v>
      </c>
      <c r="L13" s="15">
        <v>3</v>
      </c>
    </row>
    <row r="14" spans="1:12" x14ac:dyDescent="0.2">
      <c r="A14" s="2" t="s">
        <v>67</v>
      </c>
      <c r="B14" s="14" t="s">
        <v>90</v>
      </c>
      <c r="C14" s="14">
        <v>53</v>
      </c>
      <c r="D14" s="29" t="s">
        <v>70</v>
      </c>
      <c r="E14" s="30" t="str">
        <f t="shared" si="0"/>
        <v>21</v>
      </c>
      <c r="F14" s="30" t="str">
        <f t="shared" si="1"/>
        <v>65318</v>
      </c>
      <c r="G14" s="30" t="str">
        <f t="shared" si="2"/>
        <v>0000000</v>
      </c>
      <c r="H14" s="29" t="s">
        <v>13</v>
      </c>
      <c r="I14" s="30" t="str">
        <f t="shared" si="3"/>
        <v>65318</v>
      </c>
      <c r="J14" s="28" t="s">
        <v>71</v>
      </c>
      <c r="K14" s="31">
        <v>119238</v>
      </c>
      <c r="L14" s="15">
        <v>7416</v>
      </c>
    </row>
    <row r="15" spans="1:12" x14ac:dyDescent="0.2">
      <c r="A15" s="2" t="s">
        <v>73</v>
      </c>
      <c r="B15" s="14" t="s">
        <v>87</v>
      </c>
      <c r="C15" s="14">
        <v>1</v>
      </c>
      <c r="D15" s="14" t="s">
        <v>72</v>
      </c>
      <c r="E15" s="30" t="str">
        <f t="shared" si="0"/>
        <v>29</v>
      </c>
      <c r="F15" s="30" t="str">
        <f t="shared" si="1"/>
        <v>66415</v>
      </c>
      <c r="G15" s="30" t="str">
        <f t="shared" si="2"/>
        <v>0000000</v>
      </c>
      <c r="H15" s="14" t="s">
        <v>13</v>
      </c>
      <c r="I15" s="30" t="str">
        <f t="shared" si="3"/>
        <v>66415</v>
      </c>
      <c r="J15" s="16" t="s">
        <v>74</v>
      </c>
      <c r="K15" s="17">
        <v>77604</v>
      </c>
      <c r="L15" s="15">
        <v>1</v>
      </c>
    </row>
    <row r="16" spans="1:12" x14ac:dyDescent="0.2">
      <c r="A16" s="2" t="s">
        <v>21</v>
      </c>
      <c r="B16" s="14" t="s">
        <v>46</v>
      </c>
      <c r="C16" s="14">
        <v>4</v>
      </c>
      <c r="D16" s="14" t="s">
        <v>22</v>
      </c>
      <c r="E16" s="30" t="str">
        <f t="shared" si="0"/>
        <v>31</v>
      </c>
      <c r="F16" s="30" t="str">
        <f t="shared" si="1"/>
        <v>66928</v>
      </c>
      <c r="G16" s="30" t="str">
        <f t="shared" si="2"/>
        <v>0000000</v>
      </c>
      <c r="H16" s="14" t="s">
        <v>13</v>
      </c>
      <c r="I16" s="30" t="str">
        <f t="shared" si="3"/>
        <v>66928</v>
      </c>
      <c r="J16" s="16" t="s">
        <v>23</v>
      </c>
      <c r="K16" s="17">
        <v>613952</v>
      </c>
      <c r="L16" s="15">
        <v>159525</v>
      </c>
    </row>
    <row r="17" spans="1:12" x14ac:dyDescent="0.2">
      <c r="A17" s="2" t="s">
        <v>24</v>
      </c>
      <c r="B17" s="14" t="s">
        <v>47</v>
      </c>
      <c r="C17" s="14">
        <v>1</v>
      </c>
      <c r="D17" s="29" t="s">
        <v>54</v>
      </c>
      <c r="E17" s="30" t="str">
        <f t="shared" si="0"/>
        <v>39</v>
      </c>
      <c r="F17" s="30" t="str">
        <f t="shared" si="1"/>
        <v>68544</v>
      </c>
      <c r="G17" s="30" t="str">
        <f t="shared" si="2"/>
        <v>0000000</v>
      </c>
      <c r="H17" s="29" t="s">
        <v>13</v>
      </c>
      <c r="I17" s="30" t="str">
        <f t="shared" si="3"/>
        <v>68544</v>
      </c>
      <c r="J17" s="28" t="s">
        <v>55</v>
      </c>
      <c r="K17" s="17">
        <v>201063</v>
      </c>
      <c r="L17" s="15">
        <v>11254</v>
      </c>
    </row>
    <row r="18" spans="1:12" x14ac:dyDescent="0.2">
      <c r="A18" s="2" t="s">
        <v>24</v>
      </c>
      <c r="B18" s="14" t="s">
        <v>47</v>
      </c>
      <c r="C18" s="14">
        <v>1</v>
      </c>
      <c r="D18" s="14" t="s">
        <v>76</v>
      </c>
      <c r="E18" s="30" t="str">
        <f t="shared" si="0"/>
        <v>39</v>
      </c>
      <c r="F18" s="30" t="str">
        <f t="shared" si="1"/>
        <v>68650</v>
      </c>
      <c r="G18" s="30" t="str">
        <f t="shared" si="2"/>
        <v>0000000</v>
      </c>
      <c r="H18" s="14" t="s">
        <v>13</v>
      </c>
      <c r="I18" s="30" t="str">
        <f t="shared" si="3"/>
        <v>68650</v>
      </c>
      <c r="J18" s="16" t="s">
        <v>75</v>
      </c>
      <c r="K18" s="17">
        <v>552301</v>
      </c>
      <c r="L18" s="15">
        <v>55</v>
      </c>
    </row>
    <row r="19" spans="1:12" x14ac:dyDescent="0.2">
      <c r="A19" s="2" t="s">
        <v>25</v>
      </c>
      <c r="B19" s="14" t="s">
        <v>48</v>
      </c>
      <c r="C19" s="14">
        <v>1</v>
      </c>
      <c r="D19" s="14" t="s">
        <v>26</v>
      </c>
      <c r="E19" s="30" t="str">
        <f t="shared" si="0"/>
        <v>41</v>
      </c>
      <c r="F19" s="30" t="str">
        <f t="shared" si="1"/>
        <v>68999</v>
      </c>
      <c r="G19" s="30" t="str">
        <f t="shared" si="2"/>
        <v>0000000</v>
      </c>
      <c r="H19" s="14" t="s">
        <v>13</v>
      </c>
      <c r="I19" s="30" t="str">
        <f t="shared" si="3"/>
        <v>68999</v>
      </c>
      <c r="J19" s="16" t="s">
        <v>27</v>
      </c>
      <c r="K19" s="17">
        <v>992605</v>
      </c>
      <c r="L19" s="15">
        <v>440552</v>
      </c>
    </row>
    <row r="20" spans="1:12" x14ac:dyDescent="0.2">
      <c r="A20" s="2" t="s">
        <v>77</v>
      </c>
      <c r="B20" s="14" t="s">
        <v>88</v>
      </c>
      <c r="C20" s="14">
        <v>3</v>
      </c>
      <c r="D20" s="29" t="s">
        <v>78</v>
      </c>
      <c r="E20" s="30" t="str">
        <f t="shared" si="0"/>
        <v>43</v>
      </c>
      <c r="F20" s="30" t="str">
        <f t="shared" si="1"/>
        <v>69518</v>
      </c>
      <c r="G20" s="30" t="str">
        <f t="shared" si="2"/>
        <v>0000000</v>
      </c>
      <c r="H20" s="29" t="s">
        <v>13</v>
      </c>
      <c r="I20" s="30" t="str">
        <f t="shared" si="3"/>
        <v>69518</v>
      </c>
      <c r="J20" s="28" t="s">
        <v>79</v>
      </c>
      <c r="K20" s="17">
        <v>96316</v>
      </c>
      <c r="L20" s="15">
        <v>4949</v>
      </c>
    </row>
    <row r="21" spans="1:12" x14ac:dyDescent="0.2">
      <c r="A21" s="2" t="s">
        <v>80</v>
      </c>
      <c r="B21" s="14" t="s">
        <v>89</v>
      </c>
      <c r="C21" s="14">
        <v>6</v>
      </c>
      <c r="D21" s="14" t="s">
        <v>81</v>
      </c>
      <c r="E21" s="30" t="str">
        <f t="shared" si="0"/>
        <v>54</v>
      </c>
      <c r="F21" s="30" t="str">
        <f t="shared" si="1"/>
        <v>71894</v>
      </c>
      <c r="G21" s="30" t="str">
        <f t="shared" si="2"/>
        <v>0000000</v>
      </c>
      <c r="H21" s="14" t="s">
        <v>13</v>
      </c>
      <c r="I21" s="30" t="str">
        <f t="shared" si="3"/>
        <v>71894</v>
      </c>
      <c r="J21" s="16" t="s">
        <v>82</v>
      </c>
      <c r="K21" s="17">
        <v>113371</v>
      </c>
      <c r="L21" s="15">
        <v>26042</v>
      </c>
    </row>
    <row r="22" spans="1:12" x14ac:dyDescent="0.2">
      <c r="A22" s="2" t="s">
        <v>28</v>
      </c>
      <c r="B22" s="14" t="s">
        <v>42</v>
      </c>
      <c r="C22" s="14">
        <v>58</v>
      </c>
      <c r="D22" s="14" t="s">
        <v>29</v>
      </c>
      <c r="E22" s="30" t="str">
        <f t="shared" si="0"/>
        <v>56</v>
      </c>
      <c r="F22" s="30" t="str">
        <f t="shared" si="1"/>
        <v>72470</v>
      </c>
      <c r="G22" s="30" t="str">
        <f t="shared" si="2"/>
        <v>0000000</v>
      </c>
      <c r="H22" s="14" t="s">
        <v>13</v>
      </c>
      <c r="I22" s="30" t="str">
        <f t="shared" si="3"/>
        <v>72470</v>
      </c>
      <c r="J22" s="16" t="s">
        <v>30</v>
      </c>
      <c r="K22" s="17">
        <v>32251</v>
      </c>
      <c r="L22" s="15">
        <v>4779</v>
      </c>
    </row>
    <row r="23" spans="1:12" ht="15.75" x14ac:dyDescent="0.25">
      <c r="A23" s="54" t="s">
        <v>10</v>
      </c>
      <c r="B23" s="54"/>
      <c r="C23" s="54"/>
      <c r="D23" s="55"/>
      <c r="E23" s="56"/>
      <c r="F23" s="56"/>
      <c r="G23" s="56"/>
      <c r="H23" s="56"/>
      <c r="I23" s="57"/>
      <c r="J23" s="58"/>
      <c r="K23" s="59">
        <f>SUBTOTAL(109,Table228[2019‒20
Final
Allocation
Amount])</f>
        <v>3341490</v>
      </c>
      <c r="L23" s="60">
        <f>SUBTOTAL(109,Table228[10th Apportionment])</f>
        <v>690338</v>
      </c>
    </row>
    <row r="24" spans="1:12" x14ac:dyDescent="0.2">
      <c r="A24" s="19" t="s">
        <v>11</v>
      </c>
      <c r="B24" s="19"/>
      <c r="C24" s="19"/>
    </row>
    <row r="25" spans="1:12" x14ac:dyDescent="0.2">
      <c r="A25" s="19" t="s">
        <v>12</v>
      </c>
      <c r="B25" s="19"/>
      <c r="C25" s="19"/>
    </row>
    <row r="26" spans="1:12" x14ac:dyDescent="0.2">
      <c r="A26" s="20" t="s">
        <v>98</v>
      </c>
      <c r="B26" s="20"/>
      <c r="C26" s="20"/>
    </row>
  </sheetData>
  <conditionalFormatting sqref="I7:I22">
    <cfRule type="duplicateValues" dxfId="0" priority="7"/>
  </conditionalFormatting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EAC0-F04E-49FC-83E3-50EBCB6D1B2E}">
  <sheetPr>
    <pageSetUpPr fitToPage="1"/>
  </sheetPr>
  <dimension ref="A1:E22"/>
  <sheetViews>
    <sheetView workbookViewId="0"/>
  </sheetViews>
  <sheetFormatPr defaultColWidth="8.88671875" defaultRowHeight="15" x14ac:dyDescent="0.2"/>
  <cols>
    <col min="1" max="1" width="9.109375" style="22" customWidth="1"/>
    <col min="2" max="2" width="19.109375" style="22" customWidth="1"/>
    <col min="3" max="3" width="19.44140625" style="22" customWidth="1"/>
    <col min="4" max="4" width="13.6640625" style="22" customWidth="1"/>
    <col min="5" max="5" width="11.44140625" style="44" customWidth="1"/>
    <col min="6" max="16384" width="8.88671875" style="22"/>
  </cols>
  <sheetData>
    <row r="1" spans="1:5" ht="20.25" x14ac:dyDescent="0.2">
      <c r="A1" s="47" t="s">
        <v>91</v>
      </c>
      <c r="B1" s="21"/>
      <c r="C1" s="21"/>
      <c r="D1" s="21"/>
    </row>
    <row r="2" spans="1:5" ht="18" x14ac:dyDescent="0.2">
      <c r="A2" s="33" t="s">
        <v>49</v>
      </c>
      <c r="B2" s="21"/>
      <c r="C2" s="21"/>
      <c r="D2" s="21"/>
    </row>
    <row r="3" spans="1:5" ht="15.75" x14ac:dyDescent="0.2">
      <c r="A3" s="45" t="s">
        <v>0</v>
      </c>
      <c r="B3" s="21"/>
      <c r="C3" s="21"/>
      <c r="D3" s="21"/>
    </row>
    <row r="4" spans="1:5" ht="15.75" x14ac:dyDescent="0.25">
      <c r="A4" s="46" t="s">
        <v>50</v>
      </c>
      <c r="B4" s="21"/>
      <c r="C4" s="21"/>
      <c r="D4" s="21"/>
    </row>
    <row r="5" spans="1:5" ht="31.5" x14ac:dyDescent="0.25">
      <c r="A5" s="52" t="s">
        <v>4</v>
      </c>
      <c r="B5" s="52" t="s">
        <v>51</v>
      </c>
      <c r="C5" s="52" t="s">
        <v>52</v>
      </c>
      <c r="D5" s="53" t="s">
        <v>53</v>
      </c>
      <c r="E5" s="52" t="s">
        <v>101</v>
      </c>
    </row>
    <row r="6" spans="1:5" x14ac:dyDescent="0.2">
      <c r="A6" s="23" t="s">
        <v>32</v>
      </c>
      <c r="B6" s="25" t="s">
        <v>14</v>
      </c>
      <c r="C6" s="27" t="s">
        <v>100</v>
      </c>
      <c r="D6" s="24">
        <v>16866</v>
      </c>
      <c r="E6" s="44">
        <v>291426</v>
      </c>
    </row>
    <row r="7" spans="1:5" x14ac:dyDescent="0.2">
      <c r="A7" s="43" t="s">
        <v>92</v>
      </c>
      <c r="B7" s="27" t="s">
        <v>58</v>
      </c>
      <c r="C7" s="27" t="s">
        <v>100</v>
      </c>
      <c r="D7" s="24">
        <v>1223</v>
      </c>
      <c r="E7" s="44">
        <v>291427</v>
      </c>
    </row>
    <row r="8" spans="1:5" x14ac:dyDescent="0.2">
      <c r="A8" s="23" t="s">
        <v>33</v>
      </c>
      <c r="B8" s="25" t="s">
        <v>17</v>
      </c>
      <c r="C8" s="27" t="s">
        <v>100</v>
      </c>
      <c r="D8" s="24">
        <v>17251</v>
      </c>
      <c r="E8" s="44">
        <v>291428</v>
      </c>
    </row>
    <row r="9" spans="1:5" x14ac:dyDescent="0.2">
      <c r="A9" s="43" t="s">
        <v>93</v>
      </c>
      <c r="B9" s="27" t="s">
        <v>61</v>
      </c>
      <c r="C9" s="27" t="s">
        <v>100</v>
      </c>
      <c r="D9" s="24">
        <v>126</v>
      </c>
      <c r="E9" s="44">
        <v>291429</v>
      </c>
    </row>
    <row r="10" spans="1:5" x14ac:dyDescent="0.2">
      <c r="A10" s="23" t="s">
        <v>34</v>
      </c>
      <c r="B10" s="25" t="s">
        <v>20</v>
      </c>
      <c r="C10" s="27" t="s">
        <v>100</v>
      </c>
      <c r="D10" s="24">
        <v>296</v>
      </c>
      <c r="E10" s="44">
        <v>291430</v>
      </c>
    </row>
    <row r="11" spans="1:5" x14ac:dyDescent="0.2">
      <c r="A11" s="43" t="s">
        <v>94</v>
      </c>
      <c r="B11" s="27" t="s">
        <v>67</v>
      </c>
      <c r="C11" s="27" t="s">
        <v>100</v>
      </c>
      <c r="D11" s="24">
        <v>7419</v>
      </c>
      <c r="E11" s="44">
        <v>291431</v>
      </c>
    </row>
    <row r="12" spans="1:5" x14ac:dyDescent="0.2">
      <c r="A12" s="43" t="s">
        <v>95</v>
      </c>
      <c r="B12" s="27" t="s">
        <v>73</v>
      </c>
      <c r="C12" s="27" t="s">
        <v>100</v>
      </c>
      <c r="D12" s="24">
        <v>1</v>
      </c>
      <c r="E12" s="44">
        <v>291432</v>
      </c>
    </row>
    <row r="13" spans="1:5" x14ac:dyDescent="0.2">
      <c r="A13" s="23" t="s">
        <v>35</v>
      </c>
      <c r="B13" s="25" t="s">
        <v>21</v>
      </c>
      <c r="C13" s="27" t="s">
        <v>100</v>
      </c>
      <c r="D13" s="24">
        <v>159525</v>
      </c>
      <c r="E13" s="44">
        <v>291433</v>
      </c>
    </row>
    <row r="14" spans="1:5" x14ac:dyDescent="0.2">
      <c r="A14" s="23" t="s">
        <v>36</v>
      </c>
      <c r="B14" s="25" t="s">
        <v>24</v>
      </c>
      <c r="C14" s="27" t="s">
        <v>100</v>
      </c>
      <c r="D14" s="24">
        <v>11309</v>
      </c>
      <c r="E14" s="44">
        <v>291434</v>
      </c>
    </row>
    <row r="15" spans="1:5" x14ac:dyDescent="0.2">
      <c r="A15" s="23" t="s">
        <v>37</v>
      </c>
      <c r="B15" s="25" t="s">
        <v>25</v>
      </c>
      <c r="C15" s="27" t="s">
        <v>100</v>
      </c>
      <c r="D15" s="24">
        <v>440552</v>
      </c>
      <c r="E15" s="44">
        <v>291435</v>
      </c>
    </row>
    <row r="16" spans="1:5" x14ac:dyDescent="0.2">
      <c r="A16" s="43" t="s">
        <v>96</v>
      </c>
      <c r="B16" s="27" t="s">
        <v>77</v>
      </c>
      <c r="C16" s="27" t="s">
        <v>100</v>
      </c>
      <c r="D16" s="24">
        <v>4949</v>
      </c>
      <c r="E16" s="44">
        <v>291436</v>
      </c>
    </row>
    <row r="17" spans="1:5" x14ac:dyDescent="0.2">
      <c r="A17" s="43" t="s">
        <v>97</v>
      </c>
      <c r="B17" s="27" t="s">
        <v>80</v>
      </c>
      <c r="C17" s="27" t="s">
        <v>100</v>
      </c>
      <c r="D17" s="24">
        <v>26042</v>
      </c>
      <c r="E17" s="44">
        <v>291437</v>
      </c>
    </row>
    <row r="18" spans="1:5" x14ac:dyDescent="0.2">
      <c r="A18" s="23" t="s">
        <v>38</v>
      </c>
      <c r="B18" s="25" t="s">
        <v>28</v>
      </c>
      <c r="C18" s="27" t="s">
        <v>100</v>
      </c>
      <c r="D18" s="24">
        <v>4779</v>
      </c>
      <c r="E18" s="44">
        <v>291438</v>
      </c>
    </row>
    <row r="19" spans="1:5" ht="15.75" x14ac:dyDescent="0.25">
      <c r="A19" s="48" t="s">
        <v>10</v>
      </c>
      <c r="B19" s="49"/>
      <c r="C19" s="49"/>
      <c r="D19" s="50">
        <f>SUBTOTAL(109,Table3[County
Total])</f>
        <v>690338</v>
      </c>
      <c r="E19" s="51"/>
    </row>
    <row r="20" spans="1:5" x14ac:dyDescent="0.2">
      <c r="A20" s="26" t="s">
        <v>11</v>
      </c>
      <c r="B20" s="25"/>
      <c r="C20" s="25"/>
      <c r="D20" s="24"/>
    </row>
    <row r="21" spans="1:5" x14ac:dyDescent="0.2">
      <c r="A21" s="26" t="s">
        <v>12</v>
      </c>
      <c r="B21" s="25"/>
      <c r="C21" s="25"/>
      <c r="D21" s="24"/>
    </row>
    <row r="22" spans="1:5" x14ac:dyDescent="0.2">
      <c r="A22" s="20" t="s">
        <v>98</v>
      </c>
      <c r="B22" s="25"/>
      <c r="C22" s="25"/>
      <c r="D22" s="24"/>
    </row>
  </sheetData>
  <printOptions horizontalCentered="1"/>
  <pageMargins left="0.45" right="0.45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 Title I, Pt A 10 - LEA</vt:lpstr>
      <vt:lpstr>2019-20 Title I, Pt A 10 - Cty</vt:lpstr>
      <vt:lpstr>'2019-20 Title I, Pt A 10 - Cty'!Print_Area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Recip10-19: Title I, Part A (CA Dept of Education)</dc:title>
  <dc:subject>Title I, Part A Basic Grant program tenth apportionment schedule for fiscal year 2019-20.</dc:subject>
  <dc:creator/>
  <cp:lastModifiedBy/>
  <dcterms:created xsi:type="dcterms:W3CDTF">2024-01-03T17:18:51Z</dcterms:created>
  <dcterms:modified xsi:type="dcterms:W3CDTF">2024-01-03T17:19:04Z</dcterms:modified>
</cp:coreProperties>
</file>