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67D3CA22-2968-4E29-8768-8E944CCB290E}" xr6:coauthVersionLast="47" xr6:coauthVersionMax="47" xr10:uidLastSave="{00000000-0000-0000-0000-000000000000}"/>
  <bookViews>
    <workbookView xWindow="-120" yWindow="-120" windowWidth="29040" windowHeight="15840" xr2:uid="{41AC0907-F669-4A4E-BBA8-AA273876F562}"/>
  </bookViews>
  <sheets>
    <sheet name="2019-20 Title I, Pt A 9th - LEA" sheetId="1" r:id="rId1"/>
    <sheet name="2019-20 Title I, Pt A 9th - Cty" sheetId="2" r:id="rId2"/>
  </sheets>
  <definedNames>
    <definedName name="_xlnm._FilterDatabase" localSheetId="1" hidden="1">'2019-20 Title I, Pt A 9th - Cty'!$A$5:$D$7</definedName>
    <definedName name="_xlnm._FilterDatabase" localSheetId="0" hidden="1">'2019-20 Title I, Pt A 9th - LEA'!$A$1:$A$4</definedName>
    <definedName name="_xlnm.Print_Area" localSheetId="1">'2019-20 Title I, Pt A 9th - Cty'!$A$1:$E$22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G30" i="1" l="1"/>
  <c r="F30" i="1"/>
  <c r="I30" i="1" s="1"/>
  <c r="E30" i="1"/>
  <c r="G28" i="1"/>
  <c r="F28" i="1"/>
  <c r="I28" i="1" s="1"/>
  <c r="E28" i="1"/>
  <c r="G26" i="1"/>
  <c r="F26" i="1"/>
  <c r="I26" i="1" s="1"/>
  <c r="E26" i="1"/>
  <c r="I25" i="1"/>
  <c r="G25" i="1"/>
  <c r="F25" i="1"/>
  <c r="E25" i="1"/>
  <c r="I24" i="1"/>
  <c r="G24" i="1"/>
  <c r="F24" i="1"/>
  <c r="E24" i="1"/>
  <c r="G23" i="1"/>
  <c r="F23" i="1"/>
  <c r="I23" i="1" s="1"/>
  <c r="E23" i="1"/>
  <c r="I22" i="1"/>
  <c r="G22" i="1"/>
  <c r="F22" i="1"/>
  <c r="E22" i="1"/>
  <c r="G21" i="1"/>
  <c r="F21" i="1"/>
  <c r="I21" i="1" s="1"/>
  <c r="E21" i="1"/>
  <c r="I12" i="1"/>
  <c r="G12" i="1"/>
  <c r="F12" i="1"/>
  <c r="E12" i="1"/>
  <c r="G10" i="1"/>
  <c r="F10" i="1"/>
  <c r="I10" i="1" s="1"/>
  <c r="E10" i="1"/>
  <c r="K35" i="1" l="1"/>
  <c r="L35" i="1" l="1"/>
</calcChain>
</file>

<file path=xl/sharedStrings.xml><?xml version="1.0" encoding="utf-8"?>
<sst xmlns="http://schemas.openxmlformats.org/spreadsheetml/2006/main" count="287" uniqueCount="156">
  <si>
    <t>Every Student Succeeds Act</t>
  </si>
  <si>
    <t xml:space="preserve">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</si>
  <si>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</si>
  <si>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</si>
  <si>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</si>
  <si>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</si>
  <si>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</si>
  <si>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</si>
  <si>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</si>
  <si>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</si>
  <si>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</si>
  <si>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</si>
  <si>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</si>
  <si>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Alameda</t>
  </si>
  <si>
    <t>N/A</t>
  </si>
  <si>
    <t>01612590130633</t>
  </si>
  <si>
    <t>0413</t>
  </si>
  <si>
    <t>Lighthouse Community Charter</t>
  </si>
  <si>
    <t>Fresno</t>
  </si>
  <si>
    <t>10623310000000</t>
  </si>
  <si>
    <t>Orange Center</t>
  </si>
  <si>
    <t>Kern</t>
  </si>
  <si>
    <t>15635940000000</t>
  </si>
  <si>
    <t>Lost Hills Union Elementary</t>
  </si>
  <si>
    <t>15638000000000</t>
  </si>
  <si>
    <t>Taft City</t>
  </si>
  <si>
    <t>Los Angeles</t>
  </si>
  <si>
    <t>19101990000000</t>
  </si>
  <si>
    <t>Los Angeles County Office of Education</t>
  </si>
  <si>
    <t>19645760000000</t>
  </si>
  <si>
    <t>Glendora Unified</t>
  </si>
  <si>
    <t>19647740000000</t>
  </si>
  <si>
    <t>Lynwood Unified</t>
  </si>
  <si>
    <t>Placer</t>
  </si>
  <si>
    <t>31669280000000</t>
  </si>
  <si>
    <t>Roseville Joint Union High</t>
  </si>
  <si>
    <t>Riverside</t>
  </si>
  <si>
    <t>San Bernardino</t>
  </si>
  <si>
    <t>San Diego</t>
  </si>
  <si>
    <t>San Joaquin</t>
  </si>
  <si>
    <t>39685930000000</t>
  </si>
  <si>
    <t>Manteca Unified</t>
  </si>
  <si>
    <t>San Mateo</t>
  </si>
  <si>
    <t>41689990000000</t>
  </si>
  <si>
    <t>Ravenswood City Elementary</t>
  </si>
  <si>
    <t>Solano</t>
  </si>
  <si>
    <t>Sonoma</t>
  </si>
  <si>
    <t>49709200000000</t>
  </si>
  <si>
    <t>Santa Rosa High</t>
  </si>
  <si>
    <t>Ventura</t>
  </si>
  <si>
    <t>56724620000000</t>
  </si>
  <si>
    <t>Hueneme Elementary</t>
  </si>
  <si>
    <t>56724700000000</t>
  </si>
  <si>
    <t>Mesa Union Elementary</t>
  </si>
  <si>
    <t>56725380000000</t>
  </si>
  <si>
    <t>Oxnard</t>
  </si>
  <si>
    <t xml:space="preserve">Fiscal Year 2019‒20 </t>
  </si>
  <si>
    <t>01</t>
  </si>
  <si>
    <t>0000000</t>
  </si>
  <si>
    <t>61259</t>
  </si>
  <si>
    <t>0130633</t>
  </si>
  <si>
    <t>C0413</t>
  </si>
  <si>
    <t>10</t>
  </si>
  <si>
    <t>62331</t>
  </si>
  <si>
    <t>15</t>
  </si>
  <si>
    <t>63594</t>
  </si>
  <si>
    <t>63800</t>
  </si>
  <si>
    <t>19</t>
  </si>
  <si>
    <t>10199</t>
  </si>
  <si>
    <t>64576</t>
  </si>
  <si>
    <t>64774</t>
  </si>
  <si>
    <t>31</t>
  </si>
  <si>
    <t>66928</t>
  </si>
  <si>
    <t>33</t>
  </si>
  <si>
    <t>36</t>
  </si>
  <si>
    <t>37</t>
  </si>
  <si>
    <t>39</t>
  </si>
  <si>
    <t>68593</t>
  </si>
  <si>
    <t>41</t>
  </si>
  <si>
    <t>68999</t>
  </si>
  <si>
    <t>48</t>
  </si>
  <si>
    <t>49</t>
  </si>
  <si>
    <t>70920</t>
  </si>
  <si>
    <t>56</t>
  </si>
  <si>
    <t>72462</t>
  </si>
  <si>
    <t>72470</t>
  </si>
  <si>
    <t>72538</t>
  </si>
  <si>
    <t>2019‒20
Final
Allocation
Amount</t>
  </si>
  <si>
    <t xml:space="preserve">Improving Basic Programs Operated by State and Local Education Agencies 
</t>
  </si>
  <si>
    <t>FI$Cal
Supplier
ID</t>
  </si>
  <si>
    <t>FI$Cal
Address
Sequence
ID</t>
  </si>
  <si>
    <t>0000011784</t>
  </si>
  <si>
    <t>0000011854</t>
  </si>
  <si>
    <t>0000011855</t>
  </si>
  <si>
    <t>0000001357</t>
  </si>
  <si>
    <t>0000006842</t>
  </si>
  <si>
    <t>0000040496</t>
  </si>
  <si>
    <t>0000044132</t>
  </si>
  <si>
    <t>0000012839</t>
  </si>
  <si>
    <t>0000011837</t>
  </si>
  <si>
    <t>0000011839</t>
  </si>
  <si>
    <t>0000007988</t>
  </si>
  <si>
    <t>0000011841</t>
  </si>
  <si>
    <t>0000011843</t>
  </si>
  <si>
    <t xml:space="preserve">Improving Basic Programs Operated by Local Educational Agencies </t>
  </si>
  <si>
    <t>Fiscal Year 2019-20</t>
  </si>
  <si>
    <t>County
Treasurer</t>
  </si>
  <si>
    <t>Invoice Number</t>
  </si>
  <si>
    <t>County
Total</t>
  </si>
  <si>
    <t>9th Apportionment</t>
  </si>
  <si>
    <t>01612590108944</t>
  </si>
  <si>
    <t>0108944</t>
  </si>
  <si>
    <t>0700</t>
  </si>
  <si>
    <t>C0700</t>
  </si>
  <si>
    <t>Lighthouse Community Charter High</t>
  </si>
  <si>
    <t>01612590134015</t>
  </si>
  <si>
    <t>0134015</t>
  </si>
  <si>
    <t>1783</t>
  </si>
  <si>
    <t>C1783</t>
  </si>
  <si>
    <t>Lodestar: A Lighthouse Community Charter Public</t>
  </si>
  <si>
    <t>10622810000000</t>
  </si>
  <si>
    <t>Laton Joint Unified</t>
  </si>
  <si>
    <t>10621661030642</t>
  </si>
  <si>
    <t>0149</t>
  </si>
  <si>
    <t>School of Unlimited Learning</t>
  </si>
  <si>
    <t>19642950000000</t>
  </si>
  <si>
    <t>64295</t>
  </si>
  <si>
    <t>Bassett Unified</t>
  </si>
  <si>
    <t>19643110000000</t>
  </si>
  <si>
    <t>64311</t>
  </si>
  <si>
    <t>Beverly Hills Unified</t>
  </si>
  <si>
    <t>33670410000000</t>
  </si>
  <si>
    <t>Desert Center Unified</t>
  </si>
  <si>
    <t>36750510136960</t>
  </si>
  <si>
    <t>1923</t>
  </si>
  <si>
    <t>Elite Academic Academy - Lucerne</t>
  </si>
  <si>
    <t>37680560000000</t>
  </si>
  <si>
    <t>Del Mar Union Elementary</t>
  </si>
  <si>
    <t>37684520106120</t>
  </si>
  <si>
    <t>0627</t>
  </si>
  <si>
    <t>SIATech</t>
  </si>
  <si>
    <t>37682130136978</t>
  </si>
  <si>
    <t>1924</t>
  </si>
  <si>
    <t>Elite Academic Academy - Mountain Empire</t>
  </si>
  <si>
    <t>39685440000000</t>
  </si>
  <si>
    <t>Jefferson Elementary</t>
  </si>
  <si>
    <t>41689240000000</t>
  </si>
  <si>
    <t>Jefferson Union High</t>
  </si>
  <si>
    <t>48705400000000</t>
  </si>
  <si>
    <t>Fairfield-Suisun Unified</t>
  </si>
  <si>
    <t xml:space="preserve">Schedule of the Ninth Apportionment for Title I, Part A
</t>
  </si>
  <si>
    <t>County Summary of the Ninth Apportionment for Title I, Part A</t>
  </si>
  <si>
    <t>September 2021</t>
  </si>
  <si>
    <t>19-14329 09-13-2021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</si>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</sst>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/>
    <xf numFmtId="0" fontId="2" fillId="0" borderId="0"/>
    <xf numFmtId="0" fontId="1" fillId="0" borderId="0" applyNumberFormat="0" applyFill="0" applyAlignment="0" applyProtection="0"/>
    <xf numFmtId="0" fontId="5" fillId="0" borderId="2" applyNumberFormat="0" applyFill="0" applyAlignment="0" applyProtection="0"/>
  </cellStyleXfs>
  <cellXfs count="59">
    <xf numFmtId="0" fontId="0" fillId="0" borderId="0" xfId="0"/>
    <xf numFmtId="0" fontId="1" fillId="0" borderId="0" xfId="1" applyAlignment="1">
      <alignment horizontal="left"/>
    </xf>
    <xf numFmtId="0" fontId="3" fillId="0" borderId="0" xfId="4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4" applyNumberFormat="1" applyFont="1" applyAlignment="1">
      <alignment horizontal="center"/>
    </xf>
    <xf numFmtId="49" fontId="3" fillId="0" borderId="0" xfId="4" applyNumberFormat="1" applyFont="1" applyAlignment="1">
      <alignment horizontal="left" wrapText="1"/>
    </xf>
    <xf numFmtId="164" fontId="3" fillId="0" borderId="0" xfId="4" applyNumberFormat="1" applyFont="1"/>
    <xf numFmtId="0" fontId="3" fillId="0" borderId="0" xfId="4" applyFont="1"/>
    <xf numFmtId="0" fontId="1" fillId="0" borderId="0" xfId="2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1" fillId="0" borderId="0" xfId="3" applyAlignment="1">
      <alignment horizontal="left"/>
    </xf>
    <xf numFmtId="0" fontId="5" fillId="0" borderId="0" xfId="0" applyFont="1" applyAlignment="1">
      <alignment horizontal="left"/>
    </xf>
    <xf numFmtId="0" fontId="3" fillId="0" borderId="0" xfId="4" applyFont="1" applyAlignment="1">
      <alignment horizontal="center"/>
    </xf>
    <xf numFmtId="6" fontId="3" fillId="0" borderId="0" xfId="4" applyNumberFormat="1" applyFont="1"/>
    <xf numFmtId="0" fontId="3" fillId="0" borderId="0" xfId="4" applyFont="1" applyAlignment="1">
      <alignment horizontal="left" wrapText="1"/>
    </xf>
    <xf numFmtId="0" fontId="0" fillId="0" borderId="0" xfId="0" applyAlignment="1">
      <alignment horizontal="center" wrapText="1"/>
    </xf>
    <xf numFmtId="6" fontId="4" fillId="0" borderId="0" xfId="5" applyNumberFormat="1"/>
    <xf numFmtId="6" fontId="3" fillId="0" borderId="0" xfId="5" applyNumberFormat="1" applyFont="1"/>
    <xf numFmtId="0" fontId="4" fillId="0" borderId="0" xfId="5"/>
    <xf numFmtId="0" fontId="0" fillId="0" borderId="0" xfId="5" quotePrefix="1" applyFont="1"/>
    <xf numFmtId="0" fontId="2" fillId="0" borderId="0" xfId="8" applyAlignment="1">
      <alignment horizontal="centerContinuous" vertical="center" wrapText="1"/>
    </xf>
    <xf numFmtId="0" fontId="2" fillId="0" borderId="0" xfId="8"/>
    <xf numFmtId="49" fontId="4" fillId="0" borderId="0" xfId="8" applyNumberFormat="1" applyFont="1" applyAlignment="1">
      <alignment horizontal="center"/>
    </xf>
    <xf numFmtId="6" fontId="3" fillId="0" borderId="0" xfId="8" applyNumberFormat="1" applyFont="1"/>
    <xf numFmtId="0" fontId="4" fillId="0" borderId="0" xfId="8" applyFont="1"/>
    <xf numFmtId="49" fontId="4" fillId="0" borderId="0" xfId="8" applyNumberFormat="1" applyFont="1"/>
    <xf numFmtId="0" fontId="0" fillId="0" borderId="0" xfId="8" applyFont="1"/>
    <xf numFmtId="0" fontId="4" fillId="0" borderId="2" xfId="8" applyFont="1" applyBorder="1"/>
    <xf numFmtId="49" fontId="0" fillId="0" borderId="0" xfId="8" quotePrefix="1" applyNumberFormat="1" applyFont="1"/>
    <xf numFmtId="49" fontId="3" fillId="0" borderId="0" xfId="9" applyNumberFormat="1" applyFont="1"/>
    <xf numFmtId="49" fontId="3" fillId="0" borderId="0" xfId="9" applyNumberFormat="1" applyFont="1" applyAlignment="1">
      <alignment horizontal="center"/>
    </xf>
    <xf numFmtId="0" fontId="3" fillId="0" borderId="0" xfId="9" applyFont="1" applyAlignment="1">
      <alignment horizontal="center"/>
    </xf>
    <xf numFmtId="6" fontId="6" fillId="0" borderId="0" xfId="5" applyNumberFormat="1" applyFont="1"/>
    <xf numFmtId="0" fontId="8" fillId="0" borderId="0" xfId="1" applyFont="1" applyAlignment="1">
      <alignment horizontal="left"/>
    </xf>
    <xf numFmtId="0" fontId="7" fillId="0" borderId="0" xfId="2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wrapText="1"/>
    </xf>
    <xf numFmtId="0" fontId="9" fillId="2" borderId="1" xfId="5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wrapText="1"/>
    </xf>
    <xf numFmtId="0" fontId="3" fillId="0" borderId="0" xfId="8" applyFont="1"/>
    <xf numFmtId="0" fontId="8" fillId="0" borderId="0" xfId="1" applyFont="1" applyFill="1" applyAlignment="1">
      <alignment horizontal="left" vertical="center"/>
    </xf>
    <xf numFmtId="0" fontId="1" fillId="0" borderId="0" xfId="3" applyFill="1" applyAlignment="1">
      <alignment horizontal="left" vertical="center"/>
    </xf>
    <xf numFmtId="0" fontId="5" fillId="0" borderId="0" xfId="0" applyFont="1"/>
    <xf numFmtId="0" fontId="5" fillId="0" borderId="2" xfId="11" applyAlignment="1">
      <alignment horizontal="left"/>
    </xf>
    <xf numFmtId="0" fontId="5" fillId="0" borderId="2" xfId="11"/>
    <xf numFmtId="6" fontId="5" fillId="0" borderId="2" xfId="11" applyNumberFormat="1"/>
    <xf numFmtId="0" fontId="5" fillId="0" borderId="2" xfId="11" applyNumberFormat="1" applyFill="1" applyAlignment="1" applyProtection="1"/>
    <xf numFmtId="0" fontId="5" fillId="0" borderId="2" xfId="11" applyNumberFormat="1" applyFill="1" applyAlignment="1" applyProtection="1">
      <alignment horizontal="left"/>
    </xf>
    <xf numFmtId="0" fontId="5" fillId="0" borderId="2" xfId="11" applyFill="1" applyAlignment="1">
      <alignment horizontal="left"/>
    </xf>
    <xf numFmtId="0" fontId="5" fillId="0" borderId="2" xfId="11" applyNumberFormat="1" applyFill="1" applyAlignment="1" applyProtection="1">
      <alignment horizontal="center"/>
    </xf>
    <xf numFmtId="0" fontId="5" fillId="0" borderId="2" xfId="11" applyFill="1" applyAlignment="1">
      <alignment horizontal="center"/>
    </xf>
    <xf numFmtId="0" fontId="5" fillId="0" borderId="2" xfId="11" applyNumberFormat="1" applyFill="1" applyAlignment="1" applyProtection="1">
      <alignment horizontal="left" wrapText="1"/>
    </xf>
    <xf numFmtId="164" fontId="5" fillId="0" borderId="2" xfId="11" applyNumberFormat="1" applyFill="1" applyAlignment="1" applyProtection="1"/>
    <xf numFmtId="164" fontId="5" fillId="0" borderId="2" xfId="11" applyNumberFormat="1" applyFill="1" applyAlignment="1" applyProtection="1">
      <alignment horizontal="right"/>
    </xf>
    <xf numFmtId="0" fontId="9" fillId="2" borderId="3" xfId="8" applyFont="1" applyFill="1" applyBorder="1" applyAlignment="1">
      <alignment horizontal="center" wrapText="1"/>
    </xf>
    <xf numFmtId="164" fontId="9" fillId="2" borderId="3" xfId="8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</cellXfs>
  <cellStyles count="12">
    <cellStyle name="Heading 1" xfId="1" builtinId="16"/>
    <cellStyle name="Heading 1 3" xfId="7" xr:uid="{2131A483-E921-4378-844E-ECD9037DEBB5}"/>
    <cellStyle name="Heading 2" xfId="2" builtinId="17"/>
    <cellStyle name="Heading 3" xfId="3" builtinId="18"/>
    <cellStyle name="Heading 4" xfId="10" builtinId="19" customBuiltin="1"/>
    <cellStyle name="Normal" xfId="0" builtinId="0"/>
    <cellStyle name="Normal 20" xfId="4" xr:uid="{F1426174-92E2-43ED-BB90-A3A50BD0E788}"/>
    <cellStyle name="Normal 3" xfId="8" xr:uid="{A2406CFB-68ED-4586-95D8-14476291407D}"/>
    <cellStyle name="Normal 4 2 2" xfId="5" xr:uid="{FC17332F-CDE7-4815-8074-EB36B5E8CC03}"/>
    <cellStyle name="Normal 5" xfId="9" xr:uid="{988E58C5-9B36-4DEC-8C23-3700DA0F6782}"/>
    <cellStyle name="Total" xfId="11" builtinId="25" customBuiltin="1"/>
    <cellStyle name="Total 4" xfId="6" xr:uid="{8D32ABE7-5581-40CC-B5EB-500611CAAF45}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textRotation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E3091D-2D9E-48A0-9FC8-E40D8BCD522C}" name="Table228" displayName="Table228" ref="A6:L35" totalsRowCount="1" headerRowDxfId="47" dataDxfId="45" headerRowBorderDxfId="46" tableBorderDxfId="44" totalsRowCellStyle="Total">
  <tableColumns count="12">
    <tableColumn id="1" xr3:uid="{78A825BA-579F-479F-B15B-ADB3219F8415}" name="County Name" totalsRowLabel="Statewide Total" dataDxfId="43" totalsRowDxfId="42" dataCellStyle="Normal 20" totalsRowCellStyle="Total"/>
    <tableColumn id="18" xr3:uid="{9D138F5A-08F6-4462-935F-1FA77990ECC4}" name="FI$Cal_x000a_Supplier_x000a_ID" dataDxfId="41" totalsRowDxfId="40" dataCellStyle="Normal 20" totalsRowCellStyle="Total"/>
    <tableColumn id="17" xr3:uid="{8AB66F54-A48E-4A38-A18B-EF17BEE01440}" name="FI$Cal_x000a_Address_x000a_Sequence_x000a_ID" dataDxfId="39" totalsRowDxfId="38" dataCellStyle="Normal 20" totalsRowCellStyle="Total"/>
    <tableColumn id="2" xr3:uid="{70180E53-6DFA-46A9-A97B-8765A2C09344}" name="Full CDS Code" dataDxfId="37" totalsRowDxfId="36" totalsRowCellStyle="Total"/>
    <tableColumn id="3" xr3:uid="{274ABADC-44EE-45F1-954F-26EB1A43AEE7}" name="County_x000a_Code" dataDxfId="35" totalsRowDxfId="34" dataCellStyle="Normal 20" totalsRowCellStyle="Total"/>
    <tableColumn id="4" xr3:uid="{7F463602-0D87-47F2-8D66-EA3415E13F86}" name="District_x000a_Code" dataDxfId="33" totalsRowDxfId="32" dataCellStyle="Normal 20" totalsRowCellStyle="Total"/>
    <tableColumn id="5" xr3:uid="{441756CC-17FB-4131-8232-1A91A4497272}" name="School_x000a_Code" dataDxfId="31" totalsRowDxfId="30" dataCellStyle="Normal 20" totalsRowCellStyle="Total"/>
    <tableColumn id="6" xr3:uid="{F2B0F328-0AB1-4451-BA59-3744C2390553}" name="Direct_x000a_Funded_x000a_Charter School_x000a_Number" dataDxfId="29" totalsRowDxfId="28" dataCellStyle="Normal 20" totalsRowCellStyle="Total"/>
    <tableColumn id="7" xr3:uid="{95D3A2E7-8DDB-4463-850B-8A4C1760050B}" name="Service Location Field" dataDxfId="27" totalsRowDxfId="26" totalsRowCellStyle="Total"/>
    <tableColumn id="8" xr3:uid="{4EB2CC88-C524-470D-997A-95430CE87887}" name="Local Educational Agency" dataDxfId="25" totalsRowDxfId="24" dataCellStyle="Normal 20" totalsRowCellStyle="Total"/>
    <tableColumn id="10" xr3:uid="{80867F2B-5EF3-4A32-AE40-666F99DDAC96}" name="2019‒20_x000a_Final_x000a_Allocation_x000a_Amount" totalsRowFunction="sum" dataDxfId="23" totalsRowDxfId="22" dataCellStyle="Normal 4 2 2" totalsRowCellStyle="Total"/>
    <tableColumn id="16" xr3:uid="{E3ACB04A-6894-4876-AC48-2FB28BCF2AAE}" name="9th Apportionment" totalsRowFunction="sum" dataDxfId="21" totalsRowDxfId="2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he Title 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7857BF-0B99-40F8-952A-A418FFD96BAD}" name="Table3" displayName="Table3" ref="A5:E19" totalsRowCount="1" headerRowDxfId="19" headerRowBorderDxfId="18" totalsRowCellStyle="Total">
  <tableColumns count="5">
    <tableColumn id="1" xr3:uid="{68A7689F-082F-4373-86ED-1699017F890F}" name="County_x000a_Code" totalsRowLabel="Statewide Total" dataDxfId="17" totalsRowDxfId="16" totalsRowCellStyle="Total"/>
    <tableColumn id="2" xr3:uid="{9B6549CD-F110-4D9A-A026-CCD7DF1B4F14}" name="County_x000a_Treasurer" dataDxfId="15" totalsRowCellStyle="Total"/>
    <tableColumn id="5" xr3:uid="{1507E35F-D308-4E74-8CEB-A193934A3C26}" name="Invoice Number" dataDxfId="14" totalsRowCellStyle="Total"/>
    <tableColumn id="3" xr3:uid="{355928CD-EF77-408D-8DF2-87A6D7370A3D}" name="County_x000a_Total" totalsRowFunction="sum" dataDxfId="13" totalsRowCellStyle="Total"/>
    <tableColumn id="4" xr3:uid="{E89D1F58-7642-4264-85E7-3B17C56E9BDF}" name="Voucher Number" totalsRowDxfId="12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88D3-B8E4-4988-B7A1-A1B254540D64}">
  <sheetPr>
    <pageSetUpPr fitToPage="1"/>
  </sheetPr>
  <dimension ref="A1:L38"/>
  <sheetViews>
    <sheetView tabSelected="1" zoomScaleNormal="100" workbookViewId="0"/>
  </sheetViews>
  <sheetFormatPr defaultColWidth="8.88671875" defaultRowHeight="15" x14ac:dyDescent="0.2"/>
  <cols>
    <col min="1" max="3" width="14" style="2" customWidth="1"/>
    <col min="4" max="4" width="16.21875" style="2" customWidth="1"/>
    <col min="5" max="5" width="7.88671875" style="3" customWidth="1"/>
    <col min="6" max="6" width="7.21875" style="4" bestFit="1" customWidth="1"/>
    <col min="7" max="7" width="9.6640625" style="4" customWidth="1"/>
    <col min="8" max="8" width="8" style="4" bestFit="1" customWidth="1"/>
    <col min="9" max="9" width="12.109375" style="4" customWidth="1"/>
    <col min="10" max="10" width="40.6640625" style="5" customWidth="1"/>
    <col min="11" max="11" width="13.6640625" customWidth="1"/>
    <col min="12" max="12" width="15.6640625" style="6" customWidth="1"/>
    <col min="13" max="16384" width="8.88671875" style="7"/>
  </cols>
  <sheetData>
    <row r="1" spans="1:12" ht="20.25" x14ac:dyDescent="0.3">
      <c r="A1" s="35" t="s">
        <v>150</v>
      </c>
      <c r="B1" s="1"/>
      <c r="C1" s="1"/>
    </row>
    <row r="2" spans="1:12" customFormat="1" ht="18" x14ac:dyDescent="0.2">
      <c r="A2" s="36" t="s">
        <v>88</v>
      </c>
      <c r="B2" s="8"/>
      <c r="C2" s="8"/>
      <c r="D2" s="9"/>
      <c r="E2" s="3"/>
      <c r="F2" s="3"/>
      <c r="G2" s="3"/>
      <c r="H2" s="3"/>
      <c r="I2" s="3"/>
      <c r="J2" s="10"/>
      <c r="L2" s="11"/>
    </row>
    <row r="3" spans="1:12" customFormat="1" ht="15.75" x14ac:dyDescent="0.25">
      <c r="A3" s="12" t="s">
        <v>0</v>
      </c>
      <c r="B3" s="12"/>
      <c r="C3" s="12"/>
      <c r="D3" s="9"/>
      <c r="E3" s="3"/>
      <c r="F3" s="3"/>
      <c r="G3" s="3" t="s">
        <v>1</v>
      </c>
      <c r="H3" s="3"/>
      <c r="I3" s="3"/>
      <c r="J3" s="10"/>
      <c r="K3" t="s">
        <v>1</v>
      </c>
      <c r="L3" s="11"/>
    </row>
    <row r="4" spans="1:12" customFormat="1" ht="15.75" x14ac:dyDescent="0.25">
      <c r="A4" s="13" t="s">
        <v>56</v>
      </c>
      <c r="B4" s="13"/>
      <c r="C4" s="13"/>
      <c r="D4" s="9"/>
      <c r="E4" s="3"/>
      <c r="F4" s="3"/>
      <c r="G4" s="3"/>
      <c r="H4" s="3"/>
      <c r="I4" s="3"/>
      <c r="J4" s="10"/>
      <c r="L4" s="11"/>
    </row>
    <row r="5" spans="1:12" customFormat="1" ht="15.75" x14ac:dyDescent="0.25">
      <c r="A5" s="58" t="s">
        <v>155</v>
      </c>
      <c r="B5" s="13"/>
      <c r="C5" s="13"/>
      <c r="D5" s="9"/>
      <c r="E5" s="3"/>
      <c r="F5" s="3"/>
      <c r="G5" s="3"/>
      <c r="H5" s="3"/>
      <c r="I5" s="3"/>
      <c r="J5" s="10"/>
      <c r="L5" s="11"/>
    </row>
    <row r="6" spans="1:12" ht="79.5" thickBot="1" x14ac:dyDescent="0.3">
      <c r="A6" s="37" t="s">
        <v>2</v>
      </c>
      <c r="B6" s="38" t="s">
        <v>89</v>
      </c>
      <c r="C6" s="38" t="s">
        <v>90</v>
      </c>
      <c r="D6" s="39" t="s">
        <v>3</v>
      </c>
      <c r="E6" s="37" t="s">
        <v>4</v>
      </c>
      <c r="F6" s="37" t="s">
        <v>5</v>
      </c>
      <c r="G6" s="37" t="s">
        <v>6</v>
      </c>
      <c r="H6" s="37" t="s">
        <v>7</v>
      </c>
      <c r="I6" s="37" t="s">
        <v>8</v>
      </c>
      <c r="J6" s="37" t="s">
        <v>9</v>
      </c>
      <c r="K6" s="37" t="s">
        <v>87</v>
      </c>
      <c r="L6" s="40" t="s">
        <v>109</v>
      </c>
    </row>
    <row r="7" spans="1:12" x14ac:dyDescent="0.2">
      <c r="A7" s="2" t="s">
        <v>13</v>
      </c>
      <c r="B7" s="14" t="s">
        <v>91</v>
      </c>
      <c r="C7" s="14">
        <v>1</v>
      </c>
      <c r="D7" s="3" t="s">
        <v>15</v>
      </c>
      <c r="E7" s="14" t="s">
        <v>57</v>
      </c>
      <c r="F7" s="14" t="s">
        <v>59</v>
      </c>
      <c r="G7" s="14" t="s">
        <v>60</v>
      </c>
      <c r="H7" s="14" t="s">
        <v>16</v>
      </c>
      <c r="I7" s="17" t="s">
        <v>61</v>
      </c>
      <c r="J7" s="16" t="s">
        <v>17</v>
      </c>
      <c r="K7" s="18">
        <v>189096</v>
      </c>
      <c r="L7" s="15">
        <v>103898</v>
      </c>
    </row>
    <row r="8" spans="1:12" x14ac:dyDescent="0.2">
      <c r="A8" s="2" t="s">
        <v>13</v>
      </c>
      <c r="B8" s="14" t="s">
        <v>91</v>
      </c>
      <c r="C8" s="14">
        <v>1</v>
      </c>
      <c r="D8" s="32" t="s">
        <v>110</v>
      </c>
      <c r="E8" s="33" t="s">
        <v>57</v>
      </c>
      <c r="F8" s="33" t="s">
        <v>59</v>
      </c>
      <c r="G8" s="33" t="s">
        <v>111</v>
      </c>
      <c r="H8" s="32" t="s">
        <v>112</v>
      </c>
      <c r="I8" s="33" t="s">
        <v>113</v>
      </c>
      <c r="J8" s="31" t="s">
        <v>114</v>
      </c>
      <c r="K8" s="18">
        <v>84613</v>
      </c>
      <c r="L8" s="15">
        <v>18209</v>
      </c>
    </row>
    <row r="9" spans="1:12" x14ac:dyDescent="0.2">
      <c r="A9" s="2" t="s">
        <v>13</v>
      </c>
      <c r="B9" s="14" t="s">
        <v>91</v>
      </c>
      <c r="C9" s="14">
        <v>1</v>
      </c>
      <c r="D9" s="32" t="s">
        <v>115</v>
      </c>
      <c r="E9" s="33" t="s">
        <v>57</v>
      </c>
      <c r="F9" s="33" t="s">
        <v>59</v>
      </c>
      <c r="G9" s="33" t="s">
        <v>116</v>
      </c>
      <c r="H9" s="32" t="s">
        <v>117</v>
      </c>
      <c r="I9" s="33" t="s">
        <v>118</v>
      </c>
      <c r="J9" s="31" t="s">
        <v>119</v>
      </c>
      <c r="K9" s="18">
        <v>82834</v>
      </c>
      <c r="L9" s="15">
        <v>12623</v>
      </c>
    </row>
    <row r="10" spans="1:12" x14ac:dyDescent="0.2">
      <c r="A10" s="2" t="s">
        <v>18</v>
      </c>
      <c r="B10" s="14" t="s">
        <v>95</v>
      </c>
      <c r="C10" s="14">
        <v>10</v>
      </c>
      <c r="D10" s="32" t="s">
        <v>120</v>
      </c>
      <c r="E10" s="33" t="str">
        <f t="shared" ref="E10" si="0">MID($D10,1,2)</f>
        <v>10</v>
      </c>
      <c r="F10" s="33" t="str">
        <f t="shared" ref="F10" si="1">MID($D10,3,5)</f>
        <v>62281</v>
      </c>
      <c r="G10" s="33" t="str">
        <f t="shared" ref="G10" si="2">MID($D10,8,7)</f>
        <v>0000000</v>
      </c>
      <c r="H10" s="32" t="s">
        <v>14</v>
      </c>
      <c r="I10" s="33" t="str">
        <f>IF(H10="N/A",$F$2:$F$1987,"C"&amp;$H$2:$H$1987)</f>
        <v>62281</v>
      </c>
      <c r="J10" s="31" t="s">
        <v>121</v>
      </c>
      <c r="K10" s="18">
        <v>363233</v>
      </c>
      <c r="L10" s="15">
        <v>86915</v>
      </c>
    </row>
    <row r="11" spans="1:12" x14ac:dyDescent="0.2">
      <c r="A11" s="2" t="s">
        <v>18</v>
      </c>
      <c r="B11" s="14" t="s">
        <v>95</v>
      </c>
      <c r="C11" s="14">
        <v>10</v>
      </c>
      <c r="D11" s="3" t="s">
        <v>19</v>
      </c>
      <c r="E11" s="14" t="s">
        <v>62</v>
      </c>
      <c r="F11" s="14" t="s">
        <v>63</v>
      </c>
      <c r="G11" s="14" t="s">
        <v>58</v>
      </c>
      <c r="H11" s="14" t="s">
        <v>14</v>
      </c>
      <c r="I11" s="17" t="s">
        <v>63</v>
      </c>
      <c r="J11" s="16" t="s">
        <v>20</v>
      </c>
      <c r="K11" s="18">
        <v>223370</v>
      </c>
      <c r="L11" s="15">
        <v>65702</v>
      </c>
    </row>
    <row r="12" spans="1:12" x14ac:dyDescent="0.2">
      <c r="A12" s="2" t="s">
        <v>18</v>
      </c>
      <c r="B12" s="14" t="s">
        <v>95</v>
      </c>
      <c r="C12" s="14">
        <v>10</v>
      </c>
      <c r="D12" s="32" t="s">
        <v>122</v>
      </c>
      <c r="E12" s="33" t="str">
        <f t="shared" ref="E12" si="3">MID($D12,1,2)</f>
        <v>10</v>
      </c>
      <c r="F12" s="33" t="str">
        <f t="shared" ref="F12" si="4">MID($D12,3,5)</f>
        <v>62166</v>
      </c>
      <c r="G12" s="33" t="str">
        <f t="shared" ref="G12" si="5">MID($D12,8,7)</f>
        <v>1030642</v>
      </c>
      <c r="H12" s="32" t="s">
        <v>123</v>
      </c>
      <c r="I12" s="33" t="str">
        <f>IF(H12="N/A",$F$2:$F$1987,"C"&amp;$H$2:$H$1987)</f>
        <v>C0149</v>
      </c>
      <c r="J12" s="31" t="s">
        <v>124</v>
      </c>
      <c r="K12" s="19">
        <v>59605</v>
      </c>
      <c r="L12" s="15">
        <v>16223</v>
      </c>
    </row>
    <row r="13" spans="1:12" x14ac:dyDescent="0.2">
      <c r="A13" s="2" t="s">
        <v>21</v>
      </c>
      <c r="B13" s="14" t="s">
        <v>96</v>
      </c>
      <c r="C13" s="14">
        <v>2</v>
      </c>
      <c r="D13" s="14" t="s">
        <v>22</v>
      </c>
      <c r="E13" s="14" t="s">
        <v>64</v>
      </c>
      <c r="F13" s="14" t="s">
        <v>65</v>
      </c>
      <c r="G13" s="14" t="s">
        <v>58</v>
      </c>
      <c r="H13" s="14" t="s">
        <v>14</v>
      </c>
      <c r="I13" s="4" t="s">
        <v>65</v>
      </c>
      <c r="J13" s="16" t="s">
        <v>23</v>
      </c>
      <c r="K13" s="18">
        <v>193541</v>
      </c>
      <c r="L13" s="15">
        <v>61841</v>
      </c>
    </row>
    <row r="14" spans="1:12" x14ac:dyDescent="0.2">
      <c r="A14" s="2" t="s">
        <v>21</v>
      </c>
      <c r="B14" s="14" t="s">
        <v>96</v>
      </c>
      <c r="C14" s="14">
        <v>2</v>
      </c>
      <c r="D14" s="14" t="s">
        <v>24</v>
      </c>
      <c r="E14" s="14" t="s">
        <v>64</v>
      </c>
      <c r="F14" s="14" t="s">
        <v>66</v>
      </c>
      <c r="G14" s="14" t="s">
        <v>58</v>
      </c>
      <c r="H14" s="14" t="s">
        <v>14</v>
      </c>
      <c r="I14" s="4" t="s">
        <v>66</v>
      </c>
      <c r="J14" s="16" t="s">
        <v>25</v>
      </c>
      <c r="K14" s="18">
        <v>993179</v>
      </c>
      <c r="L14" s="15">
        <v>303494</v>
      </c>
    </row>
    <row r="15" spans="1:12" x14ac:dyDescent="0.2">
      <c r="A15" s="2" t="s">
        <v>26</v>
      </c>
      <c r="B15" s="14" t="s">
        <v>97</v>
      </c>
      <c r="C15" s="14">
        <v>1</v>
      </c>
      <c r="D15" s="14" t="s">
        <v>27</v>
      </c>
      <c r="E15" s="14" t="s">
        <v>67</v>
      </c>
      <c r="F15" s="14" t="s">
        <v>68</v>
      </c>
      <c r="G15" s="14" t="s">
        <v>58</v>
      </c>
      <c r="H15" s="14" t="s">
        <v>14</v>
      </c>
      <c r="I15" s="4" t="s">
        <v>68</v>
      </c>
      <c r="J15" s="16" t="s">
        <v>28</v>
      </c>
      <c r="K15" s="18">
        <v>4815000</v>
      </c>
      <c r="L15" s="15">
        <v>3932</v>
      </c>
    </row>
    <row r="16" spans="1:12" x14ac:dyDescent="0.2">
      <c r="A16" s="2" t="s">
        <v>26</v>
      </c>
      <c r="B16" s="14" t="s">
        <v>97</v>
      </c>
      <c r="C16" s="14">
        <v>1</v>
      </c>
      <c r="D16" s="32" t="s">
        <v>125</v>
      </c>
      <c r="E16" s="33" t="s">
        <v>67</v>
      </c>
      <c r="F16" s="33" t="s">
        <v>126</v>
      </c>
      <c r="G16" s="33" t="s">
        <v>58</v>
      </c>
      <c r="H16" s="32" t="s">
        <v>14</v>
      </c>
      <c r="I16" s="33" t="s">
        <v>126</v>
      </c>
      <c r="J16" s="31" t="s">
        <v>127</v>
      </c>
      <c r="K16" s="34">
        <v>1262938</v>
      </c>
      <c r="L16" s="15">
        <v>17873</v>
      </c>
    </row>
    <row r="17" spans="1:12" x14ac:dyDescent="0.2">
      <c r="A17" s="2" t="s">
        <v>26</v>
      </c>
      <c r="B17" s="14" t="s">
        <v>97</v>
      </c>
      <c r="C17" s="14">
        <v>1</v>
      </c>
      <c r="D17" s="32" t="s">
        <v>128</v>
      </c>
      <c r="E17" s="33" t="s">
        <v>67</v>
      </c>
      <c r="F17" s="33" t="s">
        <v>129</v>
      </c>
      <c r="G17" s="33" t="s">
        <v>58</v>
      </c>
      <c r="H17" s="32" t="s">
        <v>14</v>
      </c>
      <c r="I17" s="33" t="s">
        <v>129</v>
      </c>
      <c r="J17" s="31" t="s">
        <v>130</v>
      </c>
      <c r="K17" s="34">
        <v>564027</v>
      </c>
      <c r="L17" s="15">
        <v>88570</v>
      </c>
    </row>
    <row r="18" spans="1:12" x14ac:dyDescent="0.2">
      <c r="A18" s="2" t="s">
        <v>26</v>
      </c>
      <c r="B18" s="14" t="s">
        <v>97</v>
      </c>
      <c r="C18" s="14">
        <v>1</v>
      </c>
      <c r="D18" s="14" t="s">
        <v>29</v>
      </c>
      <c r="E18" s="14" t="s">
        <v>67</v>
      </c>
      <c r="F18" s="14" t="s">
        <v>69</v>
      </c>
      <c r="G18" s="14" t="s">
        <v>58</v>
      </c>
      <c r="H18" s="14" t="s">
        <v>14</v>
      </c>
      <c r="I18" s="4" t="s">
        <v>69</v>
      </c>
      <c r="J18" s="16" t="s">
        <v>30</v>
      </c>
      <c r="K18" s="18">
        <v>600666</v>
      </c>
      <c r="L18" s="15">
        <v>30047</v>
      </c>
    </row>
    <row r="19" spans="1:12" x14ac:dyDescent="0.2">
      <c r="A19" s="2" t="s">
        <v>26</v>
      </c>
      <c r="B19" s="14" t="s">
        <v>97</v>
      </c>
      <c r="C19" s="14">
        <v>1</v>
      </c>
      <c r="D19" s="14" t="s">
        <v>31</v>
      </c>
      <c r="E19" s="14" t="s">
        <v>67</v>
      </c>
      <c r="F19" s="14" t="s">
        <v>70</v>
      </c>
      <c r="G19" s="14" t="s">
        <v>58</v>
      </c>
      <c r="H19" s="14" t="s">
        <v>14</v>
      </c>
      <c r="I19" s="4" t="s">
        <v>70</v>
      </c>
      <c r="J19" s="16" t="s">
        <v>32</v>
      </c>
      <c r="K19" s="18">
        <v>5639011</v>
      </c>
      <c r="L19" s="15">
        <v>1430601</v>
      </c>
    </row>
    <row r="20" spans="1:12" x14ac:dyDescent="0.2">
      <c r="A20" s="2" t="s">
        <v>33</v>
      </c>
      <c r="B20" s="14" t="s">
        <v>98</v>
      </c>
      <c r="C20" s="14">
        <v>4</v>
      </c>
      <c r="D20" s="14" t="s">
        <v>34</v>
      </c>
      <c r="E20" s="14" t="s">
        <v>71</v>
      </c>
      <c r="F20" s="14" t="s">
        <v>72</v>
      </c>
      <c r="G20" s="14" t="s">
        <v>58</v>
      </c>
      <c r="H20" s="14" t="s">
        <v>14</v>
      </c>
      <c r="I20" s="4" t="s">
        <v>72</v>
      </c>
      <c r="J20" s="16" t="s">
        <v>35</v>
      </c>
      <c r="K20" s="18">
        <v>613952</v>
      </c>
      <c r="L20" s="15">
        <v>133425</v>
      </c>
    </row>
    <row r="21" spans="1:12" x14ac:dyDescent="0.2">
      <c r="A21" s="2" t="s">
        <v>36</v>
      </c>
      <c r="B21" s="14" t="s">
        <v>99</v>
      </c>
      <c r="C21" s="14">
        <v>11</v>
      </c>
      <c r="D21" s="32" t="s">
        <v>131</v>
      </c>
      <c r="E21" s="33" t="str">
        <f t="shared" ref="E21" si="6">MID($D21,1,2)</f>
        <v>33</v>
      </c>
      <c r="F21" s="33" t="str">
        <f t="shared" ref="F21" si="7">MID($D21,3,5)</f>
        <v>67041</v>
      </c>
      <c r="G21" s="33" t="str">
        <f t="shared" ref="G21" si="8">MID($D21,8,7)</f>
        <v>0000000</v>
      </c>
      <c r="H21" s="32" t="s">
        <v>14</v>
      </c>
      <c r="I21" s="33" t="str">
        <f t="shared" ref="I21:I26" si="9">IF(H21="N/A",$F$2:$F$1985,"C"&amp;$H$2:$H$1985)</f>
        <v>67041</v>
      </c>
      <c r="J21" s="31" t="s">
        <v>132</v>
      </c>
      <c r="K21" s="18">
        <v>3976</v>
      </c>
      <c r="L21" s="15">
        <v>1903</v>
      </c>
    </row>
    <row r="22" spans="1:12" x14ac:dyDescent="0.2">
      <c r="A22" s="2" t="s">
        <v>37</v>
      </c>
      <c r="B22" s="14" t="s">
        <v>100</v>
      </c>
      <c r="C22" s="14">
        <v>4</v>
      </c>
      <c r="D22" s="32" t="s">
        <v>133</v>
      </c>
      <c r="E22" s="33" t="str">
        <f t="shared" ref="E22" si="10">MID($D22,1,2)</f>
        <v>36</v>
      </c>
      <c r="F22" s="33" t="str">
        <f t="shared" ref="F22" si="11">MID($D22,3,5)</f>
        <v>75051</v>
      </c>
      <c r="G22" s="33" t="str">
        <f t="shared" ref="G22" si="12">MID($D22,8,7)</f>
        <v>0136960</v>
      </c>
      <c r="H22" s="32" t="s">
        <v>134</v>
      </c>
      <c r="I22" s="33" t="str">
        <f t="shared" si="9"/>
        <v>C1923</v>
      </c>
      <c r="J22" s="31" t="s">
        <v>135</v>
      </c>
      <c r="K22" s="18">
        <v>49406</v>
      </c>
      <c r="L22" s="15">
        <v>9</v>
      </c>
    </row>
    <row r="23" spans="1:12" x14ac:dyDescent="0.2">
      <c r="A23" s="2" t="s">
        <v>38</v>
      </c>
      <c r="B23" s="14" t="s">
        <v>101</v>
      </c>
      <c r="C23" s="14">
        <v>2</v>
      </c>
      <c r="D23" s="32" t="s">
        <v>136</v>
      </c>
      <c r="E23" s="33" t="str">
        <f t="shared" ref="E23" si="13">MID($D23,1,2)</f>
        <v>37</v>
      </c>
      <c r="F23" s="33" t="str">
        <f t="shared" ref="F23" si="14">MID($D23,3,5)</f>
        <v>68056</v>
      </c>
      <c r="G23" s="33" t="str">
        <f t="shared" ref="G23" si="15">MID($D23,8,7)</f>
        <v>0000000</v>
      </c>
      <c r="H23" s="32" t="s">
        <v>14</v>
      </c>
      <c r="I23" s="33" t="str">
        <f t="shared" si="9"/>
        <v>68056</v>
      </c>
      <c r="J23" s="31" t="s">
        <v>137</v>
      </c>
      <c r="K23" s="18">
        <v>129627</v>
      </c>
      <c r="L23" s="15">
        <v>1555</v>
      </c>
    </row>
    <row r="24" spans="1:12" x14ac:dyDescent="0.2">
      <c r="A24" s="2" t="s">
        <v>38</v>
      </c>
      <c r="B24" s="14" t="s">
        <v>101</v>
      </c>
      <c r="C24" s="14">
        <v>2</v>
      </c>
      <c r="D24" s="32" t="s">
        <v>138</v>
      </c>
      <c r="E24" s="33" t="str">
        <f t="shared" ref="E24:E26" si="16">MID($D24,1,2)</f>
        <v>37</v>
      </c>
      <c r="F24" s="33" t="str">
        <f t="shared" ref="F24:F26" si="17">MID($D24,3,5)</f>
        <v>68452</v>
      </c>
      <c r="G24" s="33" t="str">
        <f t="shared" ref="G24:G26" si="18">MID($D24,8,7)</f>
        <v>0106120</v>
      </c>
      <c r="H24" s="32" t="s">
        <v>139</v>
      </c>
      <c r="I24" s="33" t="str">
        <f t="shared" si="9"/>
        <v>C0627</v>
      </c>
      <c r="J24" s="31" t="s">
        <v>140</v>
      </c>
      <c r="K24" s="18">
        <v>122433</v>
      </c>
      <c r="L24" s="15">
        <v>23</v>
      </c>
    </row>
    <row r="25" spans="1:12" x14ac:dyDescent="0.2">
      <c r="A25" s="2" t="s">
        <v>38</v>
      </c>
      <c r="B25" s="14" t="s">
        <v>101</v>
      </c>
      <c r="C25" s="14">
        <v>2</v>
      </c>
      <c r="D25" s="32" t="s">
        <v>141</v>
      </c>
      <c r="E25" s="33" t="str">
        <f t="shared" si="16"/>
        <v>37</v>
      </c>
      <c r="F25" s="33" t="str">
        <f t="shared" si="17"/>
        <v>68213</v>
      </c>
      <c r="G25" s="33" t="str">
        <f t="shared" si="18"/>
        <v>0136978</v>
      </c>
      <c r="H25" s="32" t="s">
        <v>142</v>
      </c>
      <c r="I25" s="33" t="str">
        <f t="shared" si="9"/>
        <v>C1924</v>
      </c>
      <c r="J25" s="31" t="s">
        <v>143</v>
      </c>
      <c r="K25" s="18">
        <v>32920</v>
      </c>
      <c r="L25" s="15">
        <v>7</v>
      </c>
    </row>
    <row r="26" spans="1:12" x14ac:dyDescent="0.2">
      <c r="A26" s="2" t="s">
        <v>39</v>
      </c>
      <c r="B26" s="14" t="s">
        <v>102</v>
      </c>
      <c r="C26" s="14">
        <v>1</v>
      </c>
      <c r="D26" s="32" t="s">
        <v>144</v>
      </c>
      <c r="E26" s="33" t="str">
        <f t="shared" si="16"/>
        <v>39</v>
      </c>
      <c r="F26" s="33" t="str">
        <f t="shared" si="17"/>
        <v>68544</v>
      </c>
      <c r="G26" s="33" t="str">
        <f t="shared" si="18"/>
        <v>0000000</v>
      </c>
      <c r="H26" s="32" t="s">
        <v>14</v>
      </c>
      <c r="I26" s="33" t="str">
        <f t="shared" si="9"/>
        <v>68544</v>
      </c>
      <c r="J26" s="31" t="s">
        <v>145</v>
      </c>
      <c r="K26" s="18">
        <v>201063</v>
      </c>
      <c r="L26" s="15">
        <v>189809</v>
      </c>
    </row>
    <row r="27" spans="1:12" x14ac:dyDescent="0.2">
      <c r="A27" s="2" t="s">
        <v>39</v>
      </c>
      <c r="B27" s="14" t="s">
        <v>102</v>
      </c>
      <c r="C27" s="14">
        <v>1</v>
      </c>
      <c r="D27" s="14" t="s">
        <v>40</v>
      </c>
      <c r="E27" s="14" t="s">
        <v>76</v>
      </c>
      <c r="F27" s="14" t="s">
        <v>77</v>
      </c>
      <c r="G27" s="14" t="s">
        <v>58</v>
      </c>
      <c r="H27" s="14" t="s">
        <v>14</v>
      </c>
      <c r="I27" s="4" t="s">
        <v>77</v>
      </c>
      <c r="J27" s="16" t="s">
        <v>41</v>
      </c>
      <c r="K27" s="18">
        <v>4568141</v>
      </c>
      <c r="L27" s="15">
        <v>1636044</v>
      </c>
    </row>
    <row r="28" spans="1:12" x14ac:dyDescent="0.2">
      <c r="A28" s="2" t="s">
        <v>42</v>
      </c>
      <c r="B28" s="14" t="s">
        <v>103</v>
      </c>
      <c r="C28" s="14">
        <v>1</v>
      </c>
      <c r="D28" s="32" t="s">
        <v>146</v>
      </c>
      <c r="E28" s="33" t="str">
        <f t="shared" ref="E28" si="19">MID($D28,1,2)</f>
        <v>41</v>
      </c>
      <c r="F28" s="33" t="str">
        <f t="shared" ref="F28" si="20">MID($D28,3,5)</f>
        <v>68924</v>
      </c>
      <c r="G28" s="33" t="str">
        <f t="shared" ref="G28" si="21">MID($D28,8,7)</f>
        <v>0000000</v>
      </c>
      <c r="H28" s="32" t="s">
        <v>14</v>
      </c>
      <c r="I28" s="33" t="str">
        <f>IF(H28="N/A",$F$2:$F$1985,"C"&amp;$H$2:$H$1985)</f>
        <v>68924</v>
      </c>
      <c r="J28" s="31" t="s">
        <v>147</v>
      </c>
      <c r="K28" s="18">
        <v>432358</v>
      </c>
      <c r="L28" s="15">
        <v>42769</v>
      </c>
    </row>
    <row r="29" spans="1:12" x14ac:dyDescent="0.2">
      <c r="A29" s="2" t="s">
        <v>42</v>
      </c>
      <c r="B29" s="14" t="s">
        <v>103</v>
      </c>
      <c r="C29" s="14">
        <v>1</v>
      </c>
      <c r="D29" s="14" t="s">
        <v>43</v>
      </c>
      <c r="E29" s="14" t="s">
        <v>78</v>
      </c>
      <c r="F29" s="14" t="s">
        <v>79</v>
      </c>
      <c r="G29" s="14" t="s">
        <v>58</v>
      </c>
      <c r="H29" s="14" t="s">
        <v>14</v>
      </c>
      <c r="I29" s="4" t="s">
        <v>79</v>
      </c>
      <c r="J29" s="16" t="s">
        <v>44</v>
      </c>
      <c r="K29" s="18">
        <v>992605</v>
      </c>
      <c r="L29" s="15">
        <v>139831</v>
      </c>
    </row>
    <row r="30" spans="1:12" x14ac:dyDescent="0.2">
      <c r="A30" s="2" t="s">
        <v>45</v>
      </c>
      <c r="B30" s="14" t="s">
        <v>92</v>
      </c>
      <c r="C30" s="14">
        <v>3</v>
      </c>
      <c r="D30" s="32" t="s">
        <v>148</v>
      </c>
      <c r="E30" s="33" t="str">
        <f t="shared" ref="E30" si="22">MID($D30,1,2)</f>
        <v>48</v>
      </c>
      <c r="F30" s="33" t="str">
        <f t="shared" ref="F30" si="23">MID($D30,3,5)</f>
        <v>70540</v>
      </c>
      <c r="G30" s="33" t="str">
        <f t="shared" ref="G30" si="24">MID($D30,8,7)</f>
        <v>0000000</v>
      </c>
      <c r="H30" s="32" t="s">
        <v>14</v>
      </c>
      <c r="I30" s="33" t="str">
        <f>IF(H30="N/A",$F$2:$F$1985,"C"&amp;$H$2:$H$1985)</f>
        <v>70540</v>
      </c>
      <c r="J30" s="31" t="s">
        <v>149</v>
      </c>
      <c r="K30" s="18">
        <v>4069624</v>
      </c>
      <c r="L30" s="15">
        <v>190919</v>
      </c>
    </row>
    <row r="31" spans="1:12" x14ac:dyDescent="0.2">
      <c r="A31" s="2" t="s">
        <v>46</v>
      </c>
      <c r="B31" s="14" t="s">
        <v>93</v>
      </c>
      <c r="C31" s="14">
        <v>6</v>
      </c>
      <c r="D31" s="14" t="s">
        <v>47</v>
      </c>
      <c r="E31" s="14" t="s">
        <v>81</v>
      </c>
      <c r="F31" s="14" t="s">
        <v>82</v>
      </c>
      <c r="G31" s="14" t="s">
        <v>58</v>
      </c>
      <c r="H31" s="14" t="s">
        <v>14</v>
      </c>
      <c r="I31" s="4" t="s">
        <v>82</v>
      </c>
      <c r="J31" s="16" t="s">
        <v>48</v>
      </c>
      <c r="K31" s="18">
        <v>1754625</v>
      </c>
      <c r="L31" s="15">
        <v>205353</v>
      </c>
    </row>
    <row r="32" spans="1:12" x14ac:dyDescent="0.2">
      <c r="A32" s="2" t="s">
        <v>49</v>
      </c>
      <c r="B32" s="14" t="s">
        <v>94</v>
      </c>
      <c r="C32" s="14">
        <v>58</v>
      </c>
      <c r="D32" s="14" t="s">
        <v>50</v>
      </c>
      <c r="E32" s="14" t="s">
        <v>83</v>
      </c>
      <c r="F32" s="14" t="s">
        <v>84</v>
      </c>
      <c r="G32" s="14" t="s">
        <v>58</v>
      </c>
      <c r="H32" s="14" t="s">
        <v>14</v>
      </c>
      <c r="I32" s="4" t="s">
        <v>84</v>
      </c>
      <c r="J32" s="16" t="s">
        <v>51</v>
      </c>
      <c r="K32" s="18">
        <v>1484843</v>
      </c>
      <c r="L32" s="15">
        <v>86944</v>
      </c>
    </row>
    <row r="33" spans="1:12" x14ac:dyDescent="0.2">
      <c r="A33" s="2" t="s">
        <v>49</v>
      </c>
      <c r="B33" s="14" t="s">
        <v>94</v>
      </c>
      <c r="C33" s="14">
        <v>58</v>
      </c>
      <c r="D33" s="14" t="s">
        <v>52</v>
      </c>
      <c r="E33" s="14" t="s">
        <v>83</v>
      </c>
      <c r="F33" s="14" t="s">
        <v>85</v>
      </c>
      <c r="G33" s="14" t="s">
        <v>58</v>
      </c>
      <c r="H33" s="14" t="s">
        <v>14</v>
      </c>
      <c r="I33" s="4" t="s">
        <v>85</v>
      </c>
      <c r="J33" s="16" t="s">
        <v>53</v>
      </c>
      <c r="K33" s="18">
        <v>32251</v>
      </c>
      <c r="L33" s="15">
        <v>6147</v>
      </c>
    </row>
    <row r="34" spans="1:12" x14ac:dyDescent="0.2">
      <c r="A34" s="2" t="s">
        <v>49</v>
      </c>
      <c r="B34" s="14" t="s">
        <v>94</v>
      </c>
      <c r="C34" s="14">
        <v>58</v>
      </c>
      <c r="D34" s="14" t="s">
        <v>54</v>
      </c>
      <c r="E34" s="14" t="s">
        <v>83</v>
      </c>
      <c r="F34" s="14" t="s">
        <v>86</v>
      </c>
      <c r="G34" s="14" t="s">
        <v>58</v>
      </c>
      <c r="H34" s="14" t="s">
        <v>14</v>
      </c>
      <c r="I34" s="4" t="s">
        <v>86</v>
      </c>
      <c r="J34" s="16" t="s">
        <v>55</v>
      </c>
      <c r="K34" s="18">
        <v>3853321</v>
      </c>
      <c r="L34" s="15">
        <v>454851</v>
      </c>
    </row>
    <row r="35" spans="1:12" ht="15.75" x14ac:dyDescent="0.25">
      <c r="A35" s="49" t="s">
        <v>10</v>
      </c>
      <c r="B35" s="49"/>
      <c r="C35" s="49"/>
      <c r="D35" s="50"/>
      <c r="E35" s="51"/>
      <c r="F35" s="51"/>
      <c r="G35" s="51"/>
      <c r="H35" s="51"/>
      <c r="I35" s="52"/>
      <c r="J35" s="53"/>
      <c r="K35" s="54">
        <f>SUBTOTAL(109,Table228[2019‒20
Final
Allocation
Amount])</f>
        <v>33412258</v>
      </c>
      <c r="L35" s="55">
        <f>SUBTOTAL(109,Table228[9th Apportionment])</f>
        <v>5329517</v>
      </c>
    </row>
    <row r="36" spans="1:12" x14ac:dyDescent="0.2">
      <c r="A36" s="20" t="s">
        <v>11</v>
      </c>
      <c r="B36" s="20"/>
      <c r="C36" s="20"/>
    </row>
    <row r="37" spans="1:12" x14ac:dyDescent="0.2">
      <c r="A37" s="20" t="s">
        <v>12</v>
      </c>
      <c r="B37" s="20"/>
      <c r="C37" s="20"/>
    </row>
    <row r="38" spans="1:12" x14ac:dyDescent="0.2">
      <c r="A38" s="21" t="s">
        <v>152</v>
      </c>
      <c r="B38" s="21"/>
      <c r="C38" s="21"/>
    </row>
  </sheetData>
  <conditionalFormatting sqref="I8:I9">
    <cfRule type="duplicateValues" dxfId="11" priority="12"/>
  </conditionalFormatting>
  <conditionalFormatting sqref="I10">
    <cfRule type="duplicateValues" dxfId="10" priority="11"/>
  </conditionalFormatting>
  <conditionalFormatting sqref="I12">
    <cfRule type="duplicateValues" dxfId="9" priority="10"/>
  </conditionalFormatting>
  <conditionalFormatting sqref="I16:I17">
    <cfRule type="duplicateValues" dxfId="8" priority="9"/>
  </conditionalFormatting>
  <conditionalFormatting sqref="I21">
    <cfRule type="duplicateValues" dxfId="7" priority="8"/>
  </conditionalFormatting>
  <conditionalFormatting sqref="I22">
    <cfRule type="duplicateValues" dxfId="6" priority="7"/>
  </conditionalFormatting>
  <conditionalFormatting sqref="I23">
    <cfRule type="duplicateValues" dxfId="5" priority="6"/>
  </conditionalFormatting>
  <conditionalFormatting sqref="I24">
    <cfRule type="duplicateValues" dxfId="4" priority="5"/>
  </conditionalFormatting>
  <conditionalFormatting sqref="I25">
    <cfRule type="duplicateValues" dxfId="3" priority="4"/>
  </conditionalFormatting>
  <conditionalFormatting sqref="I26">
    <cfRule type="duplicateValues" dxfId="2" priority="3"/>
  </conditionalFormatting>
  <conditionalFormatting sqref="I28">
    <cfRule type="duplicateValues" dxfId="1" priority="2"/>
  </conditionalFormatting>
  <conditionalFormatting sqref="I30">
    <cfRule type="duplicateValues" dxfId="0" priority="1"/>
  </conditionalFormatting>
  <pageMargins left="0.7" right="0.7" top="0.75" bottom="0.75" header="0.3" footer="0.3"/>
  <pageSetup scale="59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EAC0-F04E-49FC-83E3-50EBCB6D1B2E}">
  <sheetPr>
    <pageSetUpPr fitToPage="1"/>
  </sheetPr>
  <dimension ref="A1:E22"/>
  <sheetViews>
    <sheetView workbookViewId="0"/>
  </sheetViews>
  <sheetFormatPr defaultColWidth="8.88671875" defaultRowHeight="12.75" x14ac:dyDescent="0.2"/>
  <cols>
    <col min="1" max="1" width="9.88671875" style="23" customWidth="1"/>
    <col min="2" max="2" width="19.109375" style="23" customWidth="1"/>
    <col min="3" max="3" width="19.6640625" style="23" customWidth="1"/>
    <col min="4" max="4" width="15.44140625" style="23" customWidth="1"/>
    <col min="5" max="5" width="10.88671875" style="23" customWidth="1"/>
    <col min="6" max="16384" width="8.88671875" style="23"/>
  </cols>
  <sheetData>
    <row r="1" spans="1:5" ht="20.25" x14ac:dyDescent="0.2">
      <c r="A1" s="42" t="s">
        <v>151</v>
      </c>
      <c r="B1" s="22"/>
      <c r="C1" s="22"/>
      <c r="D1" s="22"/>
    </row>
    <row r="2" spans="1:5" ht="18" x14ac:dyDescent="0.2">
      <c r="A2" s="36" t="s">
        <v>104</v>
      </c>
      <c r="B2" s="22"/>
      <c r="C2" s="22"/>
      <c r="D2" s="22"/>
    </row>
    <row r="3" spans="1:5" ht="15.75" x14ac:dyDescent="0.2">
      <c r="A3" s="43" t="s">
        <v>0</v>
      </c>
      <c r="B3" s="22"/>
      <c r="C3" s="22"/>
      <c r="D3" s="22"/>
    </row>
    <row r="4" spans="1:5" ht="15.75" x14ac:dyDescent="0.25">
      <c r="A4" s="44" t="s">
        <v>105</v>
      </c>
      <c r="B4" s="22"/>
      <c r="C4" s="22"/>
      <c r="D4" s="22"/>
    </row>
    <row r="5" spans="1:5" ht="31.5" x14ac:dyDescent="0.25">
      <c r="A5" s="56" t="s">
        <v>4</v>
      </c>
      <c r="B5" s="56" t="s">
        <v>106</v>
      </c>
      <c r="C5" s="56" t="s">
        <v>107</v>
      </c>
      <c r="D5" s="57" t="s">
        <v>108</v>
      </c>
      <c r="E5" s="56" t="s">
        <v>154</v>
      </c>
    </row>
    <row r="6" spans="1:5" ht="15" x14ac:dyDescent="0.2">
      <c r="A6" s="24" t="s">
        <v>57</v>
      </c>
      <c r="B6" s="29" t="s">
        <v>13</v>
      </c>
      <c r="C6" s="28" t="s">
        <v>153</v>
      </c>
      <c r="D6" s="25">
        <v>134730</v>
      </c>
      <c r="E6" s="41">
        <v>267026</v>
      </c>
    </row>
    <row r="7" spans="1:5" ht="15" x14ac:dyDescent="0.2">
      <c r="A7" s="24" t="s">
        <v>62</v>
      </c>
      <c r="B7" s="26" t="s">
        <v>18</v>
      </c>
      <c r="C7" s="28" t="s">
        <v>153</v>
      </c>
      <c r="D7" s="25">
        <v>168840</v>
      </c>
      <c r="E7" s="41">
        <v>267027</v>
      </c>
    </row>
    <row r="8" spans="1:5" ht="15" x14ac:dyDescent="0.2">
      <c r="A8" s="24" t="s">
        <v>64</v>
      </c>
      <c r="B8" s="26" t="s">
        <v>21</v>
      </c>
      <c r="C8" s="28" t="s">
        <v>153</v>
      </c>
      <c r="D8" s="25">
        <v>365335</v>
      </c>
      <c r="E8" s="41">
        <v>267028</v>
      </c>
    </row>
    <row r="9" spans="1:5" ht="15" x14ac:dyDescent="0.2">
      <c r="A9" s="24" t="s">
        <v>67</v>
      </c>
      <c r="B9" s="26" t="s">
        <v>26</v>
      </c>
      <c r="C9" s="28" t="s">
        <v>153</v>
      </c>
      <c r="D9" s="25">
        <v>1571023</v>
      </c>
      <c r="E9" s="41">
        <v>267029</v>
      </c>
    </row>
    <row r="10" spans="1:5" ht="15" x14ac:dyDescent="0.2">
      <c r="A10" s="24" t="s">
        <v>71</v>
      </c>
      <c r="B10" s="26" t="s">
        <v>33</v>
      </c>
      <c r="C10" s="28" t="s">
        <v>153</v>
      </c>
      <c r="D10" s="25">
        <v>133425</v>
      </c>
      <c r="E10" s="41">
        <v>267030</v>
      </c>
    </row>
    <row r="11" spans="1:5" ht="15" x14ac:dyDescent="0.2">
      <c r="A11" s="24" t="s">
        <v>73</v>
      </c>
      <c r="B11" s="26" t="s">
        <v>36</v>
      </c>
      <c r="C11" s="28" t="s">
        <v>153</v>
      </c>
      <c r="D11" s="25">
        <v>1903</v>
      </c>
      <c r="E11" s="41">
        <v>267031</v>
      </c>
    </row>
    <row r="12" spans="1:5" ht="15" x14ac:dyDescent="0.2">
      <c r="A12" s="24" t="s">
        <v>74</v>
      </c>
      <c r="B12" s="26" t="s">
        <v>37</v>
      </c>
      <c r="C12" s="28" t="s">
        <v>153</v>
      </c>
      <c r="D12" s="25">
        <v>9</v>
      </c>
      <c r="E12" s="41">
        <v>267032</v>
      </c>
    </row>
    <row r="13" spans="1:5" ht="15" x14ac:dyDescent="0.2">
      <c r="A13" s="24" t="s">
        <v>75</v>
      </c>
      <c r="B13" s="26" t="s">
        <v>38</v>
      </c>
      <c r="C13" s="28" t="s">
        <v>153</v>
      </c>
      <c r="D13" s="25">
        <v>1585</v>
      </c>
      <c r="E13" s="41">
        <v>267033</v>
      </c>
    </row>
    <row r="14" spans="1:5" ht="15" x14ac:dyDescent="0.2">
      <c r="A14" s="24" t="s">
        <v>76</v>
      </c>
      <c r="B14" s="26" t="s">
        <v>39</v>
      </c>
      <c r="C14" s="28" t="s">
        <v>153</v>
      </c>
      <c r="D14" s="25">
        <v>1825853</v>
      </c>
      <c r="E14" s="41">
        <v>267034</v>
      </c>
    </row>
    <row r="15" spans="1:5" ht="15" x14ac:dyDescent="0.2">
      <c r="A15" s="24" t="s">
        <v>78</v>
      </c>
      <c r="B15" s="26" t="s">
        <v>42</v>
      </c>
      <c r="C15" s="28" t="s">
        <v>153</v>
      </c>
      <c r="D15" s="25">
        <v>182600</v>
      </c>
      <c r="E15" s="41">
        <v>267035</v>
      </c>
    </row>
    <row r="16" spans="1:5" ht="15" x14ac:dyDescent="0.2">
      <c r="A16" s="24" t="s">
        <v>80</v>
      </c>
      <c r="B16" s="26" t="s">
        <v>45</v>
      </c>
      <c r="C16" s="28" t="s">
        <v>153</v>
      </c>
      <c r="D16" s="25">
        <v>190919</v>
      </c>
      <c r="E16" s="41">
        <v>267036</v>
      </c>
    </row>
    <row r="17" spans="1:5" ht="15" x14ac:dyDescent="0.2">
      <c r="A17" s="24" t="s">
        <v>81</v>
      </c>
      <c r="B17" s="26" t="s">
        <v>46</v>
      </c>
      <c r="C17" s="28" t="s">
        <v>153</v>
      </c>
      <c r="D17" s="25">
        <v>205353</v>
      </c>
      <c r="E17" s="41">
        <v>267037</v>
      </c>
    </row>
    <row r="18" spans="1:5" ht="15" x14ac:dyDescent="0.2">
      <c r="A18" s="24" t="s">
        <v>83</v>
      </c>
      <c r="B18" s="26" t="s">
        <v>49</v>
      </c>
      <c r="C18" s="28" t="s">
        <v>153</v>
      </c>
      <c r="D18" s="25">
        <v>547942</v>
      </c>
      <c r="E18" s="41">
        <v>267038</v>
      </c>
    </row>
    <row r="19" spans="1:5" ht="15.75" x14ac:dyDescent="0.25">
      <c r="A19" s="45" t="s">
        <v>10</v>
      </c>
      <c r="B19" s="46"/>
      <c r="C19" s="46"/>
      <c r="D19" s="47">
        <f>SUBTOTAL(109,Table3[County
Total])</f>
        <v>5329517</v>
      </c>
      <c r="E19" s="48"/>
    </row>
    <row r="20" spans="1:5" ht="15" x14ac:dyDescent="0.2">
      <c r="A20" s="27" t="s">
        <v>11</v>
      </c>
      <c r="B20" s="26"/>
      <c r="C20" s="26"/>
      <c r="D20" s="25"/>
    </row>
    <row r="21" spans="1:5" ht="15" x14ac:dyDescent="0.2">
      <c r="A21" s="27" t="s">
        <v>12</v>
      </c>
      <c r="B21" s="26"/>
      <c r="C21" s="26"/>
      <c r="D21" s="25"/>
    </row>
    <row r="22" spans="1:5" ht="15" x14ac:dyDescent="0.2">
      <c r="A22" s="30" t="s">
        <v>152</v>
      </c>
      <c r="B22" s="26"/>
      <c r="C22" s="26"/>
      <c r="D22" s="25"/>
    </row>
  </sheetData>
  <printOptions horizontalCentered="1"/>
  <pageMargins left="0.45" right="0.45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2019-20 Title I, Pt A 9th - LEA</vt:lpstr>
      <vt:lpstr>2019-20 Title I, Pt A 9th - Cty</vt:lpstr>
      <vt:lpstr>'2019-20 Title I, Pt A 9th - Cty'!Print_Area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Recip9-19: Title I, Part A (CA Dept of Education)</dc:title>
  <dc:subject>Title I, Part A Basic Grant program ninth apportionment schedule for fiscal year 2019-20.</dc:subject>
  <dc:creator>Windows User</dc:creator>
  <cp:lastModifiedBy>Taylor Uda</cp:lastModifiedBy>
  <cp:lastPrinted>2021-09-22T00:19:15Z</cp:lastPrinted>
  <dcterms:created xsi:type="dcterms:W3CDTF">2021-02-06T23:33:32Z</dcterms:created>
  <dcterms:modified xsi:type="dcterms:W3CDTF">2023-06-12T15:55:19Z</dcterms:modified>
</cp:coreProperties>
</file>