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ludwig\AppData\Local\Adobe\Contribute 6.5\en_US\Sites\Site1\sp\cd\ci\documents\"/>
    </mc:Choice>
  </mc:AlternateContent>
  <xr:revisionPtr revIDLastSave="0" documentId="13_ncr:1_{F377523A-0766-4D8C-A6F2-44A8CC93F527}" xr6:coauthVersionLast="36" xr6:coauthVersionMax="36" xr10:uidLastSave="{00000000-0000-0000-0000-000000000000}"/>
  <bookViews>
    <workbookView xWindow="1400" yWindow="0" windowWidth="25200" windowHeight="10790" firstSheet="1" activeTab="1" xr2:uid="{00000000-000D-0000-FFFF-FFFF00000000}"/>
  </bookViews>
  <sheets>
    <sheet name="Final July 1,2019" sheetId="3" state="hidden" r:id="rId1"/>
    <sheet name="Family Fee Schedule 2019-20" sheetId="4" r:id="rId2"/>
  </sheets>
  <definedNames>
    <definedName name="_xlnm.Print_Area" localSheetId="1">'Family Fee Schedule 2019-20'!$A$1:$I$51</definedName>
    <definedName name="_xlnm.Print_Area" localSheetId="0">'Final July 1,2019'!$A$1:$K$50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3" l="1"/>
  <c r="F47" i="3"/>
  <c r="G47" i="3"/>
  <c r="H47" i="3"/>
  <c r="I47" i="3"/>
  <c r="D47" i="3"/>
  <c r="C47" i="3"/>
  <c r="I46" i="3" l="1"/>
  <c r="H46" i="3"/>
  <c r="G46" i="3"/>
  <c r="F46" i="3"/>
  <c r="E46" i="3"/>
  <c r="D46" i="3"/>
  <c r="C46" i="3"/>
  <c r="B45" i="3"/>
  <c r="A45" i="3" s="1"/>
  <c r="B44" i="3"/>
  <c r="A44" i="3" s="1"/>
  <c r="B43" i="3"/>
  <c r="A43" i="3" s="1"/>
  <c r="B42" i="3"/>
  <c r="A42" i="3" s="1"/>
  <c r="B41" i="3"/>
  <c r="A41" i="3"/>
  <c r="B40" i="3"/>
  <c r="A40" i="3" s="1"/>
  <c r="B39" i="3"/>
  <c r="A39" i="3" s="1"/>
  <c r="B38" i="3"/>
  <c r="A38" i="3" s="1"/>
  <c r="B37" i="3"/>
  <c r="A37" i="3"/>
  <c r="B36" i="3"/>
  <c r="A36" i="3"/>
  <c r="B35" i="3"/>
  <c r="A35" i="3" s="1"/>
  <c r="B34" i="3"/>
  <c r="A34" i="3" s="1"/>
  <c r="B33" i="3"/>
  <c r="A33" i="3" s="1"/>
  <c r="B32" i="3"/>
  <c r="A32" i="3"/>
  <c r="B31" i="3"/>
  <c r="A31" i="3" s="1"/>
  <c r="B30" i="3"/>
  <c r="A30" i="3"/>
  <c r="B29" i="3"/>
  <c r="A29" i="3" s="1"/>
  <c r="B28" i="3"/>
  <c r="A28" i="3" s="1"/>
  <c r="B27" i="3"/>
  <c r="A27" i="3" s="1"/>
  <c r="B26" i="3"/>
  <c r="A26" i="3"/>
  <c r="B25" i="3"/>
  <c r="A25" i="3" s="1"/>
  <c r="B24" i="3"/>
  <c r="A24" i="3" s="1"/>
  <c r="B23" i="3"/>
  <c r="A23" i="3" s="1"/>
  <c r="B22" i="3"/>
  <c r="A22" i="3" s="1"/>
  <c r="B21" i="3"/>
  <c r="A21" i="3" s="1"/>
  <c r="B20" i="3"/>
  <c r="A20" i="3" s="1"/>
  <c r="B19" i="3"/>
  <c r="A19" i="3" s="1"/>
  <c r="B18" i="3"/>
  <c r="A18" i="3"/>
  <c r="B17" i="3"/>
  <c r="A17" i="3" s="1"/>
  <c r="B16" i="3"/>
  <c r="A16" i="3" s="1"/>
  <c r="B15" i="3"/>
  <c r="A15" i="3" s="1"/>
  <c r="B14" i="3"/>
  <c r="A14" i="3" s="1"/>
  <c r="B13" i="3"/>
  <c r="A13" i="3" s="1"/>
  <c r="B12" i="3"/>
  <c r="A12" i="3"/>
  <c r="B11" i="3"/>
  <c r="A11" i="3" s="1"/>
  <c r="B10" i="3"/>
  <c r="A10" i="3" s="1"/>
  <c r="B9" i="3"/>
  <c r="A9" i="3"/>
  <c r="B8" i="3"/>
  <c r="A8" i="3" s="1"/>
  <c r="B7" i="3"/>
  <c r="A7" i="3" s="1"/>
  <c r="B6" i="3"/>
  <c r="A6" i="3" s="1"/>
</calcChain>
</file>

<file path=xl/sharedStrings.xml><?xml version="1.0" encoding="utf-8"?>
<sst xmlns="http://schemas.openxmlformats.org/spreadsheetml/2006/main" count="39" uniqueCount="25">
  <si>
    <t xml:space="preserve"> Family Monthly Fee Schedule</t>
  </si>
  <si>
    <t xml:space="preserve"> Family Fee Schedule</t>
  </si>
  <si>
    <t>Monthly Part-time Fee</t>
  </si>
  <si>
    <t>Monthly Full-time  Fee</t>
  </si>
  <si>
    <t>Family Size       1 or 2</t>
  </si>
  <si>
    <t>Family Size       3</t>
  </si>
  <si>
    <t>Family Size       4</t>
  </si>
  <si>
    <t>Family Size       5</t>
  </si>
  <si>
    <t>Family Size         6</t>
  </si>
  <si>
    <t>Family Size       7</t>
  </si>
  <si>
    <t>Family Size         8 or more</t>
  </si>
  <si>
    <t>85%SMI</t>
  </si>
  <si>
    <t>State Monthly                Income Ceilings 39% SMI</t>
  </si>
  <si>
    <t>State Monthly                Income Ceilings 85% SMI</t>
  </si>
  <si>
    <t>State Monthly                Income Ceilings 100% SMI</t>
  </si>
  <si>
    <t xml:space="preserve">California Department of Education </t>
  </si>
  <si>
    <t>100 SMI</t>
  </si>
  <si>
    <t>39%SMI</t>
  </si>
  <si>
    <t xml:space="preserve">California Department of Education – Effective: July 1, 2019 </t>
  </si>
  <si>
    <t>State initial enrollment cutoff = 85% of 2016 SMI from CA DOF (2017 ACS Management Bulletin 19-XX),</t>
  </si>
  <si>
    <t>Information provided by California Department of Finance, March 2019</t>
  </si>
  <si>
    <t>Based on 2017 American Community Survey (2017ACS)</t>
  </si>
  <si>
    <t>June 2019</t>
  </si>
  <si>
    <t>State initial enrollment cutoff = 85% of 2017 State Median Income (SMI) from CA DOF (2017 ACS Management Bulletin 19-03).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</si>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</sst>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_)"/>
    <numFmt numFmtId="165" formatCode="dd\-mmm_)"/>
    <numFmt numFmtId="166" formatCode="0.000%"/>
    <numFmt numFmtId="167" formatCode="_(&quot;$&quot;* #,##0_);_(&quot;$&quot;* \(#,##0\);_(&quot;$&quot;* &quot;-&quot;??_);_(@_)"/>
    <numFmt numFmtId="168" formatCode="&quot;$&quot;#,##0"/>
  </numFmts>
  <fonts count="12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MT"/>
    </font>
    <font>
      <sz val="10"/>
      <name val="Arial MT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Alignment="0" applyProtection="0"/>
    <xf numFmtId="0" fontId="3" fillId="0" borderId="0" applyNumberFormat="0" applyFill="0" applyAlignment="0" applyProtection="0"/>
  </cellStyleXfs>
  <cellXfs count="93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/>
    <xf numFmtId="164" fontId="7" fillId="3" borderId="8" xfId="0" applyNumberFormat="1" applyFont="1" applyFill="1" applyBorder="1" applyAlignment="1" applyProtection="1">
      <alignment horizontal="center" vertical="center" wrapText="1"/>
    </xf>
    <xf numFmtId="164" fontId="7" fillId="3" borderId="9" xfId="0" applyNumberFormat="1" applyFont="1" applyFill="1" applyBorder="1" applyAlignment="1" applyProtection="1">
      <alignment horizontal="center" vertical="center" wrapText="1"/>
    </xf>
    <xf numFmtId="165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44" fontId="1" fillId="4" borderId="12" xfId="1" applyFont="1" applyFill="1" applyBorder="1" applyAlignment="1" applyProtection="1">
      <alignment wrapText="1"/>
    </xf>
    <xf numFmtId="44" fontId="1" fillId="4" borderId="13" xfId="1" applyFont="1" applyFill="1" applyBorder="1" applyAlignment="1" applyProtection="1">
      <alignment wrapText="1"/>
    </xf>
    <xf numFmtId="3" fontId="7" fillId="5" borderId="14" xfId="0" applyNumberFormat="1" applyFont="1" applyFill="1" applyBorder="1" applyAlignment="1" applyProtection="1">
      <alignment wrapText="1"/>
    </xf>
    <xf numFmtId="3" fontId="7" fillId="5" borderId="15" xfId="0" applyNumberFormat="1" applyFont="1" applyFill="1" applyBorder="1" applyAlignment="1" applyProtection="1">
      <alignment wrapText="1"/>
    </xf>
    <xf numFmtId="3" fontId="7" fillId="5" borderId="16" xfId="0" applyNumberFormat="1" applyFont="1" applyFill="1" applyBorder="1" applyAlignment="1" applyProtection="1">
      <alignment wrapText="1"/>
    </xf>
    <xf numFmtId="9" fontId="0" fillId="0" borderId="0" xfId="0" applyNumberFormat="1"/>
    <xf numFmtId="3" fontId="1" fillId="6" borderId="14" xfId="0" applyNumberFormat="1" applyFont="1" applyFill="1" applyBorder="1" applyAlignment="1" applyProtection="1">
      <alignment wrapText="1"/>
    </xf>
    <xf numFmtId="3" fontId="1" fillId="6" borderId="15" xfId="0" applyNumberFormat="1" applyFont="1" applyFill="1" applyBorder="1" applyAlignment="1" applyProtection="1">
      <alignment wrapText="1"/>
    </xf>
    <xf numFmtId="3" fontId="1" fillId="6" borderId="16" xfId="0" applyNumberFormat="1" applyFont="1" applyFill="1" applyBorder="1" applyAlignment="1" applyProtection="1">
      <alignment wrapText="1"/>
    </xf>
    <xf numFmtId="3" fontId="1" fillId="7" borderId="17" xfId="0" applyNumberFormat="1" applyFont="1" applyFill="1" applyBorder="1" applyAlignment="1" applyProtection="1">
      <alignment wrapText="1"/>
    </xf>
    <xf numFmtId="3" fontId="1" fillId="7" borderId="18" xfId="0" applyNumberFormat="1" applyFont="1" applyFill="1" applyBorder="1" applyAlignment="1" applyProtection="1">
      <alignment wrapText="1"/>
    </xf>
    <xf numFmtId="3" fontId="1" fillId="7" borderId="19" xfId="0" applyNumberFormat="1" applyFont="1" applyFill="1" applyBorder="1" applyAlignment="1" applyProtection="1">
      <alignment wrapText="1"/>
    </xf>
    <xf numFmtId="3" fontId="1" fillId="6" borderId="19" xfId="0" applyNumberFormat="1" applyFont="1" applyFill="1" applyBorder="1" applyAlignment="1" applyProtection="1">
      <alignment wrapText="1"/>
    </xf>
    <xf numFmtId="3" fontId="1" fillId="7" borderId="14" xfId="0" applyNumberFormat="1" applyFont="1" applyFill="1" applyBorder="1" applyAlignment="1" applyProtection="1">
      <alignment wrapText="1"/>
    </xf>
    <xf numFmtId="166" fontId="0" fillId="0" borderId="0" xfId="2" applyNumberFormat="1" applyFont="1"/>
    <xf numFmtId="3" fontId="8" fillId="0" borderId="25" xfId="0" applyNumberFormat="1" applyFont="1" applyBorder="1" applyAlignment="1" applyProtection="1">
      <alignment vertical="center" wrapText="1"/>
    </xf>
    <xf numFmtId="3" fontId="8" fillId="0" borderId="26" xfId="0" applyNumberFormat="1" applyFont="1" applyBorder="1" applyAlignment="1" applyProtection="1">
      <alignment vertical="center" wrapText="1"/>
    </xf>
    <xf numFmtId="3" fontId="8" fillId="0" borderId="27" xfId="0" applyNumberFormat="1" applyFont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/>
    <xf numFmtId="3" fontId="0" fillId="0" borderId="0" xfId="0" applyNumberFormat="1" applyAlignment="1">
      <alignment wrapText="1"/>
    </xf>
    <xf numFmtId="3" fontId="0" fillId="7" borderId="14" xfId="0" applyNumberFormat="1" applyFont="1" applyFill="1" applyBorder="1" applyAlignment="1" applyProtection="1">
      <alignment wrapText="1"/>
    </xf>
    <xf numFmtId="3" fontId="0" fillId="6" borderId="15" xfId="0" applyNumberFormat="1" applyFont="1" applyFill="1" applyBorder="1" applyAlignment="1" applyProtection="1">
      <alignment wrapText="1"/>
    </xf>
    <xf numFmtId="3" fontId="1" fillId="6" borderId="29" xfId="0" applyNumberFormat="1" applyFont="1" applyFill="1" applyBorder="1" applyAlignment="1" applyProtection="1">
      <alignment wrapText="1"/>
    </xf>
    <xf numFmtId="3" fontId="0" fillId="7" borderId="15" xfId="0" applyNumberFormat="1" applyFont="1" applyFill="1" applyBorder="1" applyAlignment="1" applyProtection="1">
      <alignment wrapText="1"/>
    </xf>
    <xf numFmtId="3" fontId="0" fillId="7" borderId="30" xfId="0" applyNumberFormat="1" applyFont="1" applyFill="1" applyBorder="1" applyAlignment="1" applyProtection="1">
      <alignment wrapText="1"/>
    </xf>
    <xf numFmtId="3" fontId="0" fillId="7" borderId="22" xfId="0" applyNumberFormat="1" applyFont="1" applyFill="1" applyBorder="1" applyAlignment="1" applyProtection="1">
      <alignment wrapText="1"/>
    </xf>
    <xf numFmtId="3" fontId="1" fillId="6" borderId="31" xfId="0" applyNumberFormat="1" applyFont="1" applyFill="1" applyBorder="1" applyAlignment="1" applyProtection="1">
      <alignment wrapText="1"/>
    </xf>
    <xf numFmtId="3" fontId="1" fillId="7" borderId="15" xfId="0" applyNumberFormat="1" applyFont="1" applyFill="1" applyBorder="1" applyAlignment="1" applyProtection="1">
      <alignment wrapText="1"/>
    </xf>
    <xf numFmtId="3" fontId="1" fillId="6" borderId="20" xfId="0" applyNumberFormat="1" applyFont="1" applyFill="1" applyBorder="1" applyAlignment="1">
      <alignment wrapText="1"/>
    </xf>
    <xf numFmtId="3" fontId="1" fillId="7" borderId="21" xfId="0" applyNumberFormat="1" applyFont="1" applyFill="1" applyBorder="1" applyAlignment="1">
      <alignment wrapText="1"/>
    </xf>
    <xf numFmtId="3" fontId="1" fillId="6" borderId="21" xfId="0" applyNumberFormat="1" applyFont="1" applyFill="1" applyBorder="1" applyAlignment="1">
      <alignment wrapText="1"/>
    </xf>
    <xf numFmtId="3" fontId="0" fillId="7" borderId="21" xfId="0" applyNumberFormat="1" applyFont="1" applyFill="1" applyBorder="1" applyAlignment="1">
      <alignment wrapText="1"/>
    </xf>
    <xf numFmtId="3" fontId="1" fillId="6" borderId="22" xfId="0" applyNumberFormat="1" applyFont="1" applyFill="1" applyBorder="1" applyAlignment="1">
      <alignment wrapText="1"/>
    </xf>
    <xf numFmtId="3" fontId="1" fillId="7" borderId="22" xfId="0" applyNumberFormat="1" applyFont="1" applyFill="1" applyBorder="1" applyAlignment="1">
      <alignment wrapText="1"/>
    </xf>
    <xf numFmtId="3" fontId="0" fillId="7" borderId="22" xfId="0" applyNumberFormat="1" applyFont="1" applyFill="1" applyBorder="1" applyAlignment="1">
      <alignment wrapText="1"/>
    </xf>
    <xf numFmtId="3" fontId="7" fillId="6" borderId="23" xfId="0" applyNumberFormat="1" applyFont="1" applyFill="1" applyBorder="1" applyAlignment="1">
      <alignment wrapText="1"/>
    </xf>
    <xf numFmtId="3" fontId="7" fillId="6" borderId="24" xfId="0" applyNumberFormat="1" applyFont="1" applyFill="1" applyBorder="1" applyAlignment="1">
      <alignment wrapText="1"/>
    </xf>
    <xf numFmtId="3" fontId="7" fillId="6" borderId="15" xfId="0" applyNumberFormat="1" applyFont="1" applyFill="1" applyBorder="1" applyAlignment="1" applyProtection="1">
      <alignment wrapText="1"/>
    </xf>
    <xf numFmtId="3" fontId="7" fillId="6" borderId="16" xfId="0" applyNumberFormat="1" applyFont="1" applyFill="1" applyBorder="1" applyAlignment="1" applyProtection="1">
      <alignment wrapText="1"/>
    </xf>
    <xf numFmtId="1" fontId="2" fillId="0" borderId="0" xfId="1" applyNumberFormat="1" applyFont="1"/>
    <xf numFmtId="167" fontId="2" fillId="0" borderId="0" xfId="1" applyNumberFormat="1" applyFont="1"/>
    <xf numFmtId="0" fontId="2" fillId="0" borderId="0" xfId="0" applyFont="1" applyAlignment="1">
      <alignment vertical="center"/>
    </xf>
    <xf numFmtId="0" fontId="11" fillId="0" borderId="0" xfId="3" applyAlignment="1">
      <alignment vertical="center"/>
    </xf>
    <xf numFmtId="0" fontId="3" fillId="0" borderId="0" xfId="0" applyFont="1" applyBorder="1" applyAlignment="1">
      <alignment vertical="center"/>
    </xf>
    <xf numFmtId="168" fontId="9" fillId="9" borderId="35" xfId="1" applyNumberFormat="1" applyFont="1" applyFill="1" applyBorder="1"/>
    <xf numFmtId="37" fontId="9" fillId="9" borderId="35" xfId="1" applyNumberFormat="1" applyFont="1" applyFill="1" applyBorder="1"/>
    <xf numFmtId="37" fontId="9" fillId="9" borderId="36" xfId="1" applyNumberFormat="1" applyFont="1" applyFill="1" applyBorder="1"/>
    <xf numFmtId="168" fontId="9" fillId="0" borderId="33" xfId="1" applyNumberFormat="1" applyFont="1" applyBorder="1"/>
    <xf numFmtId="37" fontId="9" fillId="0" borderId="33" xfId="1" applyNumberFormat="1" applyFont="1" applyBorder="1"/>
    <xf numFmtId="37" fontId="9" fillId="0" borderId="34" xfId="1" applyNumberFormat="1" applyFont="1" applyBorder="1"/>
    <xf numFmtId="168" fontId="9" fillId="9" borderId="33" xfId="1" applyNumberFormat="1" applyFont="1" applyFill="1" applyBorder="1"/>
    <xf numFmtId="37" fontId="9" fillId="9" borderId="33" xfId="1" applyNumberFormat="1" applyFont="1" applyFill="1" applyBorder="1"/>
    <xf numFmtId="37" fontId="9" fillId="9" borderId="34" xfId="1" applyNumberFormat="1" applyFont="1" applyFill="1" applyBorder="1"/>
    <xf numFmtId="168" fontId="9" fillId="9" borderId="38" xfId="1" applyNumberFormat="1" applyFont="1" applyFill="1" applyBorder="1"/>
    <xf numFmtId="168" fontId="9" fillId="0" borderId="37" xfId="1" applyNumberFormat="1" applyFont="1" applyBorder="1"/>
    <xf numFmtId="168" fontId="9" fillId="9" borderId="37" xfId="1" applyNumberFormat="1" applyFont="1" applyFill="1" applyBorder="1"/>
    <xf numFmtId="164" fontId="10" fillId="3" borderId="0" xfId="0" applyNumberFormat="1" applyFont="1" applyFill="1" applyBorder="1" applyAlignment="1">
      <alignment horizontal="center" vertical="center" wrapText="1"/>
    </xf>
    <xf numFmtId="164" fontId="10" fillId="3" borderId="39" xfId="0" applyNumberFormat="1" applyFont="1" applyFill="1" applyBorder="1" applyAlignment="1">
      <alignment horizontal="center" vertical="center" wrapText="1"/>
    </xf>
    <xf numFmtId="165" fontId="10" fillId="3" borderId="39" xfId="0" applyNumberFormat="1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1" fontId="9" fillId="8" borderId="37" xfId="1" applyNumberFormat="1" applyFont="1" applyFill="1" applyBorder="1"/>
    <xf numFmtId="1" fontId="9" fillId="8" borderId="33" xfId="1" applyNumberFormat="1" applyFont="1" applyFill="1" applyBorder="1"/>
    <xf numFmtId="167" fontId="9" fillId="8" borderId="41" xfId="1" applyNumberFormat="1" applyFont="1" applyFill="1" applyBorder="1"/>
    <xf numFmtId="167" fontId="9" fillId="8" borderId="28" xfId="1" applyNumberFormat="1" applyFont="1" applyFill="1" applyBorder="1"/>
    <xf numFmtId="0" fontId="3" fillId="0" borderId="0" xfId="4" applyAlignment="1">
      <alignment vertical="center"/>
    </xf>
    <xf numFmtId="168" fontId="9" fillId="0" borderId="37" xfId="1" applyNumberFormat="1" applyFont="1" applyFill="1" applyBorder="1"/>
    <xf numFmtId="168" fontId="9" fillId="0" borderId="33" xfId="1" applyNumberFormat="1" applyFont="1" applyFill="1" applyBorder="1"/>
    <xf numFmtId="37" fontId="9" fillId="0" borderId="33" xfId="1" applyNumberFormat="1" applyFont="1" applyFill="1" applyBorder="1"/>
    <xf numFmtId="37" fontId="9" fillId="0" borderId="34" xfId="1" applyNumberFormat="1" applyFont="1" applyFill="1" applyBorder="1"/>
    <xf numFmtId="0" fontId="2" fillId="0" borderId="0" xfId="0" applyFont="1" applyBorder="1"/>
    <xf numFmtId="17" fontId="2" fillId="0" borderId="0" xfId="1" quotePrefix="1" applyNumberFormat="1" applyFont="1" applyAlignment="1">
      <alignment horizontal="left" vertical="top"/>
    </xf>
    <xf numFmtId="1" fontId="9" fillId="0" borderId="32" xfId="1" applyNumberFormat="1" applyFont="1" applyFill="1" applyBorder="1" applyAlignment="1">
      <alignment horizontal="left"/>
    </xf>
    <xf numFmtId="1" fontId="9" fillId="0" borderId="32" xfId="1" applyNumberFormat="1" applyFont="1" applyBorder="1" applyAlignment="1">
      <alignment horizontal="left" vertical="top"/>
    </xf>
    <xf numFmtId="1" fontId="2" fillId="0" borderId="0" xfId="1" applyNumberFormat="1" applyFont="1" applyAlignment="1">
      <alignment horizontal="left"/>
    </xf>
    <xf numFmtId="164" fontId="8" fillId="0" borderId="5" xfId="0" applyNumberFormat="1" applyFont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2" borderId="5" xfId="0" applyNumberFormat="1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Alignment="1" applyProtection="1">
      <alignment horizontal="center" vertical="center" wrapText="1"/>
    </xf>
    <xf numFmtId="164" fontId="6" fillId="2" borderId="7" xfId="0" applyNumberFormat="1" applyFont="1" applyFill="1" applyBorder="1" applyAlignment="1" applyProtection="1">
      <alignment horizontal="center" vertical="center" wrapText="1"/>
    </xf>
  </cellXfs>
  <cellStyles count="5">
    <cellStyle name="Currency" xfId="1" builtinId="4"/>
    <cellStyle name="Heading 1" xfId="3" builtinId="16" customBuiltin="1"/>
    <cellStyle name="Heading 2" xfId="4" builtinId="17" customBuiltin="1"/>
    <cellStyle name="Normal" xfId="0" builtinId="0"/>
    <cellStyle name="Percent" xfId="2" builtinId="5"/>
  </cellStyles>
  <dxfs count="2">
    <dxf>
      <border outline="0">
        <left style="thin">
          <color theme="4"/>
        </lef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008F58-3582-4F18-BA0D-022F47FFD793}" name="Table1" displayName="Table1" ref="A4:I47" totalsRowShown="0" headerRowDxfId="1" tableBorderDxfId="0">
  <autoFilter ref="A4:I47" xr:uid="{BB709DBC-AEAD-4B93-917A-98AE5764A128}"/>
  <tableColumns count="9">
    <tableColumn id="1" xr3:uid="{BEC7B6E5-504C-46B0-81C5-9A6D51EDF864}" name="Monthly Part-time Fee"/>
    <tableColumn id="2" xr3:uid="{2B347FAA-5B55-4ADF-A472-048E7718AB3B}" name="Monthly Full-time  Fee"/>
    <tableColumn id="3" xr3:uid="{4D7C0694-9F82-48CE-B664-A19917DC5D22}" name="Family Size       1 or 2"/>
    <tableColumn id="4" xr3:uid="{5B72C4FA-2DEB-4F56-A16F-F061580D9506}" name="Family Size       3"/>
    <tableColumn id="5" xr3:uid="{D05D0445-3A35-4D41-AC82-1616C2392B1C}" name="Family Size       4"/>
    <tableColumn id="6" xr3:uid="{2F034E05-48D6-4E93-9C64-C2C2B0D4AC94}" name="Family Size       5"/>
    <tableColumn id="7" xr3:uid="{CC02E19D-FB8C-45FA-B5E7-B403CC404C22}" name="Family Size         6"/>
    <tableColumn id="8" xr3:uid="{73CF8A1A-FE77-43C4-BAFF-1C7641136557}" name="Family Size       7"/>
    <tableColumn id="9" xr3:uid="{21C693AD-FA50-496E-9A6B-4604E58667BB}" name="Family Size         8 or more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amily Monthly Fee Schedule effective July 1, 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K50"/>
  <sheetViews>
    <sheetView showWhiteSpace="0" view="pageLayout" zoomScaleNormal="100" workbookViewId="0">
      <selection activeCell="R28" sqref="R28"/>
    </sheetView>
  </sheetViews>
  <sheetFormatPr defaultColWidth="9.1796875" defaultRowHeight="12.5"/>
  <cols>
    <col min="1" max="1" width="11.26953125" style="28" customWidth="1"/>
    <col min="2" max="2" width="10" style="28" customWidth="1"/>
    <col min="3" max="3" width="9" style="28" customWidth="1"/>
    <col min="4" max="4" width="9.26953125" style="28" customWidth="1"/>
    <col min="5" max="5" width="8.81640625" style="28" customWidth="1"/>
    <col min="6" max="6" width="8.7265625" style="28" customWidth="1"/>
    <col min="7" max="7" width="9" style="28" customWidth="1"/>
    <col min="8" max="8" width="8.54296875" style="28" customWidth="1"/>
    <col min="9" max="9" width="10.1796875" style="28" customWidth="1"/>
    <col min="10" max="10" width="7.54296875" style="29" customWidth="1"/>
    <col min="11" max="11" width="7" style="29" customWidth="1"/>
    <col min="12" max="16384" width="9.1796875" style="29"/>
  </cols>
  <sheetData>
    <row r="1" spans="1:11" ht="14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11" ht="14.25" customHeight="1" thickBot="1">
      <c r="A2" s="89" t="s">
        <v>18</v>
      </c>
      <c r="B2" s="89"/>
      <c r="C2" s="89"/>
      <c r="D2" s="89"/>
      <c r="E2" s="89"/>
      <c r="F2" s="89"/>
      <c r="G2" s="89"/>
      <c r="H2" s="89"/>
      <c r="I2" s="89"/>
    </row>
    <row r="3" spans="1:11" ht="12.75" customHeight="1" thickBot="1">
      <c r="A3" s="1" t="s">
        <v>19</v>
      </c>
      <c r="B3" s="2"/>
      <c r="C3" s="2"/>
      <c r="D3" s="2"/>
      <c r="E3" s="2"/>
      <c r="F3" s="2"/>
      <c r="G3" s="2"/>
      <c r="H3" s="2"/>
      <c r="I3" s="3"/>
      <c r="J3" s="4"/>
      <c r="K3" s="4"/>
    </row>
    <row r="4" spans="1:11" ht="14.5" thickBot="1">
      <c r="A4" s="90" t="s">
        <v>1</v>
      </c>
      <c r="B4" s="91"/>
      <c r="C4" s="91"/>
      <c r="D4" s="91"/>
      <c r="E4" s="91"/>
      <c r="F4" s="91"/>
      <c r="G4" s="91"/>
      <c r="H4" s="91"/>
      <c r="I4" s="92"/>
    </row>
    <row r="5" spans="1:11" ht="60" customHeight="1" thickBot="1">
      <c r="A5" s="5" t="s">
        <v>2</v>
      </c>
      <c r="B5" s="6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11" ht="13.75" customHeight="1">
      <c r="A6" s="10">
        <f t="shared" ref="A6:A45" si="0">ROUND(B6*0.5,0)</f>
        <v>31</v>
      </c>
      <c r="B6" s="11">
        <f>ROUND(C6*0.025,0)</f>
        <v>61</v>
      </c>
      <c r="C6" s="12">
        <v>2451.6116625</v>
      </c>
      <c r="D6" s="13">
        <v>2662.1549500000001</v>
      </c>
      <c r="E6" s="13">
        <v>3082.625</v>
      </c>
      <c r="F6" s="13">
        <v>3575.8449999999998</v>
      </c>
      <c r="G6" s="13">
        <v>4069.3732625000002</v>
      </c>
      <c r="H6" s="13">
        <v>4161.5437499999998</v>
      </c>
      <c r="I6" s="14">
        <v>4254.0224999999991</v>
      </c>
      <c r="J6" s="15"/>
    </row>
    <row r="7" spans="1:11">
      <c r="A7" s="10">
        <f t="shared" si="0"/>
        <v>38</v>
      </c>
      <c r="B7" s="11">
        <f>ROUND(C7*0.03,0)</f>
        <v>75</v>
      </c>
      <c r="C7" s="16">
        <v>2514.4735000000001</v>
      </c>
      <c r="D7" s="17">
        <v>2730.4153333333334</v>
      </c>
      <c r="E7" s="17">
        <v>3161.6666666666665</v>
      </c>
      <c r="F7" s="17">
        <v>3667.5333333333328</v>
      </c>
      <c r="G7" s="17">
        <v>4173.716166666667</v>
      </c>
      <c r="H7" s="17">
        <v>4268.25</v>
      </c>
      <c r="I7" s="18">
        <v>4363.0999999999995</v>
      </c>
      <c r="J7" s="15"/>
    </row>
    <row r="8" spans="1:11">
      <c r="A8" s="10">
        <f t="shared" si="0"/>
        <v>45</v>
      </c>
      <c r="B8" s="11">
        <f>ROUND(C8*0.035,0)</f>
        <v>90</v>
      </c>
      <c r="C8" s="19">
        <v>2577.3353374999997</v>
      </c>
      <c r="D8" s="20">
        <v>2798.6757166666662</v>
      </c>
      <c r="E8" s="21">
        <v>3240.708333333333</v>
      </c>
      <c r="F8" s="21">
        <v>3759.2216666666659</v>
      </c>
      <c r="G8" s="21">
        <v>4278.059070833333</v>
      </c>
      <c r="H8" s="21">
        <v>4374.9562500000002</v>
      </c>
      <c r="I8" s="21">
        <v>4472.1774999999989</v>
      </c>
      <c r="J8" s="15"/>
    </row>
    <row r="9" spans="1:11">
      <c r="A9" s="10">
        <f t="shared" si="0"/>
        <v>53</v>
      </c>
      <c r="B9" s="11">
        <f>ROUND(C9*0.04,0)</f>
        <v>106</v>
      </c>
      <c r="C9" s="16">
        <v>2640.1971749999998</v>
      </c>
      <c r="D9" s="16">
        <v>2866.9360999999999</v>
      </c>
      <c r="E9" s="22">
        <v>3319.7499999999995</v>
      </c>
      <c r="F9" s="22">
        <v>3850.9099999999994</v>
      </c>
      <c r="G9" s="22">
        <v>4382.4019749999998</v>
      </c>
      <c r="H9" s="22">
        <v>4481.6624999999995</v>
      </c>
      <c r="I9" s="22">
        <v>4581.2549999999992</v>
      </c>
      <c r="J9" s="15"/>
    </row>
    <row r="10" spans="1:11">
      <c r="A10" s="10">
        <f t="shared" si="0"/>
        <v>68</v>
      </c>
      <c r="B10" s="11">
        <f>ROUND(C10*0.05,0)</f>
        <v>135</v>
      </c>
      <c r="C10" s="23">
        <v>2703.0590124999994</v>
      </c>
      <c r="D10" s="23">
        <v>2935.1964833333332</v>
      </c>
      <c r="E10" s="21">
        <v>3398.7916666666665</v>
      </c>
      <c r="F10" s="21">
        <v>3942.5983333333329</v>
      </c>
      <c r="G10" s="21">
        <v>4486.7448791666666</v>
      </c>
      <c r="H10" s="21">
        <v>4588.3687499999996</v>
      </c>
      <c r="I10" s="21">
        <v>4690.3324999999995</v>
      </c>
      <c r="J10" s="15"/>
    </row>
    <row r="11" spans="1:11">
      <c r="A11" s="10">
        <f t="shared" si="0"/>
        <v>76</v>
      </c>
      <c r="B11" s="11">
        <f>ROUND(C11*0.055,0)</f>
        <v>152</v>
      </c>
      <c r="C11" s="16">
        <v>2765.9208499999995</v>
      </c>
      <c r="D11" s="16">
        <v>3003.4568666666664</v>
      </c>
      <c r="E11" s="22">
        <v>3477.833333333333</v>
      </c>
      <c r="F11" s="22">
        <v>4034.286666666666</v>
      </c>
      <c r="G11" s="22">
        <v>4591.0877833333334</v>
      </c>
      <c r="H11" s="22">
        <v>4695.0749999999998</v>
      </c>
      <c r="I11" s="22">
        <v>4799.4099999999989</v>
      </c>
      <c r="J11" s="15"/>
    </row>
    <row r="12" spans="1:11">
      <c r="A12" s="10">
        <f t="shared" si="0"/>
        <v>85</v>
      </c>
      <c r="B12" s="11">
        <f>ROUND(C12*0.06,0)</f>
        <v>170</v>
      </c>
      <c r="C12" s="23">
        <v>2828.7826874999996</v>
      </c>
      <c r="D12" s="23">
        <v>3071.7172499999997</v>
      </c>
      <c r="E12" s="21">
        <v>3556.875</v>
      </c>
      <c r="F12" s="21">
        <v>4125.9749999999995</v>
      </c>
      <c r="G12" s="21">
        <v>4695.4306875000002</v>
      </c>
      <c r="H12" s="21">
        <v>4801.78125</v>
      </c>
      <c r="I12" s="21">
        <v>4908.4874999999993</v>
      </c>
      <c r="J12" s="15"/>
    </row>
    <row r="13" spans="1:11">
      <c r="A13" s="10">
        <f t="shared" si="0"/>
        <v>94</v>
      </c>
      <c r="B13" s="11">
        <f>ROUND(C13*0.065,0)</f>
        <v>188</v>
      </c>
      <c r="C13" s="16">
        <v>2891.6445249999997</v>
      </c>
      <c r="D13" s="16">
        <v>3139.9776333333334</v>
      </c>
      <c r="E13" s="22">
        <v>3635.9166666666665</v>
      </c>
      <c r="F13" s="22">
        <v>4217.663333333333</v>
      </c>
      <c r="G13" s="22">
        <v>4799.773591666667</v>
      </c>
      <c r="H13" s="22">
        <v>4908.4875000000002</v>
      </c>
      <c r="I13" s="22">
        <v>5017.5649999999996</v>
      </c>
      <c r="J13" s="15"/>
    </row>
    <row r="14" spans="1:11">
      <c r="A14" s="10">
        <f t="shared" si="0"/>
        <v>104</v>
      </c>
      <c r="B14" s="11">
        <f>ROUND(C14*0.07,0)</f>
        <v>207</v>
      </c>
      <c r="C14" s="23">
        <v>2954.5063624999993</v>
      </c>
      <c r="D14" s="23">
        <v>3208.2380166666662</v>
      </c>
      <c r="E14" s="21">
        <v>3714.958333333333</v>
      </c>
      <c r="F14" s="21">
        <v>4309.3516666666656</v>
      </c>
      <c r="G14" s="21">
        <v>4904.1164958333329</v>
      </c>
      <c r="H14" s="21">
        <v>5015.1937499999995</v>
      </c>
      <c r="I14" s="21">
        <v>5126.642499999999</v>
      </c>
      <c r="J14" s="15"/>
    </row>
    <row r="15" spans="1:11">
      <c r="A15" s="10">
        <f t="shared" si="0"/>
        <v>113</v>
      </c>
      <c r="B15" s="11">
        <f>ROUND(C15*0.075,0)</f>
        <v>226</v>
      </c>
      <c r="C15" s="16">
        <v>3017.3681999999994</v>
      </c>
      <c r="D15" s="16">
        <v>3276.4983999999995</v>
      </c>
      <c r="E15" s="22">
        <v>3793.9999999999995</v>
      </c>
      <c r="F15" s="22">
        <v>4401.0399999999991</v>
      </c>
      <c r="G15" s="22">
        <v>5008.4593999999997</v>
      </c>
      <c r="H15" s="22">
        <v>5121.8999999999996</v>
      </c>
      <c r="I15" s="22">
        <v>5235.7199999999993</v>
      </c>
      <c r="J15" s="15"/>
    </row>
    <row r="16" spans="1:11">
      <c r="A16" s="10">
        <f t="shared" si="0"/>
        <v>123</v>
      </c>
      <c r="B16" s="11">
        <f>ROUND(C16*0.08,0)</f>
        <v>246</v>
      </c>
      <c r="C16" s="23">
        <v>3080.2300374999995</v>
      </c>
      <c r="D16" s="23">
        <v>3344.7587833333332</v>
      </c>
      <c r="E16" s="21">
        <v>3873.0416666666665</v>
      </c>
      <c r="F16" s="21">
        <v>4492.7283333333326</v>
      </c>
      <c r="G16" s="21">
        <v>5112.8023041666665</v>
      </c>
      <c r="H16" s="21">
        <v>5228.6062499999998</v>
      </c>
      <c r="I16" s="21">
        <v>5344.7974999999988</v>
      </c>
      <c r="J16" s="15"/>
    </row>
    <row r="17" spans="1:10">
      <c r="A17" s="10">
        <f t="shared" si="0"/>
        <v>134</v>
      </c>
      <c r="B17" s="11">
        <f>ROUND(C17*0.085,0)</f>
        <v>267</v>
      </c>
      <c r="C17" s="16">
        <v>3143.0918749999996</v>
      </c>
      <c r="D17" s="16">
        <v>3413.0191666666665</v>
      </c>
      <c r="E17" s="22">
        <v>3952.083333333333</v>
      </c>
      <c r="F17" s="22">
        <v>4584.4166666666661</v>
      </c>
      <c r="G17" s="22">
        <v>5217.1452083333334</v>
      </c>
      <c r="H17" s="22">
        <v>5335.3125</v>
      </c>
      <c r="I17" s="22">
        <v>5453.8749999999991</v>
      </c>
      <c r="J17" s="15"/>
    </row>
    <row r="18" spans="1:10">
      <c r="A18" s="10">
        <f t="shared" si="0"/>
        <v>145</v>
      </c>
      <c r="B18" s="11">
        <f>ROUND(C18*0.09,0)</f>
        <v>289</v>
      </c>
      <c r="C18" s="23">
        <v>3205.9537124999997</v>
      </c>
      <c r="D18" s="23">
        <v>3481.2795499999997</v>
      </c>
      <c r="E18" s="21">
        <v>4031.1249999999995</v>
      </c>
      <c r="F18" s="21">
        <v>4676.1049999999996</v>
      </c>
      <c r="G18" s="21">
        <v>5321.4881125000002</v>
      </c>
      <c r="H18" s="21">
        <v>5442.0187500000002</v>
      </c>
      <c r="I18" s="21">
        <v>5562.9524999999994</v>
      </c>
      <c r="J18" s="15"/>
    </row>
    <row r="19" spans="1:10">
      <c r="A19" s="10">
        <f t="shared" si="0"/>
        <v>156</v>
      </c>
      <c r="B19" s="11">
        <f>ROUND(C19*0.095,0)</f>
        <v>311</v>
      </c>
      <c r="C19" s="16">
        <v>3268.8155499999998</v>
      </c>
      <c r="D19" s="16">
        <v>3549.5399333333335</v>
      </c>
      <c r="E19" s="22">
        <v>4110.1666666666661</v>
      </c>
      <c r="F19" s="22">
        <v>4767.7933333333331</v>
      </c>
      <c r="G19" s="22">
        <v>5425.831016666667</v>
      </c>
      <c r="H19" s="22">
        <v>5548.7250000000004</v>
      </c>
      <c r="I19" s="22">
        <v>5672.0299999999988</v>
      </c>
      <c r="J19" s="15"/>
    </row>
    <row r="20" spans="1:10">
      <c r="A20" s="10">
        <f t="shared" si="0"/>
        <v>159</v>
      </c>
      <c r="B20" s="11">
        <f>ROUND(C20*0.095,0)</f>
        <v>317</v>
      </c>
      <c r="C20" s="23">
        <v>3331.6773874999999</v>
      </c>
      <c r="D20" s="23">
        <v>3617.8003166666667</v>
      </c>
      <c r="E20" s="21">
        <v>4189.208333333333</v>
      </c>
      <c r="F20" s="21">
        <v>4859.4816666666666</v>
      </c>
      <c r="G20" s="21">
        <v>5530.1739208333338</v>
      </c>
      <c r="H20" s="21">
        <v>5655.4312500000005</v>
      </c>
      <c r="I20" s="21">
        <v>5781.1074999999992</v>
      </c>
      <c r="J20" s="15"/>
    </row>
    <row r="21" spans="1:10">
      <c r="A21" s="10">
        <f t="shared" si="0"/>
        <v>161</v>
      </c>
      <c r="B21" s="11">
        <f>ROUND(C21*0.095,0)</f>
        <v>322</v>
      </c>
      <c r="C21" s="16">
        <v>3394.539225</v>
      </c>
      <c r="D21" s="16">
        <v>3686.0607</v>
      </c>
      <c r="E21" s="22">
        <v>4268.25</v>
      </c>
      <c r="F21" s="22">
        <v>4951.17</v>
      </c>
      <c r="G21" s="22">
        <v>5634.5168250000006</v>
      </c>
      <c r="H21" s="22">
        <v>5762.1375000000007</v>
      </c>
      <c r="I21" s="22">
        <v>5890.1849999999995</v>
      </c>
      <c r="J21" s="15"/>
    </row>
    <row r="22" spans="1:10">
      <c r="A22" s="10">
        <f t="shared" si="0"/>
        <v>164</v>
      </c>
      <c r="B22" s="11">
        <f>ROUND(C22*0.095,0)</f>
        <v>328</v>
      </c>
      <c r="C22" s="23">
        <v>3457.4010625000001</v>
      </c>
      <c r="D22" s="23">
        <v>3754.3210833333333</v>
      </c>
      <c r="E22" s="21">
        <v>4347.291666666667</v>
      </c>
      <c r="F22" s="21">
        <v>5042.8583333333327</v>
      </c>
      <c r="G22" s="21">
        <v>5738.8597291666674</v>
      </c>
      <c r="H22" s="21">
        <v>5868.8437500000009</v>
      </c>
      <c r="I22" s="21">
        <v>5999.2624999999998</v>
      </c>
      <c r="J22" s="24"/>
    </row>
    <row r="23" spans="1:10">
      <c r="A23" s="10">
        <f t="shared" si="0"/>
        <v>167</v>
      </c>
      <c r="B23" s="11">
        <f>ROUND(C23*0.095,0)</f>
        <v>334</v>
      </c>
      <c r="C23" s="16">
        <v>3520.2628999999997</v>
      </c>
      <c r="D23" s="16">
        <v>3822.581466666667</v>
      </c>
      <c r="E23" s="22">
        <v>4426.333333333333</v>
      </c>
      <c r="F23" s="22">
        <v>5134.5466666666662</v>
      </c>
      <c r="G23" s="22">
        <v>5843.2026333333342</v>
      </c>
      <c r="H23" s="22">
        <v>5975.55</v>
      </c>
      <c r="I23" s="22">
        <v>6108.3399999999992</v>
      </c>
      <c r="J23" s="24"/>
    </row>
    <row r="24" spans="1:10">
      <c r="A24" s="10">
        <f t="shared" si="0"/>
        <v>178</v>
      </c>
      <c r="B24" s="11">
        <f t="shared" ref="B24:B43" si="1">ROUND(C24*0.099,0)</f>
        <v>355</v>
      </c>
      <c r="C24" s="23">
        <v>3583.1247374999994</v>
      </c>
      <c r="D24" s="23">
        <v>3890.8418499999993</v>
      </c>
      <c r="E24" s="21">
        <v>4505.3749999999991</v>
      </c>
      <c r="F24" s="21">
        <v>5226.2349999999988</v>
      </c>
      <c r="G24" s="21">
        <v>5947.5455374999992</v>
      </c>
      <c r="H24" s="21">
        <v>6082.2562499999995</v>
      </c>
      <c r="I24" s="21">
        <v>6217.4174999999987</v>
      </c>
      <c r="J24" s="24"/>
    </row>
    <row r="25" spans="1:10">
      <c r="A25" s="10">
        <f t="shared" si="0"/>
        <v>181</v>
      </c>
      <c r="B25" s="11">
        <f t="shared" si="1"/>
        <v>361</v>
      </c>
      <c r="C25" s="16">
        <v>3645.9865749999994</v>
      </c>
      <c r="D25" s="16">
        <v>3959.1022333333331</v>
      </c>
      <c r="E25" s="22">
        <v>4584.4166666666661</v>
      </c>
      <c r="F25" s="22">
        <v>5317.9233333333323</v>
      </c>
      <c r="G25" s="22">
        <v>6051.888441666666</v>
      </c>
      <c r="H25" s="22">
        <v>6188.9624999999996</v>
      </c>
      <c r="I25" s="22">
        <v>6326.4949999999981</v>
      </c>
      <c r="J25" s="24"/>
    </row>
    <row r="26" spans="1:10">
      <c r="A26" s="10">
        <f t="shared" si="0"/>
        <v>184</v>
      </c>
      <c r="B26" s="11">
        <f t="shared" si="1"/>
        <v>367</v>
      </c>
      <c r="C26" s="31">
        <v>3708.8484124999995</v>
      </c>
      <c r="D26" s="23">
        <v>4027.3626166666663</v>
      </c>
      <c r="E26" s="21">
        <v>4663.458333333333</v>
      </c>
      <c r="F26" s="21">
        <v>5409.6116666666658</v>
      </c>
      <c r="G26" s="21">
        <v>6156.2313458333329</v>
      </c>
      <c r="H26" s="21">
        <v>6295.6687499999998</v>
      </c>
      <c r="I26" s="21">
        <v>6435.5724999999984</v>
      </c>
      <c r="J26" s="24"/>
    </row>
    <row r="27" spans="1:10">
      <c r="A27" s="10">
        <f t="shared" si="0"/>
        <v>187</v>
      </c>
      <c r="B27" s="11">
        <f t="shared" si="1"/>
        <v>373</v>
      </c>
      <c r="C27" s="16">
        <v>3771.7102499999992</v>
      </c>
      <c r="D27" s="16">
        <v>4095.6229999999996</v>
      </c>
      <c r="E27" s="22">
        <v>4742.4999999999991</v>
      </c>
      <c r="F27" s="22">
        <v>5501.2999999999993</v>
      </c>
      <c r="G27" s="22">
        <v>6260.5742499999997</v>
      </c>
      <c r="H27" s="22">
        <v>6402.375</v>
      </c>
      <c r="I27" s="22">
        <v>6544.6499999999987</v>
      </c>
      <c r="J27" s="24"/>
    </row>
    <row r="28" spans="1:10">
      <c r="A28" s="10">
        <f t="shared" si="0"/>
        <v>190</v>
      </c>
      <c r="B28" s="11">
        <f t="shared" si="1"/>
        <v>380</v>
      </c>
      <c r="C28" s="23">
        <v>3834.5720874999993</v>
      </c>
      <c r="D28" s="23">
        <v>4163.8833833333329</v>
      </c>
      <c r="E28" s="21">
        <v>4821.5416666666661</v>
      </c>
      <c r="F28" s="21">
        <v>5592.9883333333328</v>
      </c>
      <c r="G28" s="21">
        <v>6364.9171541666665</v>
      </c>
      <c r="H28" s="21">
        <v>6509.0812500000002</v>
      </c>
      <c r="I28" s="21">
        <v>6653.7274999999991</v>
      </c>
      <c r="J28" s="24"/>
    </row>
    <row r="29" spans="1:10">
      <c r="A29" s="10">
        <f t="shared" si="0"/>
        <v>193</v>
      </c>
      <c r="B29" s="11">
        <f t="shared" si="1"/>
        <v>386</v>
      </c>
      <c r="C29" s="16">
        <v>3897.4339249999994</v>
      </c>
      <c r="D29" s="32">
        <v>4232.1437666666661</v>
      </c>
      <c r="E29" s="22">
        <v>4900.583333333333</v>
      </c>
      <c r="F29" s="22">
        <v>5684.6766666666663</v>
      </c>
      <c r="G29" s="22">
        <v>6469.2600583333333</v>
      </c>
      <c r="H29" s="22">
        <v>6615.7875000000004</v>
      </c>
      <c r="I29" s="33">
        <v>6762.8049999999985</v>
      </c>
      <c r="J29" s="24"/>
    </row>
    <row r="30" spans="1:10">
      <c r="A30" s="10">
        <f t="shared" si="0"/>
        <v>196</v>
      </c>
      <c r="B30" s="11">
        <f t="shared" si="1"/>
        <v>392</v>
      </c>
      <c r="C30" s="23">
        <v>3960.2957624999995</v>
      </c>
      <c r="D30" s="34">
        <v>4300.4041499999994</v>
      </c>
      <c r="E30" s="34">
        <v>4979.625</v>
      </c>
      <c r="F30" s="34">
        <v>5776.3649999999989</v>
      </c>
      <c r="G30" s="34">
        <v>6573.6029625000001</v>
      </c>
      <c r="H30" s="35">
        <v>6722.4937499999996</v>
      </c>
      <c r="I30" s="36">
        <v>6871.8824999999988</v>
      </c>
      <c r="J30" s="24"/>
    </row>
    <row r="31" spans="1:10">
      <c r="A31" s="10">
        <f t="shared" si="0"/>
        <v>199</v>
      </c>
      <c r="B31" s="11">
        <f t="shared" si="1"/>
        <v>398</v>
      </c>
      <c r="C31" s="16">
        <v>4023.1575999999995</v>
      </c>
      <c r="D31" s="17">
        <v>4368.6645333333336</v>
      </c>
      <c r="E31" s="17">
        <v>5058.6666666666661</v>
      </c>
      <c r="F31" s="17">
        <v>5868.0533333333324</v>
      </c>
      <c r="G31" s="17">
        <v>6677.9458666666669</v>
      </c>
      <c r="H31" s="17">
        <v>6829.2</v>
      </c>
      <c r="I31" s="37">
        <v>6980.9599999999991</v>
      </c>
      <c r="J31" s="24"/>
    </row>
    <row r="32" spans="1:10">
      <c r="A32" s="10">
        <f t="shared" si="0"/>
        <v>203</v>
      </c>
      <c r="B32" s="11">
        <f t="shared" si="1"/>
        <v>405</v>
      </c>
      <c r="C32" s="23">
        <v>4086.0194374999996</v>
      </c>
      <c r="D32" s="38">
        <v>4436.9249166666668</v>
      </c>
      <c r="E32" s="38">
        <v>5137.708333333333</v>
      </c>
      <c r="F32" s="38">
        <v>5959.7416666666659</v>
      </c>
      <c r="G32" s="38">
        <v>6782.2887708333337</v>
      </c>
      <c r="H32" s="38">
        <v>6935.90625</v>
      </c>
      <c r="I32" s="38">
        <v>7090.0374999999995</v>
      </c>
      <c r="J32" s="24"/>
    </row>
    <row r="33" spans="1:10">
      <c r="A33" s="10">
        <f t="shared" si="0"/>
        <v>206</v>
      </c>
      <c r="B33" s="11">
        <f t="shared" si="1"/>
        <v>411</v>
      </c>
      <c r="C33" s="16">
        <v>4148.8812749999997</v>
      </c>
      <c r="D33" s="17">
        <v>4505.1853000000001</v>
      </c>
      <c r="E33" s="17">
        <v>5216.75</v>
      </c>
      <c r="F33" s="17">
        <v>6051.4299999999994</v>
      </c>
      <c r="G33" s="17">
        <v>6886.6316750000005</v>
      </c>
      <c r="H33" s="17">
        <v>7042.6125000000002</v>
      </c>
      <c r="I33" s="17">
        <v>7199.1149999999989</v>
      </c>
      <c r="J33" s="24"/>
    </row>
    <row r="34" spans="1:10">
      <c r="A34" s="10">
        <f t="shared" si="0"/>
        <v>209</v>
      </c>
      <c r="B34" s="11">
        <f t="shared" si="1"/>
        <v>417</v>
      </c>
      <c r="C34" s="23">
        <v>4211.7431124999994</v>
      </c>
      <c r="D34" s="38">
        <v>4573.4456833333334</v>
      </c>
      <c r="E34" s="38">
        <v>5295.791666666667</v>
      </c>
      <c r="F34" s="38">
        <v>6143.1183333333329</v>
      </c>
      <c r="G34" s="38">
        <v>6990.9745791666674</v>
      </c>
      <c r="H34" s="38">
        <v>7149.3187500000004</v>
      </c>
      <c r="I34" s="38">
        <v>7308.1924999999992</v>
      </c>
      <c r="J34" s="24"/>
    </row>
    <row r="35" spans="1:10">
      <c r="A35" s="10">
        <f t="shared" si="0"/>
        <v>212</v>
      </c>
      <c r="B35" s="11">
        <f t="shared" si="1"/>
        <v>423</v>
      </c>
      <c r="C35" s="16">
        <v>4274.6049499999999</v>
      </c>
      <c r="D35" s="17">
        <v>4641.7060666666666</v>
      </c>
      <c r="E35" s="17">
        <v>5374.833333333333</v>
      </c>
      <c r="F35" s="17">
        <v>6234.8066666666664</v>
      </c>
      <c r="G35" s="17">
        <v>7095.3174833333342</v>
      </c>
      <c r="H35" s="17">
        <v>7256.0250000000005</v>
      </c>
      <c r="I35" s="17">
        <v>7417.2699999999995</v>
      </c>
      <c r="J35" s="24"/>
    </row>
    <row r="36" spans="1:10">
      <c r="A36" s="10">
        <f t="shared" si="0"/>
        <v>215</v>
      </c>
      <c r="B36" s="11">
        <f t="shared" si="1"/>
        <v>429</v>
      </c>
      <c r="C36" s="31">
        <v>4337.4667874999996</v>
      </c>
      <c r="D36" s="38">
        <v>4709.966449999999</v>
      </c>
      <c r="E36" s="38">
        <v>5453.8749999999991</v>
      </c>
      <c r="F36" s="38">
        <v>6326.494999999999</v>
      </c>
      <c r="G36" s="38">
        <v>7199.6603874999992</v>
      </c>
      <c r="H36" s="38">
        <v>7362.7312499999998</v>
      </c>
      <c r="I36" s="38">
        <v>7526.347499999998</v>
      </c>
      <c r="J36" s="24"/>
    </row>
    <row r="37" spans="1:10">
      <c r="A37" s="10">
        <f t="shared" si="0"/>
        <v>218</v>
      </c>
      <c r="B37" s="11">
        <f t="shared" si="1"/>
        <v>436</v>
      </c>
      <c r="C37" s="39">
        <v>4400.3286249999992</v>
      </c>
      <c r="D37" s="22">
        <v>4778.2268333333332</v>
      </c>
      <c r="E37" s="17">
        <v>5532.9166666666661</v>
      </c>
      <c r="F37" s="17">
        <v>6418.1833333333325</v>
      </c>
      <c r="G37" s="17">
        <v>7304.003291666666</v>
      </c>
      <c r="H37" s="17">
        <v>7469.4374999999991</v>
      </c>
      <c r="I37" s="17">
        <v>7635.4249999999984</v>
      </c>
      <c r="J37" s="24"/>
    </row>
    <row r="38" spans="1:10">
      <c r="A38" s="10">
        <f t="shared" si="0"/>
        <v>221</v>
      </c>
      <c r="B38" s="11">
        <f t="shared" si="1"/>
        <v>442</v>
      </c>
      <c r="C38" s="40">
        <v>4463.1904624999988</v>
      </c>
      <c r="D38" s="38">
        <v>4846.4872166666664</v>
      </c>
      <c r="E38" s="38">
        <v>5611.958333333333</v>
      </c>
      <c r="F38" s="38">
        <v>6509.8716666666651</v>
      </c>
      <c r="G38" s="38">
        <v>7408.3461958333328</v>
      </c>
      <c r="H38" s="38">
        <v>7576.1437499999993</v>
      </c>
      <c r="I38" s="38">
        <v>7744.5024999999987</v>
      </c>
      <c r="J38" s="24"/>
    </row>
    <row r="39" spans="1:10">
      <c r="A39" s="10">
        <f t="shared" si="0"/>
        <v>227</v>
      </c>
      <c r="B39" s="11">
        <f t="shared" si="1"/>
        <v>454</v>
      </c>
      <c r="C39" s="41">
        <v>4588.914137499999</v>
      </c>
      <c r="D39" s="17">
        <v>4983.007983333333</v>
      </c>
      <c r="E39" s="17">
        <v>5770.0416666666661</v>
      </c>
      <c r="F39" s="17">
        <v>6693.2483333333321</v>
      </c>
      <c r="G39" s="17">
        <v>7617.0320041666664</v>
      </c>
      <c r="H39" s="17">
        <v>7789.5562499999996</v>
      </c>
      <c r="I39" s="17">
        <v>7962.6574999999984</v>
      </c>
      <c r="J39" s="24"/>
    </row>
    <row r="40" spans="1:10">
      <c r="A40" s="10">
        <f t="shared" si="0"/>
        <v>234</v>
      </c>
      <c r="B40" s="11">
        <f t="shared" si="1"/>
        <v>467</v>
      </c>
      <c r="C40" s="42">
        <v>4714.6378124999992</v>
      </c>
      <c r="D40" s="34">
        <v>5119.5287499999995</v>
      </c>
      <c r="E40" s="34">
        <v>5928.125</v>
      </c>
      <c r="F40" s="34">
        <v>6876.6249999999991</v>
      </c>
      <c r="G40" s="34">
        <v>7825.7178125</v>
      </c>
      <c r="H40" s="34">
        <v>8002.96875</v>
      </c>
      <c r="I40" s="34">
        <v>8180.8124999999982</v>
      </c>
      <c r="J40" s="24"/>
    </row>
    <row r="41" spans="1:10">
      <c r="A41" s="10">
        <f t="shared" si="0"/>
        <v>240</v>
      </c>
      <c r="B41" s="11">
        <f t="shared" si="1"/>
        <v>479</v>
      </c>
      <c r="C41" s="41">
        <v>4840.3614874999994</v>
      </c>
      <c r="D41" s="43">
        <v>5256.0495166666669</v>
      </c>
      <c r="E41" s="17">
        <v>6086.208333333333</v>
      </c>
      <c r="F41" s="17">
        <v>7060.0016666666661</v>
      </c>
      <c r="G41" s="17">
        <v>8034.4036208333337</v>
      </c>
      <c r="H41" s="17">
        <v>8216.3812500000004</v>
      </c>
      <c r="I41" s="17">
        <v>8398.9674999999988</v>
      </c>
      <c r="J41" s="24"/>
    </row>
    <row r="42" spans="1:10">
      <c r="A42" s="10">
        <f t="shared" si="0"/>
        <v>246</v>
      </c>
      <c r="B42" s="11">
        <f t="shared" si="1"/>
        <v>492</v>
      </c>
      <c r="C42" s="40">
        <v>4966.0851624999996</v>
      </c>
      <c r="D42" s="44">
        <v>5392.5702833333335</v>
      </c>
      <c r="E42" s="38">
        <v>6244.2916666666661</v>
      </c>
      <c r="F42" s="38">
        <v>7243.3783333333331</v>
      </c>
      <c r="G42" s="38">
        <v>8243.0894291666664</v>
      </c>
      <c r="H42" s="38">
        <v>8429.7937500000007</v>
      </c>
      <c r="I42" s="38">
        <v>8617.1224999999995</v>
      </c>
      <c r="J42" s="24"/>
    </row>
    <row r="43" spans="1:10">
      <c r="A43" s="10">
        <f t="shared" si="0"/>
        <v>252</v>
      </c>
      <c r="B43" s="11">
        <f t="shared" si="1"/>
        <v>504</v>
      </c>
      <c r="C43" s="41">
        <v>5091.8088374999998</v>
      </c>
      <c r="D43" s="43">
        <v>5529.09105</v>
      </c>
      <c r="E43" s="17">
        <v>6402.375</v>
      </c>
      <c r="F43" s="17">
        <v>7426.7549999999992</v>
      </c>
      <c r="G43" s="17">
        <v>8451.7752375</v>
      </c>
      <c r="H43" s="17">
        <v>8643.2062500000011</v>
      </c>
      <c r="I43" s="17">
        <v>8835.2774999999983</v>
      </c>
      <c r="J43" s="24"/>
    </row>
    <row r="44" spans="1:10">
      <c r="A44" s="10">
        <f t="shared" si="0"/>
        <v>259</v>
      </c>
      <c r="B44" s="11">
        <f>ROUND(C44*0.099,0)</f>
        <v>517</v>
      </c>
      <c r="C44" s="42">
        <v>5217.532512499999</v>
      </c>
      <c r="D44" s="45">
        <v>5665.6118166666665</v>
      </c>
      <c r="E44" s="34">
        <v>6560.4583333333321</v>
      </c>
      <c r="F44" s="34">
        <v>7610.1316666666653</v>
      </c>
      <c r="G44" s="34">
        <v>8660.4610458333336</v>
      </c>
      <c r="H44" s="34">
        <v>8856.6187499999996</v>
      </c>
      <c r="I44" s="34">
        <v>9053.4324999999972</v>
      </c>
      <c r="J44" s="24"/>
    </row>
    <row r="45" spans="1:10" ht="13.5" thickBot="1">
      <c r="A45" s="10">
        <f t="shared" si="0"/>
        <v>265</v>
      </c>
      <c r="B45" s="11">
        <f>ROUND(C45*0.099,0)</f>
        <v>529</v>
      </c>
      <c r="C45" s="46">
        <v>5343.2561874999992</v>
      </c>
      <c r="D45" s="47">
        <v>5802.1325833333331</v>
      </c>
      <c r="E45" s="48">
        <v>6718.5416666666661</v>
      </c>
      <c r="F45" s="48">
        <v>7793.5083333333323</v>
      </c>
      <c r="G45" s="48">
        <v>8869.1468541666673</v>
      </c>
      <c r="H45" s="48">
        <v>9070.03125</v>
      </c>
      <c r="I45" s="49">
        <v>9271.5874999999978</v>
      </c>
      <c r="J45" s="24" t="s">
        <v>11</v>
      </c>
    </row>
    <row r="46" spans="1:10" ht="22.75" customHeight="1" thickBot="1">
      <c r="A46" s="86" t="s">
        <v>12</v>
      </c>
      <c r="B46" s="87"/>
      <c r="C46" s="25">
        <f t="shared" ref="C46:I46" si="2">C6</f>
        <v>2451.6116625</v>
      </c>
      <c r="D46" s="26">
        <f t="shared" si="2"/>
        <v>2662.1549500000001</v>
      </c>
      <c r="E46" s="26">
        <f t="shared" si="2"/>
        <v>3082.625</v>
      </c>
      <c r="F46" s="26">
        <f t="shared" si="2"/>
        <v>3575.8449999999998</v>
      </c>
      <c r="G46" s="26">
        <f t="shared" si="2"/>
        <v>4069.3732625000002</v>
      </c>
      <c r="H46" s="26">
        <f t="shared" si="2"/>
        <v>4161.5437499999998</v>
      </c>
      <c r="I46" s="27">
        <f t="shared" si="2"/>
        <v>4254.0224999999991</v>
      </c>
    </row>
    <row r="47" spans="1:10" ht="22.75" customHeight="1" thickBot="1">
      <c r="A47" s="86" t="s">
        <v>13</v>
      </c>
      <c r="B47" s="87"/>
      <c r="C47" s="25">
        <f>C45</f>
        <v>5343.2561874999992</v>
      </c>
      <c r="D47" s="26">
        <f>D45</f>
        <v>5802.1325833333331</v>
      </c>
      <c r="E47" s="26">
        <f t="shared" ref="E47:I47" si="3">E45</f>
        <v>6718.5416666666661</v>
      </c>
      <c r="F47" s="26">
        <f t="shared" si="3"/>
        <v>7793.5083333333323</v>
      </c>
      <c r="G47" s="26">
        <f t="shared" si="3"/>
        <v>8869.1468541666673</v>
      </c>
      <c r="H47" s="26">
        <f t="shared" si="3"/>
        <v>9070.03125</v>
      </c>
      <c r="I47" s="26">
        <f t="shared" si="3"/>
        <v>9271.5874999999978</v>
      </c>
    </row>
    <row r="48" spans="1:10" ht="22.75" customHeight="1" thickBot="1">
      <c r="A48" s="86" t="s">
        <v>14</v>
      </c>
      <c r="B48" s="87"/>
      <c r="C48" s="25">
        <v>6286.1837499999992</v>
      </c>
      <c r="D48" s="26">
        <v>6826.038333333333</v>
      </c>
      <c r="E48" s="26">
        <v>7904.1666666666661</v>
      </c>
      <c r="F48" s="26">
        <v>9168.8333333333321</v>
      </c>
      <c r="G48" s="26">
        <v>10434.290416666667</v>
      </c>
      <c r="H48" s="26">
        <v>10670.625</v>
      </c>
      <c r="I48" s="27">
        <v>10907.749999999998</v>
      </c>
    </row>
    <row r="50" spans="3:9">
      <c r="C50" s="30"/>
      <c r="D50" s="30"/>
      <c r="E50" s="30"/>
      <c r="F50" s="30"/>
      <c r="G50" s="30"/>
      <c r="H50" s="30"/>
      <c r="I50" s="30"/>
    </row>
  </sheetData>
  <mergeCells count="6">
    <mergeCell ref="A48:B48"/>
    <mergeCell ref="A1:I1"/>
    <mergeCell ref="A2:I2"/>
    <mergeCell ref="A4:I4"/>
    <mergeCell ref="A46:B46"/>
    <mergeCell ref="A47:B47"/>
  </mergeCells>
  <pageMargins left="0.97" right="0.5" top="0.75" bottom="1" header="0.5" footer="0.5"/>
  <pageSetup scale="89" orientation="portrait" r:id="rId1"/>
  <headerFooter alignWithMargins="0">
    <oddFooter>&amp;L&amp;8         California Department of Education
         Early Education and Support Division
         July 2018&amp;R&amp;"Arial,Italic"Effective as of July 1,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tabSelected="1" zoomScaleNormal="100" workbookViewId="0"/>
  </sheetViews>
  <sheetFormatPr defaultColWidth="9.1796875" defaultRowHeight="15.5"/>
  <cols>
    <col min="1" max="1" width="16" style="50" customWidth="1"/>
    <col min="2" max="2" width="16.453125" style="50" customWidth="1"/>
    <col min="3" max="9" width="16.453125" style="51" customWidth="1"/>
    <col min="10" max="12" width="9.1796875" style="51"/>
    <col min="13" max="13" width="9.1796875" style="51" hidden="1" customWidth="1"/>
    <col min="14" max="14" width="10.7265625" style="51" customWidth="1"/>
    <col min="15" max="15" width="12" style="51" customWidth="1"/>
    <col min="16" max="16384" width="9.1796875" style="51"/>
  </cols>
  <sheetData>
    <row r="1" spans="1:9" ht="18">
      <c r="A1" s="53" t="s">
        <v>0</v>
      </c>
      <c r="B1" s="52"/>
      <c r="C1" s="52"/>
      <c r="D1" s="52"/>
      <c r="E1" s="52"/>
      <c r="F1" s="52"/>
      <c r="G1" s="52"/>
      <c r="H1" s="52"/>
      <c r="I1" s="52"/>
    </row>
    <row r="2" spans="1:9">
      <c r="A2" s="76" t="s">
        <v>18</v>
      </c>
      <c r="B2" s="54"/>
      <c r="C2" s="54"/>
      <c r="D2" s="54"/>
      <c r="E2" s="54"/>
      <c r="F2" s="54"/>
      <c r="G2" s="54"/>
      <c r="H2" s="54"/>
      <c r="I2" s="54"/>
    </row>
    <row r="3" spans="1:9">
      <c r="A3" s="81" t="s">
        <v>23</v>
      </c>
      <c r="B3" s="54"/>
      <c r="C3" s="54"/>
      <c r="D3" s="54"/>
      <c r="E3" s="54"/>
      <c r="F3" s="54"/>
      <c r="G3" s="54"/>
      <c r="H3" s="54"/>
      <c r="I3" s="54"/>
    </row>
    <row r="4" spans="1:9" ht="59.25" customHeight="1" thickBot="1">
      <c r="A4" s="67" t="s">
        <v>2</v>
      </c>
      <c r="B4" s="68" t="s">
        <v>3</v>
      </c>
      <c r="C4" s="69" t="s">
        <v>4</v>
      </c>
      <c r="D4" s="70" t="s">
        <v>5</v>
      </c>
      <c r="E4" s="70" t="s">
        <v>6</v>
      </c>
      <c r="F4" s="70" t="s">
        <v>7</v>
      </c>
      <c r="G4" s="70" t="s">
        <v>8</v>
      </c>
      <c r="H4" s="70" t="s">
        <v>9</v>
      </c>
      <c r="I4" s="71" t="s">
        <v>10</v>
      </c>
    </row>
    <row r="5" spans="1:9">
      <c r="A5" s="64">
        <v>31</v>
      </c>
      <c r="B5" s="55">
        <v>61</v>
      </c>
      <c r="C5" s="56">
        <v>2451.6116625</v>
      </c>
      <c r="D5" s="56">
        <v>2662.1549500000001</v>
      </c>
      <c r="E5" s="56">
        <v>3082.625</v>
      </c>
      <c r="F5" s="56">
        <v>3575.8449999999998</v>
      </c>
      <c r="G5" s="56">
        <v>4069.3732625000002</v>
      </c>
      <c r="H5" s="56">
        <v>4161.5437499999998</v>
      </c>
      <c r="I5" s="57">
        <v>4254.0224999999991</v>
      </c>
    </row>
    <row r="6" spans="1:9">
      <c r="A6" s="65">
        <v>38</v>
      </c>
      <c r="B6" s="58">
        <v>75</v>
      </c>
      <c r="C6" s="59">
        <v>2514.4735000000001</v>
      </c>
      <c r="D6" s="59">
        <v>2730.4153333333334</v>
      </c>
      <c r="E6" s="59">
        <v>3161.6666666666665</v>
      </c>
      <c r="F6" s="59">
        <v>3667.5333333333328</v>
      </c>
      <c r="G6" s="59">
        <v>4173.716166666667</v>
      </c>
      <c r="H6" s="59">
        <v>4268.25</v>
      </c>
      <c r="I6" s="60">
        <v>4363.0999999999995</v>
      </c>
    </row>
    <row r="7" spans="1:9">
      <c r="A7" s="66">
        <v>45</v>
      </c>
      <c r="B7" s="61">
        <v>90</v>
      </c>
      <c r="C7" s="62">
        <v>2577.3353374999997</v>
      </c>
      <c r="D7" s="62">
        <v>2798.6757166666662</v>
      </c>
      <c r="E7" s="62">
        <v>3240.708333333333</v>
      </c>
      <c r="F7" s="62">
        <v>3759.2216666666659</v>
      </c>
      <c r="G7" s="62">
        <v>4278.059070833333</v>
      </c>
      <c r="H7" s="62">
        <v>4374.9562500000002</v>
      </c>
      <c r="I7" s="63">
        <v>4472.1774999999989</v>
      </c>
    </row>
    <row r="8" spans="1:9">
      <c r="A8" s="65">
        <v>53</v>
      </c>
      <c r="B8" s="58">
        <v>106</v>
      </c>
      <c r="C8" s="59">
        <v>2640.1971749999998</v>
      </c>
      <c r="D8" s="59">
        <v>2866.9360999999999</v>
      </c>
      <c r="E8" s="59">
        <v>3319.7499999999995</v>
      </c>
      <c r="F8" s="59">
        <v>3850.9099999999994</v>
      </c>
      <c r="G8" s="59">
        <v>4382.4019749999998</v>
      </c>
      <c r="H8" s="59">
        <v>4481.6624999999995</v>
      </c>
      <c r="I8" s="60">
        <v>4581.2549999999992</v>
      </c>
    </row>
    <row r="9" spans="1:9">
      <c r="A9" s="66">
        <v>68</v>
      </c>
      <c r="B9" s="61">
        <v>135</v>
      </c>
      <c r="C9" s="62">
        <v>2703.0590124999994</v>
      </c>
      <c r="D9" s="62">
        <v>2935.1964833333332</v>
      </c>
      <c r="E9" s="62">
        <v>3398.7916666666665</v>
      </c>
      <c r="F9" s="62">
        <v>3942.5983333333329</v>
      </c>
      <c r="G9" s="62">
        <v>4486.7448791666666</v>
      </c>
      <c r="H9" s="62">
        <v>4588.3687499999996</v>
      </c>
      <c r="I9" s="63">
        <v>4690.3324999999995</v>
      </c>
    </row>
    <row r="10" spans="1:9">
      <c r="A10" s="65">
        <v>76</v>
      </c>
      <c r="B10" s="58">
        <v>152</v>
      </c>
      <c r="C10" s="59">
        <v>2765.9208499999995</v>
      </c>
      <c r="D10" s="59">
        <v>3003.4568666666664</v>
      </c>
      <c r="E10" s="59">
        <v>3477.833333333333</v>
      </c>
      <c r="F10" s="59">
        <v>4034.286666666666</v>
      </c>
      <c r="G10" s="59">
        <v>4591.0877833333334</v>
      </c>
      <c r="H10" s="59">
        <v>4695.0749999999998</v>
      </c>
      <c r="I10" s="60">
        <v>4799.4099999999989</v>
      </c>
    </row>
    <row r="11" spans="1:9">
      <c r="A11" s="66">
        <v>85</v>
      </c>
      <c r="B11" s="61">
        <v>170</v>
      </c>
      <c r="C11" s="62">
        <v>2828.7826874999996</v>
      </c>
      <c r="D11" s="62">
        <v>3071.7172499999997</v>
      </c>
      <c r="E11" s="62">
        <v>3556.875</v>
      </c>
      <c r="F11" s="62">
        <v>4125.9749999999995</v>
      </c>
      <c r="G11" s="62">
        <v>4695.4306875000002</v>
      </c>
      <c r="H11" s="62">
        <v>4801.78125</v>
      </c>
      <c r="I11" s="63">
        <v>4908.4874999999993</v>
      </c>
    </row>
    <row r="12" spans="1:9">
      <c r="A12" s="65">
        <v>94</v>
      </c>
      <c r="B12" s="58">
        <v>188</v>
      </c>
      <c r="C12" s="59">
        <v>2891.6445249999997</v>
      </c>
      <c r="D12" s="59">
        <v>3139.9776333333334</v>
      </c>
      <c r="E12" s="59">
        <v>3635.9166666666665</v>
      </c>
      <c r="F12" s="59">
        <v>4217.663333333333</v>
      </c>
      <c r="G12" s="59">
        <v>4799.773591666667</v>
      </c>
      <c r="H12" s="59">
        <v>4908.4875000000002</v>
      </c>
      <c r="I12" s="60">
        <v>5017.5649999999996</v>
      </c>
    </row>
    <row r="13" spans="1:9">
      <c r="A13" s="66">
        <v>104</v>
      </c>
      <c r="B13" s="61">
        <v>207</v>
      </c>
      <c r="C13" s="62">
        <v>2954.5063624999993</v>
      </c>
      <c r="D13" s="62">
        <v>3208.2380166666662</v>
      </c>
      <c r="E13" s="62">
        <v>3714.958333333333</v>
      </c>
      <c r="F13" s="62">
        <v>4309.3516666666656</v>
      </c>
      <c r="G13" s="62">
        <v>4904.1164958333329</v>
      </c>
      <c r="H13" s="62">
        <v>5015.1937499999995</v>
      </c>
      <c r="I13" s="63">
        <v>5126.642499999999</v>
      </c>
    </row>
    <row r="14" spans="1:9">
      <c r="A14" s="65">
        <v>113</v>
      </c>
      <c r="B14" s="58">
        <v>226</v>
      </c>
      <c r="C14" s="59">
        <v>3017.3681999999994</v>
      </c>
      <c r="D14" s="59">
        <v>3276.4983999999995</v>
      </c>
      <c r="E14" s="59">
        <v>3793.9999999999995</v>
      </c>
      <c r="F14" s="59">
        <v>4401.0399999999991</v>
      </c>
      <c r="G14" s="59">
        <v>5008.4593999999997</v>
      </c>
      <c r="H14" s="59">
        <v>5121.8999999999996</v>
      </c>
      <c r="I14" s="60">
        <v>5235.7199999999993</v>
      </c>
    </row>
    <row r="15" spans="1:9">
      <c r="A15" s="66">
        <v>123</v>
      </c>
      <c r="B15" s="61">
        <v>246</v>
      </c>
      <c r="C15" s="62">
        <v>3080.2300374999995</v>
      </c>
      <c r="D15" s="62">
        <v>3344.7587833333332</v>
      </c>
      <c r="E15" s="62">
        <v>3873.0416666666665</v>
      </c>
      <c r="F15" s="62">
        <v>4492.7283333333326</v>
      </c>
      <c r="G15" s="62">
        <v>5112.8023041666665</v>
      </c>
      <c r="H15" s="62">
        <v>5228.6062499999998</v>
      </c>
      <c r="I15" s="63">
        <v>5344.7974999999988</v>
      </c>
    </row>
    <row r="16" spans="1:9">
      <c r="A16" s="65">
        <v>134</v>
      </c>
      <c r="B16" s="58">
        <v>267</v>
      </c>
      <c r="C16" s="59">
        <v>3143.0918749999996</v>
      </c>
      <c r="D16" s="59">
        <v>3413.0191666666665</v>
      </c>
      <c r="E16" s="59">
        <v>3952.083333333333</v>
      </c>
      <c r="F16" s="59">
        <v>4584.4166666666661</v>
      </c>
      <c r="G16" s="59">
        <v>5217.1452083333334</v>
      </c>
      <c r="H16" s="59">
        <v>5335.3125</v>
      </c>
      <c r="I16" s="60">
        <v>5453.8749999999991</v>
      </c>
    </row>
    <row r="17" spans="1:9">
      <c r="A17" s="66">
        <v>145</v>
      </c>
      <c r="B17" s="61">
        <v>289</v>
      </c>
      <c r="C17" s="62">
        <v>3205.9537124999997</v>
      </c>
      <c r="D17" s="62">
        <v>3481.2795499999997</v>
      </c>
      <c r="E17" s="62">
        <v>4031.1249999999995</v>
      </c>
      <c r="F17" s="62">
        <v>4676.1049999999996</v>
      </c>
      <c r="G17" s="62">
        <v>5321.4881125000002</v>
      </c>
      <c r="H17" s="62">
        <v>5442.0187500000002</v>
      </c>
      <c r="I17" s="63">
        <v>5562.9524999999994</v>
      </c>
    </row>
    <row r="18" spans="1:9">
      <c r="A18" s="65">
        <v>156</v>
      </c>
      <c r="B18" s="58">
        <v>311</v>
      </c>
      <c r="C18" s="59">
        <v>3268.8155499999998</v>
      </c>
      <c r="D18" s="59">
        <v>3549.5399333333335</v>
      </c>
      <c r="E18" s="59">
        <v>4110.1666666666661</v>
      </c>
      <c r="F18" s="59">
        <v>4767.7933333333331</v>
      </c>
      <c r="G18" s="59">
        <v>5425.831016666667</v>
      </c>
      <c r="H18" s="59">
        <v>5548.7250000000004</v>
      </c>
      <c r="I18" s="60">
        <v>5672.0299999999988</v>
      </c>
    </row>
    <row r="19" spans="1:9">
      <c r="A19" s="66">
        <v>159</v>
      </c>
      <c r="B19" s="61">
        <v>317</v>
      </c>
      <c r="C19" s="62">
        <v>3331.6773874999999</v>
      </c>
      <c r="D19" s="62">
        <v>3617.8003166666667</v>
      </c>
      <c r="E19" s="62">
        <v>4189.208333333333</v>
      </c>
      <c r="F19" s="62">
        <v>4859.4816666666666</v>
      </c>
      <c r="G19" s="62">
        <v>5530.1739208333338</v>
      </c>
      <c r="H19" s="62">
        <v>5655.4312500000005</v>
      </c>
      <c r="I19" s="63">
        <v>5781.1074999999992</v>
      </c>
    </row>
    <row r="20" spans="1:9">
      <c r="A20" s="65">
        <v>161</v>
      </c>
      <c r="B20" s="58">
        <v>322</v>
      </c>
      <c r="C20" s="59">
        <v>3394.539225</v>
      </c>
      <c r="D20" s="59">
        <v>3686.0607</v>
      </c>
      <c r="E20" s="59">
        <v>4268.25</v>
      </c>
      <c r="F20" s="59">
        <v>4951.17</v>
      </c>
      <c r="G20" s="59">
        <v>5634.5168250000006</v>
      </c>
      <c r="H20" s="59">
        <v>5762.1375000000007</v>
      </c>
      <c r="I20" s="60">
        <v>5890.1849999999995</v>
      </c>
    </row>
    <row r="21" spans="1:9">
      <c r="A21" s="66">
        <v>164</v>
      </c>
      <c r="B21" s="61">
        <v>328</v>
      </c>
      <c r="C21" s="62">
        <v>3457.4010625000001</v>
      </c>
      <c r="D21" s="62">
        <v>3754.3210833333333</v>
      </c>
      <c r="E21" s="62">
        <v>4347.291666666667</v>
      </c>
      <c r="F21" s="62">
        <v>5042.8583333333327</v>
      </c>
      <c r="G21" s="62">
        <v>5738.8597291666674</v>
      </c>
      <c r="H21" s="62">
        <v>5868.8437500000009</v>
      </c>
      <c r="I21" s="63">
        <v>5999.2624999999998</v>
      </c>
    </row>
    <row r="22" spans="1:9">
      <c r="A22" s="65">
        <v>167</v>
      </c>
      <c r="B22" s="58">
        <v>334</v>
      </c>
      <c r="C22" s="59">
        <v>3520.2628999999997</v>
      </c>
      <c r="D22" s="59">
        <v>3822.581466666667</v>
      </c>
      <c r="E22" s="59">
        <v>4426.333333333333</v>
      </c>
      <c r="F22" s="59">
        <v>5134.5466666666662</v>
      </c>
      <c r="G22" s="59">
        <v>5843.2026333333342</v>
      </c>
      <c r="H22" s="59">
        <v>5975.55</v>
      </c>
      <c r="I22" s="60">
        <v>6108.3399999999992</v>
      </c>
    </row>
    <row r="23" spans="1:9">
      <c r="A23" s="66">
        <v>178</v>
      </c>
      <c r="B23" s="61">
        <v>355</v>
      </c>
      <c r="C23" s="62">
        <v>3583.1247374999994</v>
      </c>
      <c r="D23" s="62">
        <v>3890.8418499999993</v>
      </c>
      <c r="E23" s="62">
        <v>4505.3749999999991</v>
      </c>
      <c r="F23" s="62">
        <v>5226.2349999999988</v>
      </c>
      <c r="G23" s="62">
        <v>5947.5455374999992</v>
      </c>
      <c r="H23" s="62">
        <v>6082.2562499999995</v>
      </c>
      <c r="I23" s="63">
        <v>6217.4174999999987</v>
      </c>
    </row>
    <row r="24" spans="1:9">
      <c r="A24" s="65">
        <v>181</v>
      </c>
      <c r="B24" s="58">
        <v>361</v>
      </c>
      <c r="C24" s="59">
        <v>3645.9865749999994</v>
      </c>
      <c r="D24" s="59">
        <v>3959.1022333333331</v>
      </c>
      <c r="E24" s="59">
        <v>4584.4166666666661</v>
      </c>
      <c r="F24" s="59">
        <v>5317.9233333333323</v>
      </c>
      <c r="G24" s="59">
        <v>6051.888441666666</v>
      </c>
      <c r="H24" s="59">
        <v>6188.9624999999996</v>
      </c>
      <c r="I24" s="60">
        <v>6326.4949999999981</v>
      </c>
    </row>
    <row r="25" spans="1:9">
      <c r="A25" s="66">
        <v>184</v>
      </c>
      <c r="B25" s="61">
        <v>367</v>
      </c>
      <c r="C25" s="62">
        <v>3708.8484124999995</v>
      </c>
      <c r="D25" s="62">
        <v>4027.3626166666663</v>
      </c>
      <c r="E25" s="62">
        <v>4663.458333333333</v>
      </c>
      <c r="F25" s="62">
        <v>5409.6116666666658</v>
      </c>
      <c r="G25" s="62">
        <v>6156.2313458333329</v>
      </c>
      <c r="H25" s="62">
        <v>6295.6687499999998</v>
      </c>
      <c r="I25" s="63">
        <v>6435.5724999999984</v>
      </c>
    </row>
    <row r="26" spans="1:9">
      <c r="A26" s="65">
        <v>187</v>
      </c>
      <c r="B26" s="58">
        <v>373</v>
      </c>
      <c r="C26" s="59">
        <v>3771.7102499999992</v>
      </c>
      <c r="D26" s="59">
        <v>4095.6229999999996</v>
      </c>
      <c r="E26" s="59">
        <v>4742.4999999999991</v>
      </c>
      <c r="F26" s="59">
        <v>5501.2999999999993</v>
      </c>
      <c r="G26" s="59">
        <v>6260.5742499999997</v>
      </c>
      <c r="H26" s="59">
        <v>6402.375</v>
      </c>
      <c r="I26" s="60">
        <v>6544.6499999999987</v>
      </c>
    </row>
    <row r="27" spans="1:9">
      <c r="A27" s="66">
        <v>190</v>
      </c>
      <c r="B27" s="61">
        <v>380</v>
      </c>
      <c r="C27" s="62">
        <v>3834.5720874999993</v>
      </c>
      <c r="D27" s="62">
        <v>4163.8833833333329</v>
      </c>
      <c r="E27" s="62">
        <v>4821.5416666666661</v>
      </c>
      <c r="F27" s="62">
        <v>5592.9883333333328</v>
      </c>
      <c r="G27" s="62">
        <v>6364.9171541666665</v>
      </c>
      <c r="H27" s="62">
        <v>6509.0812500000002</v>
      </c>
      <c r="I27" s="63">
        <v>6653.7274999999991</v>
      </c>
    </row>
    <row r="28" spans="1:9">
      <c r="A28" s="65">
        <v>193</v>
      </c>
      <c r="B28" s="58">
        <v>386</v>
      </c>
      <c r="C28" s="59">
        <v>3897.4339249999994</v>
      </c>
      <c r="D28" s="59">
        <v>4232.1437666666661</v>
      </c>
      <c r="E28" s="59">
        <v>4900.583333333333</v>
      </c>
      <c r="F28" s="59">
        <v>5684.6766666666663</v>
      </c>
      <c r="G28" s="59">
        <v>6469.2600583333333</v>
      </c>
      <c r="H28" s="59">
        <v>6615.7875000000004</v>
      </c>
      <c r="I28" s="60">
        <v>6762.8049999999985</v>
      </c>
    </row>
    <row r="29" spans="1:9">
      <c r="A29" s="66">
        <v>196</v>
      </c>
      <c r="B29" s="61">
        <v>392</v>
      </c>
      <c r="C29" s="62">
        <v>3960.2957624999995</v>
      </c>
      <c r="D29" s="62">
        <v>4300.4041499999994</v>
      </c>
      <c r="E29" s="62">
        <v>4979.625</v>
      </c>
      <c r="F29" s="62">
        <v>5776.3649999999989</v>
      </c>
      <c r="G29" s="62">
        <v>6573.6029625000001</v>
      </c>
      <c r="H29" s="62">
        <v>6722.4937499999996</v>
      </c>
      <c r="I29" s="63">
        <v>6871.8824999999988</v>
      </c>
    </row>
    <row r="30" spans="1:9">
      <c r="A30" s="65">
        <v>199</v>
      </c>
      <c r="B30" s="58">
        <v>398</v>
      </c>
      <c r="C30" s="59">
        <v>4023.1575999999995</v>
      </c>
      <c r="D30" s="59">
        <v>4368.6645333333336</v>
      </c>
      <c r="E30" s="59">
        <v>5058.6666666666661</v>
      </c>
      <c r="F30" s="59">
        <v>5868.0533333333324</v>
      </c>
      <c r="G30" s="59">
        <v>6677.9458666666669</v>
      </c>
      <c r="H30" s="59">
        <v>6829.2</v>
      </c>
      <c r="I30" s="60">
        <v>6980.9599999999991</v>
      </c>
    </row>
    <row r="31" spans="1:9">
      <c r="A31" s="66">
        <v>203</v>
      </c>
      <c r="B31" s="61">
        <v>405</v>
      </c>
      <c r="C31" s="62">
        <v>4086.0194374999996</v>
      </c>
      <c r="D31" s="62">
        <v>4436.9249166666668</v>
      </c>
      <c r="E31" s="62">
        <v>5137.708333333333</v>
      </c>
      <c r="F31" s="62">
        <v>5959.7416666666659</v>
      </c>
      <c r="G31" s="62">
        <v>6782.2887708333337</v>
      </c>
      <c r="H31" s="62">
        <v>6935.90625</v>
      </c>
      <c r="I31" s="63">
        <v>7090.0374999999995</v>
      </c>
    </row>
    <row r="32" spans="1:9">
      <c r="A32" s="65">
        <v>206</v>
      </c>
      <c r="B32" s="58">
        <v>411</v>
      </c>
      <c r="C32" s="59">
        <v>4148.8812749999997</v>
      </c>
      <c r="D32" s="59">
        <v>4505.1853000000001</v>
      </c>
      <c r="E32" s="59">
        <v>5216.75</v>
      </c>
      <c r="F32" s="59">
        <v>6051.4299999999994</v>
      </c>
      <c r="G32" s="59">
        <v>6886.6316750000005</v>
      </c>
      <c r="H32" s="59">
        <v>7042.6125000000002</v>
      </c>
      <c r="I32" s="60">
        <v>7199.1149999999989</v>
      </c>
    </row>
    <row r="33" spans="1:9">
      <c r="A33" s="66">
        <v>209</v>
      </c>
      <c r="B33" s="61">
        <v>417</v>
      </c>
      <c r="C33" s="62">
        <v>4211.7431124999994</v>
      </c>
      <c r="D33" s="62">
        <v>4573.4456833333334</v>
      </c>
      <c r="E33" s="62">
        <v>5295.791666666667</v>
      </c>
      <c r="F33" s="62">
        <v>6143.1183333333329</v>
      </c>
      <c r="G33" s="62">
        <v>6990.9745791666674</v>
      </c>
      <c r="H33" s="62">
        <v>7149.3187500000004</v>
      </c>
      <c r="I33" s="63">
        <v>7308.1924999999992</v>
      </c>
    </row>
    <row r="34" spans="1:9">
      <c r="A34" s="65">
        <v>212</v>
      </c>
      <c r="B34" s="58">
        <v>423</v>
      </c>
      <c r="C34" s="59">
        <v>4274.6049499999999</v>
      </c>
      <c r="D34" s="59">
        <v>4641.7060666666666</v>
      </c>
      <c r="E34" s="59">
        <v>5374.833333333333</v>
      </c>
      <c r="F34" s="59">
        <v>6234.8066666666664</v>
      </c>
      <c r="G34" s="59">
        <v>7095.3174833333342</v>
      </c>
      <c r="H34" s="59">
        <v>7256.0250000000005</v>
      </c>
      <c r="I34" s="60">
        <v>7417.2699999999995</v>
      </c>
    </row>
    <row r="35" spans="1:9">
      <c r="A35" s="66">
        <v>215</v>
      </c>
      <c r="B35" s="61">
        <v>429</v>
      </c>
      <c r="C35" s="62">
        <v>4337.4667874999996</v>
      </c>
      <c r="D35" s="62">
        <v>4709.966449999999</v>
      </c>
      <c r="E35" s="62">
        <v>5453.8749999999991</v>
      </c>
      <c r="F35" s="62">
        <v>6326.494999999999</v>
      </c>
      <c r="G35" s="62">
        <v>7199.6603874999992</v>
      </c>
      <c r="H35" s="62">
        <v>7362.7312499999998</v>
      </c>
      <c r="I35" s="63">
        <v>7526.347499999998</v>
      </c>
    </row>
    <row r="36" spans="1:9">
      <c r="A36" s="65">
        <v>218</v>
      </c>
      <c r="B36" s="58">
        <v>436</v>
      </c>
      <c r="C36" s="59">
        <v>4400.3286249999992</v>
      </c>
      <c r="D36" s="59">
        <v>4778.2268333333332</v>
      </c>
      <c r="E36" s="59">
        <v>5532.9166666666661</v>
      </c>
      <c r="F36" s="59">
        <v>6418.1833333333325</v>
      </c>
      <c r="G36" s="59">
        <v>7304.003291666666</v>
      </c>
      <c r="H36" s="59">
        <v>7469.4374999999991</v>
      </c>
      <c r="I36" s="60">
        <v>7635.4249999999984</v>
      </c>
    </row>
    <row r="37" spans="1:9">
      <c r="A37" s="66">
        <v>221</v>
      </c>
      <c r="B37" s="61">
        <v>442</v>
      </c>
      <c r="C37" s="62">
        <v>4463.1904624999988</v>
      </c>
      <c r="D37" s="62">
        <v>4846.4872166666664</v>
      </c>
      <c r="E37" s="62">
        <v>5611.958333333333</v>
      </c>
      <c r="F37" s="62">
        <v>6509.8716666666651</v>
      </c>
      <c r="G37" s="62">
        <v>7408.3461958333328</v>
      </c>
      <c r="H37" s="62">
        <v>7576.1437499999993</v>
      </c>
      <c r="I37" s="63">
        <v>7744.5024999999987</v>
      </c>
    </row>
    <row r="38" spans="1:9">
      <c r="A38" s="65">
        <v>227</v>
      </c>
      <c r="B38" s="58">
        <v>454</v>
      </c>
      <c r="C38" s="59">
        <v>4588.914137499999</v>
      </c>
      <c r="D38" s="59">
        <v>4983.007983333333</v>
      </c>
      <c r="E38" s="59">
        <v>5770.0416666666661</v>
      </c>
      <c r="F38" s="59">
        <v>6693.2483333333321</v>
      </c>
      <c r="G38" s="59">
        <v>7617.0320041666664</v>
      </c>
      <c r="H38" s="59">
        <v>7789.5562499999996</v>
      </c>
      <c r="I38" s="60">
        <v>7962.6574999999984</v>
      </c>
    </row>
    <row r="39" spans="1:9">
      <c r="A39" s="66">
        <v>234</v>
      </c>
      <c r="B39" s="61">
        <v>467</v>
      </c>
      <c r="C39" s="62">
        <v>4714.6378124999992</v>
      </c>
      <c r="D39" s="62">
        <v>5119.5287499999995</v>
      </c>
      <c r="E39" s="62">
        <v>5928.125</v>
      </c>
      <c r="F39" s="62">
        <v>6876.6249999999991</v>
      </c>
      <c r="G39" s="62">
        <v>7825.7178125</v>
      </c>
      <c r="H39" s="62">
        <v>8002.96875</v>
      </c>
      <c r="I39" s="63">
        <v>8180.8124999999982</v>
      </c>
    </row>
    <row r="40" spans="1:9">
      <c r="A40" s="65">
        <v>240</v>
      </c>
      <c r="B40" s="58">
        <v>479</v>
      </c>
      <c r="C40" s="59">
        <v>4840.3614874999994</v>
      </c>
      <c r="D40" s="59">
        <v>5256.0495166666669</v>
      </c>
      <c r="E40" s="59">
        <v>6086.208333333333</v>
      </c>
      <c r="F40" s="59">
        <v>7060.0016666666661</v>
      </c>
      <c r="G40" s="59">
        <v>8034.4036208333337</v>
      </c>
      <c r="H40" s="59">
        <v>8216.3812500000004</v>
      </c>
      <c r="I40" s="60">
        <v>8398.9674999999988</v>
      </c>
    </row>
    <row r="41" spans="1:9">
      <c r="A41" s="66">
        <v>246</v>
      </c>
      <c r="B41" s="61">
        <v>492</v>
      </c>
      <c r="C41" s="62">
        <v>4966.0851624999996</v>
      </c>
      <c r="D41" s="62">
        <v>5392.5702833333335</v>
      </c>
      <c r="E41" s="62">
        <v>6244.2916666666661</v>
      </c>
      <c r="F41" s="62">
        <v>7243.3783333333331</v>
      </c>
      <c r="G41" s="62">
        <v>8243.0894291666664</v>
      </c>
      <c r="H41" s="62">
        <v>8429.7937500000007</v>
      </c>
      <c r="I41" s="63">
        <v>8617.1224999999995</v>
      </c>
    </row>
    <row r="42" spans="1:9">
      <c r="A42" s="65">
        <v>252</v>
      </c>
      <c r="B42" s="58">
        <v>504</v>
      </c>
      <c r="C42" s="59">
        <v>5091.8088374999998</v>
      </c>
      <c r="D42" s="59">
        <v>5529.09105</v>
      </c>
      <c r="E42" s="59">
        <v>6402.375</v>
      </c>
      <c r="F42" s="59">
        <v>7426.7549999999992</v>
      </c>
      <c r="G42" s="59">
        <v>8451.7752375</v>
      </c>
      <c r="H42" s="59">
        <v>8643.2062500000011</v>
      </c>
      <c r="I42" s="60">
        <v>8835.2774999999983</v>
      </c>
    </row>
    <row r="43" spans="1:9">
      <c r="A43" s="66">
        <v>259</v>
      </c>
      <c r="B43" s="61">
        <v>517</v>
      </c>
      <c r="C43" s="62">
        <v>5217.532512499999</v>
      </c>
      <c r="D43" s="62">
        <v>5665.6118166666665</v>
      </c>
      <c r="E43" s="62">
        <v>6560.4583333333321</v>
      </c>
      <c r="F43" s="62">
        <v>7610.1316666666653</v>
      </c>
      <c r="G43" s="62">
        <v>8660.4610458333336</v>
      </c>
      <c r="H43" s="62">
        <v>8856.6187499999996</v>
      </c>
      <c r="I43" s="63">
        <v>9053.4324999999972</v>
      </c>
    </row>
    <row r="44" spans="1:9">
      <c r="A44" s="65">
        <v>265</v>
      </c>
      <c r="B44" s="58">
        <v>529</v>
      </c>
      <c r="C44" s="59">
        <v>5343.2561874999992</v>
      </c>
      <c r="D44" s="59">
        <v>5802.1325833333331</v>
      </c>
      <c r="E44" s="59">
        <v>6718.5416666666661</v>
      </c>
      <c r="F44" s="59">
        <v>7793.5083333333323</v>
      </c>
      <c r="G44" s="59">
        <v>8869.1468541666673</v>
      </c>
      <c r="H44" s="59">
        <v>9070.03125</v>
      </c>
      <c r="I44" s="60">
        <v>9271.5874999999978</v>
      </c>
    </row>
    <row r="45" spans="1:9">
      <c r="A45" s="65" t="s">
        <v>17</v>
      </c>
      <c r="B45" s="58" t="s">
        <v>24</v>
      </c>
      <c r="C45" s="59">
        <v>2451.6116625</v>
      </c>
      <c r="D45" s="59">
        <v>2662.1549500000001</v>
      </c>
      <c r="E45" s="59">
        <v>3082.625</v>
      </c>
      <c r="F45" s="59">
        <v>3575.8449999999998</v>
      </c>
      <c r="G45" s="59">
        <v>4069.3732625000002</v>
      </c>
      <c r="H45" s="59">
        <v>4161.5437499999998</v>
      </c>
      <c r="I45" s="60">
        <v>4254.0224999999991</v>
      </c>
    </row>
    <row r="46" spans="1:9">
      <c r="A46" s="77" t="s">
        <v>11</v>
      </c>
      <c r="B46" s="78" t="s">
        <v>24</v>
      </c>
      <c r="C46" s="79">
        <v>5343.2561874999992</v>
      </c>
      <c r="D46" s="79">
        <v>5802.1325833333331</v>
      </c>
      <c r="E46" s="79">
        <v>6718.5416666666661</v>
      </c>
      <c r="F46" s="79">
        <v>7793.5083333333323</v>
      </c>
      <c r="G46" s="79">
        <v>8869.1468541666673</v>
      </c>
      <c r="H46" s="79">
        <v>9070.03125</v>
      </c>
      <c r="I46" s="80">
        <v>9271.5874999999978</v>
      </c>
    </row>
    <row r="47" spans="1:9">
      <c r="A47" s="72" t="s">
        <v>16</v>
      </c>
      <c r="B47" s="73" t="s">
        <v>24</v>
      </c>
      <c r="C47" s="74">
        <v>6286.1837499999992</v>
      </c>
      <c r="D47" s="74">
        <v>6826.038333333333</v>
      </c>
      <c r="E47" s="74">
        <v>7904.1666666666661</v>
      </c>
      <c r="F47" s="74">
        <v>9168.8333333333321</v>
      </c>
      <c r="G47" s="74">
        <v>10434.290416666667</v>
      </c>
      <c r="H47" s="74">
        <v>10670.625</v>
      </c>
      <c r="I47" s="75">
        <v>10907.749999999998</v>
      </c>
    </row>
    <row r="48" spans="1:9" ht="23.25" customHeight="1">
      <c r="A48" s="83" t="s">
        <v>21</v>
      </c>
    </row>
    <row r="49" spans="1:1" ht="21" customHeight="1">
      <c r="A49" s="84" t="s">
        <v>20</v>
      </c>
    </row>
    <row r="50" spans="1:1" ht="19" customHeight="1">
      <c r="A50" s="85" t="s">
        <v>15</v>
      </c>
    </row>
    <row r="51" spans="1:1" ht="26.25" customHeight="1">
      <c r="A51" s="82" t="s">
        <v>22</v>
      </c>
    </row>
  </sheetData>
  <pageMargins left="0.45" right="0.45" top="0.5" bottom="0.5" header="0.3" footer="0.3"/>
  <pageSetup orientation="landscape" r:id="rId1"/>
  <headerFooter alignWithMargins="0">
    <oddFooter>&amp;R&amp;8&amp;P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 July 1,2019</vt:lpstr>
      <vt:lpstr>Family Fee Schedule 2019-20</vt:lpstr>
      <vt:lpstr>'Family Fee Schedule 2019-20'!Print_Area</vt:lpstr>
      <vt:lpstr>'Final July 1,2019'!Print_Area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Fee Schedule 2019 - Child Development (CA Dept of Education)</dc:title>
  <dc:subject>The Family Fee Schedule for FY 2019-20 will become effective July 1, 2019, and provide guidance on recalculating family fees for currently enrolled families.</dc:subject>
  <dc:creator>Channa Hewawickrama</dc:creator>
  <cp:keywords/>
  <cp:lastModifiedBy>Alice Ludwig</cp:lastModifiedBy>
  <cp:lastPrinted>2019-04-26T22:14:53Z</cp:lastPrinted>
  <dcterms:created xsi:type="dcterms:W3CDTF">2018-05-07T17:56:24Z</dcterms:created>
  <dcterms:modified xsi:type="dcterms:W3CDTF">2022-07-13T20:55:03Z</dcterms:modified>
</cp:coreProperties>
</file>