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2D46A92-DCC6-475B-8249-1EB310D07FE8}" xr6:coauthVersionLast="47" xr6:coauthVersionMax="47" xr10:uidLastSave="{00000000-0000-0000-0000-000000000000}"/>
  <bookViews>
    <workbookView xWindow="28690" yWindow="1750" windowWidth="29020" windowHeight="15820" xr2:uid="{00000000-000D-0000-FFFF-FFFF00000000}"/>
  </bookViews>
  <sheets>
    <sheet name="Summary 22-23 CS Adv" sheetId="2" r:id="rId1"/>
  </sheets>
  <definedNames>
    <definedName name="_xlnm._FilterDatabase" localSheetId="0" hidden="1">'Summary 22-23 CS Adv'!$A$6:$Q$77</definedName>
    <definedName name="_xlnm.Print_Titles" localSheetId="0">'Summary 22-23 CS Adv'!$1:$6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7" i="2" l="1"/>
  <c r="N77" i="2"/>
  <c r="M77" i="2"/>
  <c r="L77" i="2"/>
  <c r="K77" i="2"/>
</calcChain>
</file>

<file path=xl/sharedStrings.xml><?xml version="1.0" encoding="utf-8"?>
<sst xmlns="http://schemas.openxmlformats.org/spreadsheetml/2006/main" count="725" uniqueCount="358">
  <si>
    <t>California Department of Education</t>
  </si>
  <si>
    <t xml:space="preserve">County Code </t>
  </si>
  <si>
    <t>District Code</t>
  </si>
  <si>
    <t>School Code</t>
  </si>
  <si>
    <t>County Name</t>
  </si>
  <si>
    <t>Charter Name</t>
  </si>
  <si>
    <t>Charter Number</t>
  </si>
  <si>
    <t>Fund Type</t>
  </si>
  <si>
    <t>Prepared by:</t>
  </si>
  <si>
    <t>School Fiscal Services Division</t>
  </si>
  <si>
    <t>Charter School Special Advance Apportionment Summary</t>
  </si>
  <si>
    <t>(B)
Estimated
Charter School LCFF State Aid
= (A) x .37</t>
  </si>
  <si>
    <t>(E)
Estimated
Total
= (B) + (D)</t>
  </si>
  <si>
    <t>Charter School Apportionment Category</t>
  </si>
  <si>
    <t>(D)
Estimated
In-lieu of 
Property Taxes
= (C) x .28</t>
  </si>
  <si>
    <t>10</t>
  </si>
  <si>
    <t>10108</t>
  </si>
  <si>
    <t>0140186</t>
  </si>
  <si>
    <t>Fresno</t>
  </si>
  <si>
    <t>Fresno Co. Office of Education</t>
  </si>
  <si>
    <t>Clovis Global Academy</t>
  </si>
  <si>
    <t>2101</t>
  </si>
  <si>
    <t>D</t>
  </si>
  <si>
    <t>Clovis Unified</t>
  </si>
  <si>
    <t>Newly Operational</t>
  </si>
  <si>
    <t>19</t>
  </si>
  <si>
    <t>10199</t>
  </si>
  <si>
    <t>0139345</t>
  </si>
  <si>
    <t>Los Angeles</t>
  </si>
  <si>
    <t>Los Angeles Co. Office of Education</t>
  </si>
  <si>
    <t>We the People High</t>
  </si>
  <si>
    <t>2045</t>
  </si>
  <si>
    <t>Long Beach Unified</t>
  </si>
  <si>
    <t>64733</t>
  </si>
  <si>
    <t>Los Angeles Unified</t>
  </si>
  <si>
    <t>0139832</t>
  </si>
  <si>
    <t>2082</t>
  </si>
  <si>
    <t>0140004</t>
  </si>
  <si>
    <t>El Rio Community</t>
  </si>
  <si>
    <t>2080</t>
  </si>
  <si>
    <t>0140129</t>
  </si>
  <si>
    <t>2087</t>
  </si>
  <si>
    <t>30</t>
  </si>
  <si>
    <t>66464</t>
  </si>
  <si>
    <t>0140061</t>
  </si>
  <si>
    <t>Orange</t>
  </si>
  <si>
    <t>Capistrano Unified</t>
  </si>
  <si>
    <t>OCASA College Prep</t>
  </si>
  <si>
    <t>2084</t>
  </si>
  <si>
    <t>0139964</t>
  </si>
  <si>
    <t>34</t>
  </si>
  <si>
    <t>Sacramento</t>
  </si>
  <si>
    <t>39</t>
  </si>
  <si>
    <t>68676</t>
  </si>
  <si>
    <t>0139865</t>
  </si>
  <si>
    <t>San Joaquin</t>
  </si>
  <si>
    <t>Stockton Unified</t>
  </si>
  <si>
    <t>Aspire Stockton 6-12 Secondary Academy</t>
  </si>
  <si>
    <t>2064</t>
  </si>
  <si>
    <t>0139907</t>
  </si>
  <si>
    <t>Voices College Bound Language Academy at Stockton</t>
  </si>
  <si>
    <t>2077</t>
  </si>
  <si>
    <t>0139923</t>
  </si>
  <si>
    <t>Aspire Stockton TK-5 Elementary Academy</t>
  </si>
  <si>
    <t>2063</t>
  </si>
  <si>
    <t>L</t>
  </si>
  <si>
    <t>41</t>
  </si>
  <si>
    <t>69062</t>
  </si>
  <si>
    <t>0139915</t>
  </si>
  <si>
    <t>San Mateo</t>
  </si>
  <si>
    <t>Sequoia Union High</t>
  </si>
  <si>
    <t>KIPP Esperanza High</t>
  </si>
  <si>
    <t>2085</t>
  </si>
  <si>
    <t>48</t>
  </si>
  <si>
    <t>Solano</t>
  </si>
  <si>
    <t>Vallejo City Unified</t>
  </si>
  <si>
    <t>*</t>
  </si>
  <si>
    <t>01</t>
  </si>
  <si>
    <t>Alameda</t>
  </si>
  <si>
    <t>Grade Level Expansion</t>
  </si>
  <si>
    <t>61259</t>
  </si>
  <si>
    <t>0134015</t>
  </si>
  <si>
    <t>Oakland Unified</t>
  </si>
  <si>
    <t>Lodestar: A Lighthouse Community Charter Public</t>
  </si>
  <si>
    <t>1783</t>
  </si>
  <si>
    <t>07</t>
  </si>
  <si>
    <t>10074</t>
  </si>
  <si>
    <t>0137026</t>
  </si>
  <si>
    <t>Contra Costa</t>
  </si>
  <si>
    <t>Contra Costa Co. Office of Education</t>
  </si>
  <si>
    <t>Invictus Academy of Richmond</t>
  </si>
  <si>
    <t>1933</t>
  </si>
  <si>
    <t>West Contra Costa Unified</t>
  </si>
  <si>
    <t>61796</t>
  </si>
  <si>
    <t>0136903</t>
  </si>
  <si>
    <t>Voices College -Bound Language Academy at West Contra Costa County</t>
  </si>
  <si>
    <t>1906</t>
  </si>
  <si>
    <t>62166</t>
  </si>
  <si>
    <t>0140764</t>
  </si>
  <si>
    <t>Fresno Unified</t>
  </si>
  <si>
    <t>Golden Charter Academy</t>
  </si>
  <si>
    <t>2113</t>
  </si>
  <si>
    <t>0140806</t>
  </si>
  <si>
    <t>Aspen Ridge Public</t>
  </si>
  <si>
    <t>2115</t>
  </si>
  <si>
    <t>15</t>
  </si>
  <si>
    <t>10157</t>
  </si>
  <si>
    <t>0135467</t>
  </si>
  <si>
    <t>Kern</t>
  </si>
  <si>
    <t>Kern Co. Office of Education</t>
  </si>
  <si>
    <t>Wonderful College Prep Academy - Lost Hills</t>
  </si>
  <si>
    <t>1851</t>
  </si>
  <si>
    <t>Lost Hills Union Elementary</t>
  </si>
  <si>
    <t>0135368</t>
  </si>
  <si>
    <t>Alma Fuerte Public School</t>
  </si>
  <si>
    <t>1859</t>
  </si>
  <si>
    <t>Pasadena Unified</t>
  </si>
  <si>
    <t>0137166</t>
  </si>
  <si>
    <t>Soleil Academy</t>
  </si>
  <si>
    <t>1931</t>
  </si>
  <si>
    <t>Lynwood Unified</t>
  </si>
  <si>
    <t>0139170</t>
  </si>
  <si>
    <t>Lashon Academy City</t>
  </si>
  <si>
    <t>2029</t>
  </si>
  <si>
    <t>0140681</t>
  </si>
  <si>
    <t>Environmental Charter High - Gardena</t>
  </si>
  <si>
    <t>2098</t>
  </si>
  <si>
    <t>0140756</t>
  </si>
  <si>
    <t>T.I.M.E. Community</t>
  </si>
  <si>
    <t>2110</t>
  </si>
  <si>
    <t>0140772</t>
  </si>
  <si>
    <t>KIPP Poder Public</t>
  </si>
  <si>
    <t>2112</t>
  </si>
  <si>
    <t>Montebello Unified</t>
  </si>
  <si>
    <t>Compton Unified</t>
  </si>
  <si>
    <t>0114967</t>
  </si>
  <si>
    <t>Global Education Academy</t>
  </si>
  <si>
    <t>0934</t>
  </si>
  <si>
    <t>0135509</t>
  </si>
  <si>
    <t>Gabriella Charter 2</t>
  </si>
  <si>
    <t>1853</t>
  </si>
  <si>
    <t>0136994</t>
  </si>
  <si>
    <t>Rise Kohyang Elementary School</t>
  </si>
  <si>
    <t>1927</t>
  </si>
  <si>
    <t>0139055</t>
  </si>
  <si>
    <t>Academy of Media Arts</t>
  </si>
  <si>
    <t>2038</t>
  </si>
  <si>
    <t>0139071</t>
  </si>
  <si>
    <t>KIPP Pueblo Unido</t>
  </si>
  <si>
    <t>2041</t>
  </si>
  <si>
    <t>Ednovate - South LA College Prep</t>
  </si>
  <si>
    <t>0140749</t>
  </si>
  <si>
    <t>2081</t>
  </si>
  <si>
    <t>1933746</t>
  </si>
  <si>
    <t>Granada Hills Charter</t>
  </si>
  <si>
    <t>0572</t>
  </si>
  <si>
    <t>1937226</t>
  </si>
  <si>
    <t>Reseda Charter High</t>
  </si>
  <si>
    <t>2005</t>
  </si>
  <si>
    <t>6120471</t>
  </si>
  <si>
    <t>Puente Charter</t>
  </si>
  <si>
    <t>0473</t>
  </si>
  <si>
    <t>64857</t>
  </si>
  <si>
    <t>0140889</t>
  </si>
  <si>
    <t>Palmdale Elementary</t>
  </si>
  <si>
    <t>Palmdale Academy Charter</t>
  </si>
  <si>
    <t>2119</t>
  </si>
  <si>
    <t>64881</t>
  </si>
  <si>
    <t>0136945</t>
  </si>
  <si>
    <t>OCS - South</t>
  </si>
  <si>
    <t>1921</t>
  </si>
  <si>
    <t>73437</t>
  </si>
  <si>
    <t>0137893</t>
  </si>
  <si>
    <t>KIPP Compton Community School</t>
  </si>
  <si>
    <t>1996</t>
  </si>
  <si>
    <t>0137984</t>
  </si>
  <si>
    <t>Ánimo Compton Charter</t>
  </si>
  <si>
    <t>1990</t>
  </si>
  <si>
    <t>75309</t>
  </si>
  <si>
    <t>0138297</t>
  </si>
  <si>
    <t>Acton-Agua Dulce Unified</t>
  </si>
  <si>
    <t>iLead Agua Dulce</t>
  </si>
  <si>
    <t>2003</t>
  </si>
  <si>
    <t>10306</t>
  </si>
  <si>
    <t>Orange Co. Office of Education</t>
  </si>
  <si>
    <t>0132613</t>
  </si>
  <si>
    <t>Vista Heritage Global Academy</t>
  </si>
  <si>
    <t>1752</t>
  </si>
  <si>
    <t>Santa Ana Unified</t>
  </si>
  <si>
    <t>0140822</t>
  </si>
  <si>
    <t>Irvine International Academy</t>
  </si>
  <si>
    <t>2116</t>
  </si>
  <si>
    <t>Irvine Unified</t>
  </si>
  <si>
    <t>67421</t>
  </si>
  <si>
    <t>0140178</t>
  </si>
  <si>
    <t>Robla Elementary</t>
  </si>
  <si>
    <t>New Hope Charter</t>
  </si>
  <si>
    <t>2092</t>
  </si>
  <si>
    <t>67439</t>
  </si>
  <si>
    <t>0102343</t>
  </si>
  <si>
    <t>Sacramento City Unified</t>
  </si>
  <si>
    <t>Aspire Capitol Heights Academy</t>
  </si>
  <si>
    <t>0598</t>
  </si>
  <si>
    <t>0135343</t>
  </si>
  <si>
    <t>Growth Public</t>
  </si>
  <si>
    <t>1848</t>
  </si>
  <si>
    <t>36</t>
  </si>
  <si>
    <t>10363</t>
  </si>
  <si>
    <t>0115808</t>
  </si>
  <si>
    <t>San Bernardino</t>
  </si>
  <si>
    <t>San Bernardino Co. Office of Education</t>
  </si>
  <si>
    <t>Norton Science and Language Academy</t>
  </si>
  <si>
    <t>0903</t>
  </si>
  <si>
    <t>0139147</t>
  </si>
  <si>
    <t>Sycamore Academy of Science and Cultural Arts - Chino Valley</t>
  </si>
  <si>
    <t>2036</t>
  </si>
  <si>
    <t>Chino Valley Unified</t>
  </si>
  <si>
    <t>0140012</t>
  </si>
  <si>
    <t>Entrepreneur High Fontana</t>
  </si>
  <si>
    <t>2095</t>
  </si>
  <si>
    <t>Fontana Unified</t>
  </si>
  <si>
    <t>67876</t>
  </si>
  <si>
    <t>San Bernardino City Unified</t>
  </si>
  <si>
    <t>0137935</t>
  </si>
  <si>
    <t>Savant Preparatory Academy of Business</t>
  </si>
  <si>
    <t>1971</t>
  </si>
  <si>
    <t>75051</t>
  </si>
  <si>
    <t>0138107</t>
  </si>
  <si>
    <t>Lucerne Valley Unified</t>
  </si>
  <si>
    <t>1975</t>
  </si>
  <si>
    <t>37</t>
  </si>
  <si>
    <t>67991</t>
  </si>
  <si>
    <t>San Diego</t>
  </si>
  <si>
    <t>Cajon Valley Union</t>
  </si>
  <si>
    <t>0140558</t>
  </si>
  <si>
    <t>Bostonia Global</t>
  </si>
  <si>
    <t>2105</t>
  </si>
  <si>
    <t>68338</t>
  </si>
  <si>
    <t>San Diego Unified</t>
  </si>
  <si>
    <t>0129395</t>
  </si>
  <si>
    <t>Elevate Charter</t>
  </si>
  <si>
    <t>1633</t>
  </si>
  <si>
    <t>76471</t>
  </si>
  <si>
    <t>0756</t>
  </si>
  <si>
    <t>0138776</t>
  </si>
  <si>
    <t>High Tech Elementary Mesa</t>
  </si>
  <si>
    <t>38</t>
  </si>
  <si>
    <t>76927</t>
  </si>
  <si>
    <t>0132183</t>
  </si>
  <si>
    <t>San Francisco</t>
  </si>
  <si>
    <t>The New School of San Francisco</t>
  </si>
  <si>
    <t>1742</t>
  </si>
  <si>
    <t>0140616</t>
  </si>
  <si>
    <t>KIPP Stockton Kindergarten-12 Grade</t>
  </si>
  <si>
    <t>2109</t>
  </si>
  <si>
    <t>45</t>
  </si>
  <si>
    <t>Shasta</t>
  </si>
  <si>
    <t>10488</t>
  </si>
  <si>
    <t>0139030</t>
  </si>
  <si>
    <t>Solano Co. Office of Education</t>
  </si>
  <si>
    <t>Elite Public</t>
  </si>
  <si>
    <t>2034</t>
  </si>
  <si>
    <t>54</t>
  </si>
  <si>
    <t>10546</t>
  </si>
  <si>
    <t>0135459</t>
  </si>
  <si>
    <t>Tulare</t>
  </si>
  <si>
    <t>Tulare Co. Office of Education</t>
  </si>
  <si>
    <t>Blue Oak Academy</t>
  </si>
  <si>
    <t>1860</t>
  </si>
  <si>
    <t>Visalia Unified</t>
  </si>
  <si>
    <t>N/A</t>
  </si>
  <si>
    <t>State Board of Education</t>
  </si>
  <si>
    <t>Chartering Authority</t>
  </si>
  <si>
    <t>2022–23 First Special Advance Apportionment for Charter Schools</t>
  </si>
  <si>
    <t>09</t>
  </si>
  <si>
    <t>31</t>
  </si>
  <si>
    <t>33</t>
  </si>
  <si>
    <t>September 2022</t>
  </si>
  <si>
    <t>61119</t>
  </si>
  <si>
    <t>0122085</t>
  </si>
  <si>
    <t>Alameda Unified</t>
  </si>
  <si>
    <t>10090</t>
  </si>
  <si>
    <t>0136036</t>
  </si>
  <si>
    <t>El Dorado</t>
  </si>
  <si>
    <t>El Dorado Co. Office of Education</t>
  </si>
  <si>
    <t>0140962</t>
  </si>
  <si>
    <t>0139121</t>
  </si>
  <si>
    <t>0141481</t>
  </si>
  <si>
    <t>6017016</t>
  </si>
  <si>
    <t>66670</t>
  </si>
  <si>
    <t>0135897</t>
  </si>
  <si>
    <t>66928</t>
  </si>
  <si>
    <t>0141622</t>
  </si>
  <si>
    <t>Placer</t>
  </si>
  <si>
    <t>Roseville Joint Union High</t>
  </si>
  <si>
    <t>66951</t>
  </si>
  <si>
    <t>0135871</t>
  </si>
  <si>
    <t>Western Placer Unified</t>
  </si>
  <si>
    <t>66993</t>
  </si>
  <si>
    <t>0139360</t>
  </si>
  <si>
    <t>Riverside</t>
  </si>
  <si>
    <t>Beaumont Unified</t>
  </si>
  <si>
    <t>0141358</t>
  </si>
  <si>
    <t>77388</t>
  </si>
  <si>
    <t>0141234</t>
  </si>
  <si>
    <t>Banta Unified</t>
  </si>
  <si>
    <t>0141242</t>
  </si>
  <si>
    <t>69948</t>
  </si>
  <si>
    <t>0134122</t>
  </si>
  <si>
    <t>Columbia Elementary</t>
  </si>
  <si>
    <t>0141580</t>
  </si>
  <si>
    <t>70581</t>
  </si>
  <si>
    <t>0139816</t>
  </si>
  <si>
    <t>The Academy of Alameda</t>
  </si>
  <si>
    <t>1181</t>
  </si>
  <si>
    <t>John Adams Academy - El Dorado Hills</t>
  </si>
  <si>
    <t>1880</t>
  </si>
  <si>
    <t>The SEED School of Los Angeles County</t>
  </si>
  <si>
    <t>2108</t>
  </si>
  <si>
    <t>Equitas Academy 5</t>
  </si>
  <si>
    <t>2040</t>
  </si>
  <si>
    <t>Citizens of the World Charter School West Valley</t>
  </si>
  <si>
    <t>Citizens of the World Charter School East Valley</t>
  </si>
  <si>
    <t>KIPP Generations Academy</t>
  </si>
  <si>
    <t>2079</t>
  </si>
  <si>
    <t>Fenton Avenue Charter</t>
  </si>
  <si>
    <t>0030</t>
  </si>
  <si>
    <t>Orange County Classical Academy II</t>
  </si>
  <si>
    <t>2127</t>
  </si>
  <si>
    <t>Advanced Learning Academy</t>
  </si>
  <si>
    <t>1765</t>
  </si>
  <si>
    <t>New Pacific School - Roseville</t>
  </si>
  <si>
    <t>2128</t>
  </si>
  <si>
    <t>John Adams Academy - Lincoln</t>
  </si>
  <si>
    <t>1715</t>
  </si>
  <si>
    <t>Mission Vista Academy</t>
  </si>
  <si>
    <t>2049</t>
  </si>
  <si>
    <t>Virtual Preparatory Academy at Lucerne</t>
  </si>
  <si>
    <t>KIPP Stockton Kindergarten-8th Grade</t>
  </si>
  <si>
    <t>2124</t>
  </si>
  <si>
    <t>EPIC Academy</t>
  </si>
  <si>
    <t>2121</t>
  </si>
  <si>
    <t>River Islands High</t>
  </si>
  <si>
    <t>2122</t>
  </si>
  <si>
    <t>Redding School of the Arts</t>
  </si>
  <si>
    <t>1793</t>
  </si>
  <si>
    <t>Phoenix Charter Academy College View</t>
  </si>
  <si>
    <t>2126</t>
  </si>
  <si>
    <t>Griffin Academy High</t>
  </si>
  <si>
    <t>2083</t>
  </si>
  <si>
    <t>Buckeye Union Elementary</t>
  </si>
  <si>
    <t>TOTAL</t>
  </si>
  <si>
    <r>
      <t xml:space="preserve">LEGEND: LCFF = Local Control Funding Formula; PENSEC = calculation of LCFF funding based on the estimated average daily attendance pursuant to </t>
    </r>
    <r>
      <rPr>
        <i/>
        <sz val="12"/>
        <color rgb="FF000000"/>
        <rFont val="Arial"/>
        <family val="2"/>
      </rPr>
      <t>Education Code</t>
    </r>
    <r>
      <rPr>
        <sz val="12"/>
        <color indexed="8"/>
        <rFont val="Arial"/>
        <family val="2"/>
      </rPr>
      <t xml:space="preserve"> (</t>
    </r>
    <r>
      <rPr>
        <i/>
        <sz val="12"/>
        <color rgb="FF000000"/>
        <rFont val="Arial"/>
        <family val="2"/>
      </rPr>
      <t>EC</t>
    </r>
    <r>
      <rPr>
        <sz val="12"/>
        <color indexed="8"/>
        <rFont val="Arial"/>
        <family val="2"/>
      </rPr>
      <t xml:space="preserve">) 47652; In-lieu of Property Taxes = funds due from sponsoring school district(s) to charter schools pursuant to </t>
    </r>
    <r>
      <rPr>
        <i/>
        <sz val="12"/>
        <color rgb="FF000000"/>
        <rFont val="Arial"/>
        <family val="2"/>
      </rPr>
      <t>EC</t>
    </r>
    <r>
      <rPr>
        <sz val="12"/>
        <color indexed="8"/>
        <rFont val="Arial"/>
        <family val="2"/>
      </rPr>
      <t xml:space="preserve"> 47632 and 47635.</t>
    </r>
  </si>
  <si>
    <t>(A)
Estimated
Total 2022–23
Charter School LCFF State Aid</t>
  </si>
  <si>
    <t>(C)
Estimated
Total 2022–23
In-lieu of Property Taxes</t>
  </si>
  <si>
    <r>
      <t xml:space="preserve">"Newly Operational" = LCFF State Aid provided pursuant to </t>
    </r>
    <r>
      <rPr>
        <i/>
        <sz val="12"/>
        <color rgb="FF000000"/>
        <rFont val="Arial"/>
        <family val="2"/>
      </rPr>
      <t>EC</t>
    </r>
    <r>
      <rPr>
        <sz val="12"/>
        <color indexed="8"/>
        <rFont val="Arial"/>
        <family val="2"/>
      </rPr>
      <t xml:space="preserve"> 47652(a); "Grade Level Expansion" = LCFF State Aid provided pursuant to </t>
    </r>
    <r>
      <rPr>
        <i/>
        <sz val="12"/>
        <color rgb="FF000000"/>
        <rFont val="Arial"/>
        <family val="2"/>
      </rPr>
      <t>EC</t>
    </r>
    <r>
      <rPr>
        <sz val="12"/>
        <color indexed="8"/>
        <rFont val="Arial"/>
        <family val="2"/>
      </rPr>
      <t xml:space="preserve"> 47652(b); D = Direct Funded; L = Local Funded</t>
    </r>
  </si>
  <si>
    <t xml:space="preserve">* = See In-lieu of Taxes for Countywide, County Program, and State Board of Education Approved Charter Schools Excel file for information about In-lieu of Property Taxes by district of residence. </t>
  </si>
  <si>
    <t>Sponsoring School District
[EC 47632(i)]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</si>
</sst>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rgb="FF00000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">
    <xf numFmtId="0" fontId="0" fillId="0" borderId="0" applyNumberFormat="0" applyFon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2" borderId="1" applyNumberFormat="0" applyProtection="0">
      <alignment horizontal="center" wrapText="1"/>
    </xf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2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/>
    <xf numFmtId="0" fontId="3" fillId="0" borderId="0" xfId="0" applyFont="1" applyFill="1" applyBorder="1" applyAlignment="1"/>
    <xf numFmtId="0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4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 wrapText="1"/>
    </xf>
    <xf numFmtId="42" fontId="4" fillId="0" borderId="0" xfId="0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 wrapText="1"/>
    </xf>
    <xf numFmtId="0" fontId="4" fillId="0" borderId="0" xfId="0" quotePrefix="1" applyFont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5" fillId="0" borderId="0" xfId="0" applyFont="1" applyBorder="1" applyAlignment="1"/>
    <xf numFmtId="0" fontId="9" fillId="0" borderId="0" xfId="1" applyFont="1" applyFill="1" applyAlignment="1"/>
    <xf numFmtId="0" fontId="2" fillId="0" borderId="0" xfId="9" applyNumberFormat="1" applyBorder="1" applyAlignment="1">
      <alignment horizontal="right" wrapText="1"/>
    </xf>
    <xf numFmtId="0" fontId="2" fillId="0" borderId="0" xfId="9" applyNumberFormat="1" applyBorder="1" applyAlignment="1">
      <alignment horizontal="center"/>
    </xf>
    <xf numFmtId="0" fontId="2" fillId="0" borderId="0" xfId="9" applyNumberFormat="1" applyBorder="1"/>
    <xf numFmtId="0" fontId="2" fillId="0" borderId="0" xfId="9" applyNumberFormat="1" applyBorder="1" applyAlignment="1">
      <alignment horizontal="left" wrapText="1"/>
    </xf>
    <xf numFmtId="0" fontId="2" fillId="0" borderId="0" xfId="9" applyBorder="1" applyAlignment="1">
      <alignment wrapText="1"/>
    </xf>
    <xf numFmtId="0" fontId="2" fillId="0" borderId="0" xfId="9" applyNumberFormat="1" applyBorder="1" applyAlignment="1">
      <alignment horizontal="right"/>
    </xf>
    <xf numFmtId="164" fontId="2" fillId="0" borderId="0" xfId="9" applyNumberFormat="1" applyBorder="1" applyAlignment="1">
      <alignment horizontal="center"/>
    </xf>
    <xf numFmtId="164" fontId="2" fillId="0" borderId="0" xfId="9" applyNumberFormat="1" applyBorder="1"/>
    <xf numFmtId="0" fontId="7" fillId="2" borderId="1" xfId="8">
      <alignment horizontal="center" wrapText="1"/>
    </xf>
    <xf numFmtId="0" fontId="7" fillId="2" borderId="1" xfId="8" applyNumberFormat="1">
      <alignment horizontal="center" wrapText="1"/>
    </xf>
    <xf numFmtId="3" fontId="7" fillId="2" borderId="1" xfId="8" applyNumberFormat="1">
      <alignment horizontal="center" wrapText="1"/>
    </xf>
  </cellXfs>
  <cellStyles count="12">
    <cellStyle name="Comma 2" xfId="3" xr:uid="{FF41A29C-55BF-4586-8282-03DDD7201396}"/>
    <cellStyle name="Currency 2" xfId="4" xr:uid="{CE6DB0A1-E8CB-462B-B595-AE2FF14271BD}"/>
    <cellStyle name="Heading 1" xfId="1" builtinId="16" customBuiltin="1"/>
    <cellStyle name="Heading 2" xfId="2" builtinId="17" customBuiltin="1"/>
    <cellStyle name="Normal" xfId="0" builtinId="0" customBuiltin="1"/>
    <cellStyle name="Normal 2" xfId="5" xr:uid="{7F50B4CB-BBA6-464B-B7A0-E84B3D8AA63C}"/>
    <cellStyle name="Normal 3" xfId="6" xr:uid="{6689F2B0-FDE2-4C53-B946-EDE4353A8EEF}"/>
    <cellStyle name="Normal 4" xfId="7" xr:uid="{CE906007-4770-4C69-9F8F-97042B542930}"/>
    <cellStyle name="PAS Table Header" xfId="8" xr:uid="{68C658B9-7CF3-4284-A29D-81B195ECD743}"/>
    <cellStyle name="Percent 2" xfId="10" xr:uid="{75CB9A23-89F1-40A0-8611-16E0701EAF2C}"/>
    <cellStyle name="Total" xfId="11" builtinId="25" hidden="1" customBuiltin="1"/>
    <cellStyle name="Total" xfId="9" xr:uid="{E5F7F632-3C63-486D-94FE-8D5CE99D7147}"/>
  </cellStyles>
  <dxfs count="36">
    <dxf>
      <numFmt numFmtId="164" formatCode="_(&quot;$&quot;* #,##0_);_(&quot;$&quot;* \(#,##0\);_(&quot;$&quot;* &quot;-&quot;??_);_(@_)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3" formatCode="#,##0"/>
      <border diagonalUp="0" diagonalDown="0">
        <left style="thin">
          <color rgb="FFBFBFBF"/>
        </left>
        <right style="thin">
          <color rgb="FFBFBFBF"/>
        </right>
        <top/>
        <bottom/>
        <vertical style="thin">
          <color rgb="FFBFBFBF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" formatCode="#,##0"/>
      <alignment textRotation="0" wrapText="0" indent="0" justifyLastLine="0" shrinkToFit="0" readingOrder="0"/>
    </dxf>
    <dxf>
      <numFmt numFmtId="3" formatCode="#,##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35"/>
      <tableStyleElement type="headerRow" dxfId="34"/>
      <tableStyleElement type="totalRow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6:O77" totalsRowCount="1" headerRowDxfId="32" dataDxfId="31" totalsRowDxfId="30" headerRowCellStyle="PAS Table Header" dataCellStyle="Normal" totalsRowCellStyle="Total">
  <autoFilter ref="A6:O76" xr:uid="{C4B5BCEA-7AAE-415C-A3D8-E62D3C57DD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000-000001000000}" name="County Code " totalsRowLabel="TOTAL" dataDxfId="29" totalsRowDxfId="28" dataCellStyle="Normal" totalsRowCellStyle="Total"/>
    <tableColumn id="2" xr3:uid="{00000000-0010-0000-0000-000002000000}" name="District Code" dataDxfId="27" totalsRowDxfId="26" dataCellStyle="Normal" totalsRowCellStyle="Total"/>
    <tableColumn id="3" xr3:uid="{00000000-0010-0000-0000-000003000000}" name="School Code" dataDxfId="25" totalsRowDxfId="24" dataCellStyle="Normal" totalsRowCellStyle="Total"/>
    <tableColumn id="4" xr3:uid="{00000000-0010-0000-0000-000004000000}" name="County Name" dataDxfId="23" totalsRowDxfId="22" dataCellStyle="Normal" totalsRowCellStyle="Total"/>
    <tableColumn id="5" xr3:uid="{00000000-0010-0000-0000-000005000000}" name="Chartering Authority" dataDxfId="21" totalsRowDxfId="20" dataCellStyle="Normal" totalsRowCellStyle="Total"/>
    <tableColumn id="6" xr3:uid="{00000000-0010-0000-0000-000006000000}" name="Charter Name" dataDxfId="19" totalsRowDxfId="18" dataCellStyle="Normal" totalsRowCellStyle="Total"/>
    <tableColumn id="7" xr3:uid="{00000000-0010-0000-0000-000007000000}" name="Charter Number" dataDxfId="17" totalsRowDxfId="16" dataCellStyle="Normal" totalsRowCellStyle="Total"/>
    <tableColumn id="8" xr3:uid="{00000000-0010-0000-0000-000008000000}" name="Fund Type" dataDxfId="15" totalsRowDxfId="14" dataCellStyle="Normal" totalsRowCellStyle="Total"/>
    <tableColumn id="22" xr3:uid="{00000000-0010-0000-0000-000016000000}" name="Sponsoring School District_x000a_[EC 47632(i)]" dataDxfId="13" totalsRowDxfId="12" dataCellStyle="Normal" totalsRowCellStyle="Total"/>
    <tableColumn id="9" xr3:uid="{00000000-0010-0000-0000-000009000000}" name="Charter School Apportionment Category" dataDxfId="11" totalsRowDxfId="10" dataCellStyle="Normal" totalsRowCellStyle="Total"/>
    <tableColumn id="11" xr3:uid="{00000000-0010-0000-0000-00000B000000}" name="(A)_x000a_Estimated_x000a_Total 2022–23_x000a_Charter School LCFF State Aid" totalsRowFunction="sum" dataDxfId="9" totalsRowDxfId="8" dataCellStyle="Normal" totalsRowCellStyle="Total"/>
    <tableColumn id="12" xr3:uid="{00000000-0010-0000-0000-00000C000000}" name="(B)_x000a_Estimated_x000a_Charter School LCFF State Aid_x000a_= (A) x .37" totalsRowFunction="sum" dataDxfId="7" totalsRowDxfId="6" dataCellStyle="Normal" totalsRowCellStyle="Total"/>
    <tableColumn id="13" xr3:uid="{00000000-0010-0000-0000-00000D000000}" name="(C)_x000a_Estimated_x000a_Total 2022–23_x000a_In-lieu of Property Taxes" totalsRowFunction="sum" dataDxfId="5" totalsRowDxfId="4" dataCellStyle="Normal" totalsRowCellStyle="Total"/>
    <tableColumn id="14" xr3:uid="{00000000-0010-0000-0000-00000E000000}" name="(D)_x000a_Estimated_x000a_In-lieu of _x000a_Property Taxes_x000a_= (C) x .28" totalsRowFunction="sum" dataDxfId="3" totalsRowDxfId="2" dataCellStyle="Normal" totalsRowCellStyle="Total"/>
    <tableColumn id="15" xr3:uid="{00000000-0010-0000-0000-00000F000000}" name="(E)_x000a_Estimated_x000a_Total_x000a_= (B) + (D)" totalsRowFunction="sum" dataDxfId="1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Charter Special Advance Apportionment Summary, 2022–23 First Special Advance Apportionment for Charter School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1"/>
  <sheetViews>
    <sheetView tabSelected="1" zoomScaleNormal="100" zoomScaleSheetLayoutView="100" workbookViewId="0"/>
  </sheetViews>
  <sheetFormatPr defaultColWidth="9.1796875" defaultRowHeight="15.5" x14ac:dyDescent="0.35"/>
  <cols>
    <col min="1" max="1" width="10.54296875" style="6" customWidth="1"/>
    <col min="2" max="2" width="10.7265625" style="16" customWidth="1"/>
    <col min="3" max="3" width="10.81640625" style="16" customWidth="1"/>
    <col min="4" max="4" width="17.54296875" style="6" customWidth="1"/>
    <col min="5" max="5" width="38.7265625" style="4" customWidth="1"/>
    <col min="6" max="6" width="41.7265625" style="5" customWidth="1"/>
    <col min="7" max="7" width="10.54296875" style="16" customWidth="1"/>
    <col min="8" max="8" width="7.7265625" style="16" customWidth="1"/>
    <col min="9" max="9" width="39.26953125" style="23" customWidth="1"/>
    <col min="10" max="10" width="25" style="16" customWidth="1"/>
    <col min="11" max="14" width="18.81640625" style="16" customWidth="1"/>
    <col min="15" max="15" width="18.81640625" style="6" customWidth="1"/>
    <col min="16" max="16384" width="9.1796875" style="2"/>
  </cols>
  <sheetData>
    <row r="1" spans="1:17" ht="18" x14ac:dyDescent="0.4">
      <c r="A1" s="31" t="s">
        <v>10</v>
      </c>
      <c r="B1" s="1"/>
      <c r="C1" s="1"/>
      <c r="D1" s="1"/>
      <c r="E1" s="21"/>
      <c r="F1" s="21"/>
      <c r="G1" s="1"/>
      <c r="H1" s="1"/>
      <c r="I1" s="21"/>
      <c r="J1" s="1"/>
      <c r="K1" s="1"/>
      <c r="L1" s="1"/>
      <c r="M1" s="1"/>
      <c r="N1" s="1"/>
      <c r="O1" s="1"/>
    </row>
    <row r="2" spans="1:17" x14ac:dyDescent="0.35">
      <c r="A2" s="3" t="s">
        <v>273</v>
      </c>
      <c r="B2" s="3"/>
      <c r="C2" s="3"/>
      <c r="D2" s="3"/>
      <c r="E2" s="22"/>
      <c r="F2"/>
      <c r="G2" s="3"/>
      <c r="H2" s="3"/>
      <c r="I2" s="22"/>
      <c r="J2" s="3"/>
      <c r="K2" s="3"/>
      <c r="L2" s="3"/>
      <c r="M2" s="3"/>
      <c r="N2" s="3"/>
      <c r="O2" s="3"/>
    </row>
    <row r="3" spans="1:17" s="15" customFormat="1" ht="22" customHeight="1" x14ac:dyDescent="0.35">
      <c r="A3" s="30" t="s">
        <v>352</v>
      </c>
      <c r="B3" s="7"/>
      <c r="C3" s="7"/>
      <c r="D3" s="7"/>
      <c r="E3" s="8"/>
      <c r="F3" s="9"/>
      <c r="G3" s="10"/>
      <c r="H3" s="11"/>
      <c r="I3" s="9"/>
      <c r="J3" s="11"/>
      <c r="K3" s="12"/>
      <c r="L3" s="12"/>
      <c r="M3" s="12"/>
      <c r="N3" s="13"/>
      <c r="O3" s="13"/>
      <c r="P3" s="14"/>
      <c r="Q3" s="14"/>
    </row>
    <row r="4" spans="1:17" s="15" customFormat="1" x14ac:dyDescent="0.35">
      <c r="A4" s="30" t="s">
        <v>355</v>
      </c>
      <c r="B4" s="7"/>
      <c r="C4" s="7"/>
      <c r="D4" s="7"/>
      <c r="E4" s="8"/>
      <c r="F4" s="9"/>
      <c r="G4" s="10"/>
      <c r="H4" s="11"/>
      <c r="I4" s="9"/>
      <c r="J4" s="11"/>
      <c r="K4" s="12"/>
      <c r="L4" s="12"/>
      <c r="M4" s="12"/>
      <c r="N4" s="13"/>
      <c r="O4" s="13"/>
      <c r="P4" s="14"/>
      <c r="Q4" s="14"/>
    </row>
    <row r="5" spans="1:17" s="15" customFormat="1" x14ac:dyDescent="0.35">
      <c r="A5" s="30" t="s">
        <v>356</v>
      </c>
      <c r="B5" s="7"/>
      <c r="C5" s="7"/>
      <c r="D5" s="7"/>
      <c r="E5" s="8"/>
      <c r="F5" s="9"/>
      <c r="G5" s="10"/>
      <c r="H5" s="11"/>
      <c r="I5" s="9"/>
      <c r="J5" s="11"/>
      <c r="K5" s="12"/>
      <c r="L5" s="28"/>
      <c r="M5" s="12"/>
      <c r="N5" s="29"/>
      <c r="O5" s="29"/>
      <c r="P5" s="14"/>
      <c r="Q5" s="14"/>
    </row>
    <row r="6" spans="1:17" s="20" customFormat="1" ht="77.5" x14ac:dyDescent="0.35">
      <c r="A6" s="40" t="s">
        <v>1</v>
      </c>
      <c r="B6" s="40" t="s">
        <v>2</v>
      </c>
      <c r="C6" s="40" t="s">
        <v>3</v>
      </c>
      <c r="D6" s="40" t="s">
        <v>4</v>
      </c>
      <c r="E6" s="41" t="s">
        <v>272</v>
      </c>
      <c r="F6" s="40" t="s">
        <v>5</v>
      </c>
      <c r="G6" s="40" t="s">
        <v>6</v>
      </c>
      <c r="H6" s="40" t="s">
        <v>7</v>
      </c>
      <c r="I6" s="40" t="s">
        <v>357</v>
      </c>
      <c r="J6" s="40" t="s">
        <v>13</v>
      </c>
      <c r="K6" s="40" t="s">
        <v>353</v>
      </c>
      <c r="L6" s="40" t="s">
        <v>11</v>
      </c>
      <c r="M6" s="40" t="s">
        <v>354</v>
      </c>
      <c r="N6" s="40" t="s">
        <v>14</v>
      </c>
      <c r="O6" s="42" t="s">
        <v>12</v>
      </c>
    </row>
    <row r="7" spans="1:17" x14ac:dyDescent="0.35">
      <c r="A7" s="26" t="s">
        <v>77</v>
      </c>
      <c r="B7" s="26" t="s">
        <v>278</v>
      </c>
      <c r="C7" s="26" t="s">
        <v>279</v>
      </c>
      <c r="D7" s="26" t="s">
        <v>78</v>
      </c>
      <c r="E7" s="27" t="s">
        <v>280</v>
      </c>
      <c r="F7" s="27" t="s">
        <v>313</v>
      </c>
      <c r="G7" s="26" t="s">
        <v>314</v>
      </c>
      <c r="H7" s="26" t="s">
        <v>22</v>
      </c>
      <c r="I7" s="27" t="s">
        <v>280</v>
      </c>
      <c r="J7" s="26" t="s">
        <v>79</v>
      </c>
      <c r="K7" s="24">
        <v>2043556</v>
      </c>
      <c r="L7" s="24">
        <v>756116</v>
      </c>
      <c r="M7" s="24">
        <v>1104528</v>
      </c>
      <c r="N7" s="24">
        <v>309268</v>
      </c>
      <c r="O7" s="24">
        <v>1065384</v>
      </c>
    </row>
    <row r="8" spans="1:17" ht="31" x14ac:dyDescent="0.35">
      <c r="A8" s="26" t="s">
        <v>77</v>
      </c>
      <c r="B8" s="26" t="s">
        <v>80</v>
      </c>
      <c r="C8" s="26" t="s">
        <v>81</v>
      </c>
      <c r="D8" s="26" t="s">
        <v>78</v>
      </c>
      <c r="E8" s="27" t="s">
        <v>82</v>
      </c>
      <c r="F8" s="27" t="s">
        <v>83</v>
      </c>
      <c r="G8" s="26" t="s">
        <v>84</v>
      </c>
      <c r="H8" s="26" t="s">
        <v>22</v>
      </c>
      <c r="I8" s="27" t="s">
        <v>82</v>
      </c>
      <c r="J8" s="26" t="s">
        <v>79</v>
      </c>
      <c r="K8" s="25">
        <v>634621</v>
      </c>
      <c r="L8" s="25">
        <v>234810</v>
      </c>
      <c r="M8" s="25">
        <v>169019</v>
      </c>
      <c r="N8" s="25">
        <v>47325</v>
      </c>
      <c r="O8" s="25">
        <v>282135</v>
      </c>
    </row>
    <row r="9" spans="1:17" x14ac:dyDescent="0.35">
      <c r="A9" s="26" t="s">
        <v>85</v>
      </c>
      <c r="B9" s="26" t="s">
        <v>86</v>
      </c>
      <c r="C9" s="26" t="s">
        <v>87</v>
      </c>
      <c r="D9" s="26" t="s">
        <v>88</v>
      </c>
      <c r="E9" s="27" t="s">
        <v>89</v>
      </c>
      <c r="F9" s="27" t="s">
        <v>90</v>
      </c>
      <c r="G9" s="26" t="s">
        <v>91</v>
      </c>
      <c r="H9" s="26" t="s">
        <v>22</v>
      </c>
      <c r="I9" s="27" t="s">
        <v>92</v>
      </c>
      <c r="J9" s="26" t="s">
        <v>79</v>
      </c>
      <c r="K9" s="25">
        <v>634485</v>
      </c>
      <c r="L9" s="25">
        <v>234759</v>
      </c>
      <c r="M9" s="25">
        <v>186221</v>
      </c>
      <c r="N9" s="25">
        <v>52142</v>
      </c>
      <c r="O9" s="25">
        <v>286901</v>
      </c>
    </row>
    <row r="10" spans="1:17" ht="31" x14ac:dyDescent="0.35">
      <c r="A10" s="26" t="s">
        <v>85</v>
      </c>
      <c r="B10" s="26" t="s">
        <v>93</v>
      </c>
      <c r="C10" s="26" t="s">
        <v>94</v>
      </c>
      <c r="D10" s="26" t="s">
        <v>88</v>
      </c>
      <c r="E10" s="27" t="s">
        <v>92</v>
      </c>
      <c r="F10" s="27" t="s">
        <v>95</v>
      </c>
      <c r="G10" s="26" t="s">
        <v>96</v>
      </c>
      <c r="H10" s="26" t="s">
        <v>22</v>
      </c>
      <c r="I10" s="27" t="s">
        <v>92</v>
      </c>
      <c r="J10" s="26" t="s">
        <v>79</v>
      </c>
      <c r="K10" s="25">
        <v>113331</v>
      </c>
      <c r="L10" s="25">
        <v>41932</v>
      </c>
      <c r="M10" s="25">
        <v>40911</v>
      </c>
      <c r="N10" s="25">
        <v>11455</v>
      </c>
      <c r="O10" s="25">
        <v>53387</v>
      </c>
    </row>
    <row r="11" spans="1:17" x14ac:dyDescent="0.35">
      <c r="A11" s="26" t="s">
        <v>274</v>
      </c>
      <c r="B11" s="26" t="s">
        <v>281</v>
      </c>
      <c r="C11" s="26" t="s">
        <v>282</v>
      </c>
      <c r="D11" s="26" t="s">
        <v>283</v>
      </c>
      <c r="E11" s="27" t="s">
        <v>284</v>
      </c>
      <c r="F11" s="27" t="s">
        <v>315</v>
      </c>
      <c r="G11" s="26" t="s">
        <v>316</v>
      </c>
      <c r="H11" s="26" t="s">
        <v>22</v>
      </c>
      <c r="I11" s="27" t="s">
        <v>350</v>
      </c>
      <c r="J11" s="26" t="s">
        <v>79</v>
      </c>
      <c r="K11" s="25">
        <v>256520</v>
      </c>
      <c r="L11" s="25">
        <v>94912</v>
      </c>
      <c r="M11" s="25">
        <v>58379</v>
      </c>
      <c r="N11" s="25">
        <v>16346</v>
      </c>
      <c r="O11" s="25">
        <v>111258</v>
      </c>
    </row>
    <row r="12" spans="1:17" x14ac:dyDescent="0.35">
      <c r="A12" s="26" t="s">
        <v>15</v>
      </c>
      <c r="B12" s="26" t="s">
        <v>16</v>
      </c>
      <c r="C12" s="26" t="s">
        <v>17</v>
      </c>
      <c r="D12" s="26" t="s">
        <v>18</v>
      </c>
      <c r="E12" s="27" t="s">
        <v>19</v>
      </c>
      <c r="F12" s="27" t="s">
        <v>20</v>
      </c>
      <c r="G12" s="26" t="s">
        <v>21</v>
      </c>
      <c r="H12" s="26" t="s">
        <v>22</v>
      </c>
      <c r="I12" s="27" t="s">
        <v>23</v>
      </c>
      <c r="J12" s="26" t="s">
        <v>79</v>
      </c>
      <c r="K12" s="25">
        <v>203708</v>
      </c>
      <c r="L12" s="25">
        <v>75372</v>
      </c>
      <c r="M12" s="25">
        <v>48928</v>
      </c>
      <c r="N12" s="25">
        <v>13700</v>
      </c>
      <c r="O12" s="25">
        <v>89072</v>
      </c>
    </row>
    <row r="13" spans="1:17" x14ac:dyDescent="0.35">
      <c r="A13" s="26" t="s">
        <v>15</v>
      </c>
      <c r="B13" s="26" t="s">
        <v>97</v>
      </c>
      <c r="C13" s="26" t="s">
        <v>98</v>
      </c>
      <c r="D13" s="26" t="s">
        <v>18</v>
      </c>
      <c r="E13" s="27" t="s">
        <v>99</v>
      </c>
      <c r="F13" s="27" t="s">
        <v>100</v>
      </c>
      <c r="G13" s="26" t="s">
        <v>101</v>
      </c>
      <c r="H13" s="26" t="s">
        <v>22</v>
      </c>
      <c r="I13" s="27" t="s">
        <v>99</v>
      </c>
      <c r="J13" s="26" t="s">
        <v>79</v>
      </c>
      <c r="K13" s="25">
        <v>397245</v>
      </c>
      <c r="L13" s="25">
        <v>146981</v>
      </c>
      <c r="M13" s="25">
        <v>32611</v>
      </c>
      <c r="N13" s="25">
        <v>9131</v>
      </c>
      <c r="O13" s="25">
        <v>156112</v>
      </c>
    </row>
    <row r="14" spans="1:17" x14ac:dyDescent="0.35">
      <c r="A14" s="26" t="s">
        <v>15</v>
      </c>
      <c r="B14" s="26" t="s">
        <v>97</v>
      </c>
      <c r="C14" s="26" t="s">
        <v>102</v>
      </c>
      <c r="D14" s="26" t="s">
        <v>18</v>
      </c>
      <c r="E14" s="27" t="s">
        <v>99</v>
      </c>
      <c r="F14" s="27" t="s">
        <v>103</v>
      </c>
      <c r="G14" s="26" t="s">
        <v>104</v>
      </c>
      <c r="H14" s="26" t="s">
        <v>22</v>
      </c>
      <c r="I14" s="27" t="s">
        <v>99</v>
      </c>
      <c r="J14" s="26" t="s">
        <v>79</v>
      </c>
      <c r="K14" s="25">
        <v>345881</v>
      </c>
      <c r="L14" s="25">
        <v>127976</v>
      </c>
      <c r="M14" s="25">
        <v>24044</v>
      </c>
      <c r="N14" s="25">
        <v>6732</v>
      </c>
      <c r="O14" s="25">
        <v>134708</v>
      </c>
    </row>
    <row r="15" spans="1:17" ht="31" x14ac:dyDescent="0.35">
      <c r="A15" s="26" t="s">
        <v>105</v>
      </c>
      <c r="B15" s="26" t="s">
        <v>106</v>
      </c>
      <c r="C15" s="26" t="s">
        <v>107</v>
      </c>
      <c r="D15" s="26" t="s">
        <v>108</v>
      </c>
      <c r="E15" s="27" t="s">
        <v>109</v>
      </c>
      <c r="F15" s="27" t="s">
        <v>110</v>
      </c>
      <c r="G15" s="26" t="s">
        <v>111</v>
      </c>
      <c r="H15" s="26" t="s">
        <v>22</v>
      </c>
      <c r="I15" s="27" t="s">
        <v>112</v>
      </c>
      <c r="J15" s="26" t="s">
        <v>79</v>
      </c>
      <c r="K15" s="25">
        <v>303384</v>
      </c>
      <c r="L15" s="25">
        <v>112252</v>
      </c>
      <c r="M15" s="25">
        <v>73747</v>
      </c>
      <c r="N15" s="25">
        <v>20649</v>
      </c>
      <c r="O15" s="25">
        <v>132901</v>
      </c>
    </row>
    <row r="16" spans="1:17" x14ac:dyDescent="0.35">
      <c r="A16" s="26" t="s">
        <v>25</v>
      </c>
      <c r="B16" s="26" t="s">
        <v>26</v>
      </c>
      <c r="C16" s="26" t="s">
        <v>113</v>
      </c>
      <c r="D16" s="26" t="s">
        <v>28</v>
      </c>
      <c r="E16" s="27" t="s">
        <v>29</v>
      </c>
      <c r="F16" s="27" t="s">
        <v>114</v>
      </c>
      <c r="G16" s="26" t="s">
        <v>115</v>
      </c>
      <c r="H16" s="26" t="s">
        <v>22</v>
      </c>
      <c r="I16" s="27" t="s">
        <v>116</v>
      </c>
      <c r="J16" s="26" t="s">
        <v>79</v>
      </c>
      <c r="K16" s="25">
        <v>46511</v>
      </c>
      <c r="L16" s="25">
        <v>17209</v>
      </c>
      <c r="M16" s="25">
        <v>43713</v>
      </c>
      <c r="N16" s="25">
        <v>12240</v>
      </c>
      <c r="O16" s="25">
        <v>29449</v>
      </c>
    </row>
    <row r="17" spans="1:15" x14ac:dyDescent="0.35">
      <c r="A17" s="26" t="s">
        <v>25</v>
      </c>
      <c r="B17" s="26" t="s">
        <v>26</v>
      </c>
      <c r="C17" s="26" t="s">
        <v>117</v>
      </c>
      <c r="D17" s="26" t="s">
        <v>28</v>
      </c>
      <c r="E17" s="27" t="s">
        <v>29</v>
      </c>
      <c r="F17" s="27" t="s">
        <v>118</v>
      </c>
      <c r="G17" s="26" t="s">
        <v>119</v>
      </c>
      <c r="H17" s="26" t="s">
        <v>22</v>
      </c>
      <c r="I17" s="27" t="s">
        <v>120</v>
      </c>
      <c r="J17" s="26" t="s">
        <v>79</v>
      </c>
      <c r="K17" s="25">
        <v>272263</v>
      </c>
      <c r="L17" s="25">
        <v>100737</v>
      </c>
      <c r="M17" s="25">
        <v>33010</v>
      </c>
      <c r="N17" s="25">
        <v>9243</v>
      </c>
      <c r="O17" s="25">
        <v>109980</v>
      </c>
    </row>
    <row r="18" spans="1:15" x14ac:dyDescent="0.35">
      <c r="A18" s="26" t="s">
        <v>25</v>
      </c>
      <c r="B18" s="26" t="s">
        <v>26</v>
      </c>
      <c r="C18" s="26" t="s">
        <v>121</v>
      </c>
      <c r="D18" s="26" t="s">
        <v>28</v>
      </c>
      <c r="E18" s="27" t="s">
        <v>29</v>
      </c>
      <c r="F18" s="27" t="s">
        <v>122</v>
      </c>
      <c r="G18" s="26" t="s">
        <v>123</v>
      </c>
      <c r="H18" s="26" t="s">
        <v>22</v>
      </c>
      <c r="I18" s="27" t="s">
        <v>34</v>
      </c>
      <c r="J18" s="26" t="s">
        <v>79</v>
      </c>
      <c r="K18" s="25">
        <v>82880</v>
      </c>
      <c r="L18" s="25">
        <v>30666</v>
      </c>
      <c r="M18" s="25">
        <v>27085</v>
      </c>
      <c r="N18" s="25">
        <v>7584</v>
      </c>
      <c r="O18" s="25">
        <v>38250</v>
      </c>
    </row>
    <row r="19" spans="1:15" x14ac:dyDescent="0.35">
      <c r="A19" s="26" t="s">
        <v>25</v>
      </c>
      <c r="B19" s="26" t="s">
        <v>26</v>
      </c>
      <c r="C19" s="26" t="s">
        <v>27</v>
      </c>
      <c r="D19" s="26" t="s">
        <v>28</v>
      </c>
      <c r="E19" s="27" t="s">
        <v>29</v>
      </c>
      <c r="F19" s="27" t="s">
        <v>30</v>
      </c>
      <c r="G19" s="26" t="s">
        <v>31</v>
      </c>
      <c r="H19" s="26" t="s">
        <v>22</v>
      </c>
      <c r="I19" s="27" t="s">
        <v>32</v>
      </c>
      <c r="J19" s="26" t="s">
        <v>79</v>
      </c>
      <c r="K19" s="25">
        <v>158316</v>
      </c>
      <c r="L19" s="25">
        <v>58577</v>
      </c>
      <c r="M19" s="25">
        <v>29415</v>
      </c>
      <c r="N19" s="25">
        <v>8236</v>
      </c>
      <c r="O19" s="25">
        <v>66813</v>
      </c>
    </row>
    <row r="20" spans="1:15" x14ac:dyDescent="0.35">
      <c r="A20" s="26" t="s">
        <v>25</v>
      </c>
      <c r="B20" s="26" t="s">
        <v>26</v>
      </c>
      <c r="C20" s="26" t="s">
        <v>124</v>
      </c>
      <c r="D20" s="26" t="s">
        <v>28</v>
      </c>
      <c r="E20" s="27" t="s">
        <v>29</v>
      </c>
      <c r="F20" s="27" t="s">
        <v>125</v>
      </c>
      <c r="G20" s="26" t="s">
        <v>126</v>
      </c>
      <c r="H20" s="26" t="s">
        <v>22</v>
      </c>
      <c r="I20" s="27" t="s">
        <v>34</v>
      </c>
      <c r="J20" s="26" t="s">
        <v>79</v>
      </c>
      <c r="K20" s="25">
        <v>1338853</v>
      </c>
      <c r="L20" s="25">
        <v>495376</v>
      </c>
      <c r="M20" s="25">
        <v>342286</v>
      </c>
      <c r="N20" s="25">
        <v>95840</v>
      </c>
      <c r="O20" s="25">
        <v>591216</v>
      </c>
    </row>
    <row r="21" spans="1:15" x14ac:dyDescent="0.35">
      <c r="A21" s="26" t="s">
        <v>25</v>
      </c>
      <c r="B21" s="26" t="s">
        <v>26</v>
      </c>
      <c r="C21" s="26" t="s">
        <v>127</v>
      </c>
      <c r="D21" s="26" t="s">
        <v>28</v>
      </c>
      <c r="E21" s="27" t="s">
        <v>29</v>
      </c>
      <c r="F21" s="27" t="s">
        <v>128</v>
      </c>
      <c r="G21" s="26" t="s">
        <v>129</v>
      </c>
      <c r="H21" s="26" t="s">
        <v>22</v>
      </c>
      <c r="I21" s="27" t="s">
        <v>76</v>
      </c>
      <c r="J21" s="26" t="s">
        <v>79</v>
      </c>
      <c r="K21" s="25">
        <v>172833</v>
      </c>
      <c r="L21" s="25">
        <v>63948</v>
      </c>
      <c r="M21" s="25">
        <v>0</v>
      </c>
      <c r="N21" s="25">
        <v>0</v>
      </c>
      <c r="O21" s="25">
        <v>63948</v>
      </c>
    </row>
    <row r="22" spans="1:15" x14ac:dyDescent="0.35">
      <c r="A22" s="26" t="s">
        <v>25</v>
      </c>
      <c r="B22" s="26" t="s">
        <v>26</v>
      </c>
      <c r="C22" s="26" t="s">
        <v>130</v>
      </c>
      <c r="D22" s="26" t="s">
        <v>28</v>
      </c>
      <c r="E22" s="27" t="s">
        <v>29</v>
      </c>
      <c r="F22" s="27" t="s">
        <v>131</v>
      </c>
      <c r="G22" s="26" t="s">
        <v>132</v>
      </c>
      <c r="H22" s="26" t="s">
        <v>22</v>
      </c>
      <c r="I22" s="27" t="s">
        <v>133</v>
      </c>
      <c r="J22" s="26" t="s">
        <v>79</v>
      </c>
      <c r="K22" s="25">
        <v>1071685</v>
      </c>
      <c r="L22" s="25">
        <v>396523</v>
      </c>
      <c r="M22" s="25">
        <v>188394</v>
      </c>
      <c r="N22" s="25">
        <v>52750</v>
      </c>
      <c r="O22" s="25">
        <v>449273</v>
      </c>
    </row>
    <row r="23" spans="1:15" ht="31" x14ac:dyDescent="0.35">
      <c r="A23" s="26" t="s">
        <v>25</v>
      </c>
      <c r="B23" s="26" t="s">
        <v>26</v>
      </c>
      <c r="C23" s="26" t="s">
        <v>285</v>
      </c>
      <c r="D23" s="26" t="s">
        <v>28</v>
      </c>
      <c r="E23" s="27" t="s">
        <v>29</v>
      </c>
      <c r="F23" s="27" t="s">
        <v>317</v>
      </c>
      <c r="G23" s="26" t="s">
        <v>318</v>
      </c>
      <c r="H23" s="26" t="s">
        <v>22</v>
      </c>
      <c r="I23" s="27" t="s">
        <v>76</v>
      </c>
      <c r="J23" s="26" t="s">
        <v>24</v>
      </c>
      <c r="K23" s="25">
        <v>1848777</v>
      </c>
      <c r="L23" s="25">
        <v>684047</v>
      </c>
      <c r="M23" s="25">
        <v>0</v>
      </c>
      <c r="N23" s="25">
        <v>0</v>
      </c>
      <c r="O23" s="25">
        <v>684047</v>
      </c>
    </row>
    <row r="24" spans="1:15" x14ac:dyDescent="0.35">
      <c r="A24" s="26" t="s">
        <v>25</v>
      </c>
      <c r="B24" s="26" t="s">
        <v>33</v>
      </c>
      <c r="C24" s="26" t="s">
        <v>135</v>
      </c>
      <c r="D24" s="26" t="s">
        <v>28</v>
      </c>
      <c r="E24" s="27" t="s">
        <v>34</v>
      </c>
      <c r="F24" s="27" t="s">
        <v>136</v>
      </c>
      <c r="G24" s="26" t="s">
        <v>137</v>
      </c>
      <c r="H24" s="26" t="s">
        <v>22</v>
      </c>
      <c r="I24" s="27" t="s">
        <v>34</v>
      </c>
      <c r="J24" s="26" t="s">
        <v>79</v>
      </c>
      <c r="K24" s="25">
        <v>269396</v>
      </c>
      <c r="L24" s="25">
        <v>99677</v>
      </c>
      <c r="M24" s="25">
        <v>85247</v>
      </c>
      <c r="N24" s="25">
        <v>23869</v>
      </c>
      <c r="O24" s="25">
        <v>123546</v>
      </c>
    </row>
    <row r="25" spans="1:15" x14ac:dyDescent="0.35">
      <c r="A25" s="26" t="s">
        <v>25</v>
      </c>
      <c r="B25" s="26" t="s">
        <v>33</v>
      </c>
      <c r="C25" s="26" t="s">
        <v>138</v>
      </c>
      <c r="D25" s="26" t="s">
        <v>28</v>
      </c>
      <c r="E25" s="27" t="s">
        <v>34</v>
      </c>
      <c r="F25" s="27" t="s">
        <v>139</v>
      </c>
      <c r="G25" s="26" t="s">
        <v>140</v>
      </c>
      <c r="H25" s="26" t="s">
        <v>22</v>
      </c>
      <c r="I25" s="27" t="s">
        <v>34</v>
      </c>
      <c r="J25" s="26" t="s">
        <v>79</v>
      </c>
      <c r="K25" s="25">
        <v>403610</v>
      </c>
      <c r="L25" s="25">
        <v>149336</v>
      </c>
      <c r="M25" s="25">
        <v>126904</v>
      </c>
      <c r="N25" s="25">
        <v>35533</v>
      </c>
      <c r="O25" s="25">
        <v>184869</v>
      </c>
    </row>
    <row r="26" spans="1:15" x14ac:dyDescent="0.35">
      <c r="A26" s="26" t="s">
        <v>25</v>
      </c>
      <c r="B26" s="26" t="s">
        <v>33</v>
      </c>
      <c r="C26" s="26" t="s">
        <v>141</v>
      </c>
      <c r="D26" s="26" t="s">
        <v>28</v>
      </c>
      <c r="E26" s="27" t="s">
        <v>34</v>
      </c>
      <c r="F26" s="27" t="s">
        <v>142</v>
      </c>
      <c r="G26" s="26" t="s">
        <v>143</v>
      </c>
      <c r="H26" s="26" t="s">
        <v>22</v>
      </c>
      <c r="I26" s="27" t="s">
        <v>34</v>
      </c>
      <c r="J26" s="26" t="s">
        <v>79</v>
      </c>
      <c r="K26" s="25">
        <v>295334</v>
      </c>
      <c r="L26" s="25">
        <v>109274</v>
      </c>
      <c r="M26" s="25">
        <v>86197</v>
      </c>
      <c r="N26" s="25">
        <v>24135</v>
      </c>
      <c r="O26" s="25">
        <v>133409</v>
      </c>
    </row>
    <row r="27" spans="1:15" x14ac:dyDescent="0.35">
      <c r="A27" s="26" t="s">
        <v>25</v>
      </c>
      <c r="B27" s="26" t="s">
        <v>33</v>
      </c>
      <c r="C27" s="26" t="s">
        <v>144</v>
      </c>
      <c r="D27" s="26" t="s">
        <v>28</v>
      </c>
      <c r="E27" s="27" t="s">
        <v>34</v>
      </c>
      <c r="F27" s="27" t="s">
        <v>145</v>
      </c>
      <c r="G27" s="26" t="s">
        <v>146</v>
      </c>
      <c r="H27" s="26" t="s">
        <v>22</v>
      </c>
      <c r="I27" s="27" t="s">
        <v>34</v>
      </c>
      <c r="J27" s="26" t="s">
        <v>79</v>
      </c>
      <c r="K27" s="25">
        <v>293735</v>
      </c>
      <c r="L27" s="25">
        <v>108682</v>
      </c>
      <c r="M27" s="25">
        <v>80970</v>
      </c>
      <c r="N27" s="25">
        <v>22672</v>
      </c>
      <c r="O27" s="25">
        <v>131354</v>
      </c>
    </row>
    <row r="28" spans="1:15" x14ac:dyDescent="0.35">
      <c r="A28" s="26" t="s">
        <v>25</v>
      </c>
      <c r="B28" s="26" t="s">
        <v>33</v>
      </c>
      <c r="C28" s="26" t="s">
        <v>147</v>
      </c>
      <c r="D28" s="26" t="s">
        <v>28</v>
      </c>
      <c r="E28" s="27" t="s">
        <v>34</v>
      </c>
      <c r="F28" s="27" t="s">
        <v>148</v>
      </c>
      <c r="G28" s="26" t="s">
        <v>149</v>
      </c>
      <c r="H28" s="26" t="s">
        <v>22</v>
      </c>
      <c r="I28" s="27" t="s">
        <v>34</v>
      </c>
      <c r="J28" s="26" t="s">
        <v>79</v>
      </c>
      <c r="K28" s="25">
        <v>1170202</v>
      </c>
      <c r="L28" s="25">
        <v>432975</v>
      </c>
      <c r="M28" s="25">
        <v>356542</v>
      </c>
      <c r="N28" s="25">
        <v>99832</v>
      </c>
      <c r="O28" s="25">
        <v>532807</v>
      </c>
    </row>
    <row r="29" spans="1:15" x14ac:dyDescent="0.35">
      <c r="A29" s="26" t="s">
        <v>25</v>
      </c>
      <c r="B29" s="26" t="s">
        <v>33</v>
      </c>
      <c r="C29" s="26" t="s">
        <v>286</v>
      </c>
      <c r="D29" s="26" t="s">
        <v>28</v>
      </c>
      <c r="E29" s="27" t="s">
        <v>34</v>
      </c>
      <c r="F29" s="27" t="s">
        <v>319</v>
      </c>
      <c r="G29" s="26" t="s">
        <v>320</v>
      </c>
      <c r="H29" s="26" t="s">
        <v>22</v>
      </c>
      <c r="I29" s="27" t="s">
        <v>34</v>
      </c>
      <c r="J29" s="26" t="s">
        <v>79</v>
      </c>
      <c r="K29" s="25">
        <v>559101</v>
      </c>
      <c r="L29" s="25">
        <v>206867</v>
      </c>
      <c r="M29" s="25">
        <v>163683</v>
      </c>
      <c r="N29" s="25">
        <v>45831</v>
      </c>
      <c r="O29" s="25">
        <v>252698</v>
      </c>
    </row>
    <row r="30" spans="1:15" ht="31" x14ac:dyDescent="0.35">
      <c r="A30" s="26" t="s">
        <v>25</v>
      </c>
      <c r="B30" s="26" t="s">
        <v>33</v>
      </c>
      <c r="C30" s="26" t="s">
        <v>35</v>
      </c>
      <c r="D30" s="26" t="s">
        <v>28</v>
      </c>
      <c r="E30" s="27" t="s">
        <v>34</v>
      </c>
      <c r="F30" s="27" t="s">
        <v>321</v>
      </c>
      <c r="G30" s="26" t="s">
        <v>36</v>
      </c>
      <c r="H30" s="26" t="s">
        <v>22</v>
      </c>
      <c r="I30" s="27" t="s">
        <v>34</v>
      </c>
      <c r="J30" s="26" t="s">
        <v>79</v>
      </c>
      <c r="K30" s="25">
        <v>274452</v>
      </c>
      <c r="L30" s="25">
        <v>101547</v>
      </c>
      <c r="M30" s="25">
        <v>116482</v>
      </c>
      <c r="N30" s="25">
        <v>32615</v>
      </c>
      <c r="O30" s="25">
        <v>134162</v>
      </c>
    </row>
    <row r="31" spans="1:15" x14ac:dyDescent="0.35">
      <c r="A31" s="26" t="s">
        <v>25</v>
      </c>
      <c r="B31" s="26" t="s">
        <v>33</v>
      </c>
      <c r="C31" s="26" t="s">
        <v>37</v>
      </c>
      <c r="D31" s="26" t="s">
        <v>28</v>
      </c>
      <c r="E31" s="27" t="s">
        <v>34</v>
      </c>
      <c r="F31" s="27" t="s">
        <v>38</v>
      </c>
      <c r="G31" s="26" t="s">
        <v>39</v>
      </c>
      <c r="H31" s="26" t="s">
        <v>22</v>
      </c>
      <c r="I31" s="27" t="s">
        <v>34</v>
      </c>
      <c r="J31" s="26" t="s">
        <v>79</v>
      </c>
      <c r="K31" s="25">
        <v>111014</v>
      </c>
      <c r="L31" s="25">
        <v>41075</v>
      </c>
      <c r="M31" s="25">
        <v>54170</v>
      </c>
      <c r="N31" s="25">
        <v>15168</v>
      </c>
      <c r="O31" s="25">
        <v>56243</v>
      </c>
    </row>
    <row r="32" spans="1:15" x14ac:dyDescent="0.35">
      <c r="A32" s="26" t="s">
        <v>25</v>
      </c>
      <c r="B32" s="26" t="s">
        <v>33</v>
      </c>
      <c r="C32" s="26" t="s">
        <v>40</v>
      </c>
      <c r="D32" s="26" t="s">
        <v>28</v>
      </c>
      <c r="E32" s="27" t="s">
        <v>34</v>
      </c>
      <c r="F32" s="27" t="s">
        <v>150</v>
      </c>
      <c r="G32" s="26" t="s">
        <v>41</v>
      </c>
      <c r="H32" s="26" t="s">
        <v>22</v>
      </c>
      <c r="I32" s="27" t="s">
        <v>34</v>
      </c>
      <c r="J32" s="26" t="s">
        <v>79</v>
      </c>
      <c r="K32" s="25">
        <v>1277475</v>
      </c>
      <c r="L32" s="25">
        <v>472666</v>
      </c>
      <c r="M32" s="25">
        <v>347450</v>
      </c>
      <c r="N32" s="25">
        <v>97286</v>
      </c>
      <c r="O32" s="25">
        <v>569952</v>
      </c>
    </row>
    <row r="33" spans="1:15" ht="31" x14ac:dyDescent="0.35">
      <c r="A33" s="26" t="s">
        <v>25</v>
      </c>
      <c r="B33" s="26" t="s">
        <v>33</v>
      </c>
      <c r="C33" s="26" t="s">
        <v>151</v>
      </c>
      <c r="D33" s="26" t="s">
        <v>28</v>
      </c>
      <c r="E33" s="27" t="s">
        <v>34</v>
      </c>
      <c r="F33" s="27" t="s">
        <v>322</v>
      </c>
      <c r="G33" s="26" t="s">
        <v>152</v>
      </c>
      <c r="H33" s="26" t="s">
        <v>22</v>
      </c>
      <c r="I33" s="27" t="s">
        <v>34</v>
      </c>
      <c r="J33" s="26" t="s">
        <v>79</v>
      </c>
      <c r="K33" s="25">
        <v>348735</v>
      </c>
      <c r="L33" s="25">
        <v>129032</v>
      </c>
      <c r="M33" s="25">
        <v>151898</v>
      </c>
      <c r="N33" s="25">
        <v>42531</v>
      </c>
      <c r="O33" s="25">
        <v>171563</v>
      </c>
    </row>
    <row r="34" spans="1:15" x14ac:dyDescent="0.35">
      <c r="A34" s="26" t="s">
        <v>25</v>
      </c>
      <c r="B34" s="26" t="s">
        <v>33</v>
      </c>
      <c r="C34" s="26" t="s">
        <v>287</v>
      </c>
      <c r="D34" s="26" t="s">
        <v>28</v>
      </c>
      <c r="E34" s="27" t="s">
        <v>34</v>
      </c>
      <c r="F34" s="27" t="s">
        <v>323</v>
      </c>
      <c r="G34" s="26" t="s">
        <v>324</v>
      </c>
      <c r="H34" s="26" t="s">
        <v>22</v>
      </c>
      <c r="I34" s="27" t="s">
        <v>34</v>
      </c>
      <c r="J34" s="26" t="s">
        <v>24</v>
      </c>
      <c r="K34" s="25">
        <v>1002855</v>
      </c>
      <c r="L34" s="25">
        <v>371056</v>
      </c>
      <c r="M34" s="25">
        <v>342128</v>
      </c>
      <c r="N34" s="25">
        <v>95796</v>
      </c>
      <c r="O34" s="25">
        <v>466852</v>
      </c>
    </row>
    <row r="35" spans="1:15" x14ac:dyDescent="0.35">
      <c r="A35" s="26" t="s">
        <v>25</v>
      </c>
      <c r="B35" s="26" t="s">
        <v>33</v>
      </c>
      <c r="C35" s="26" t="s">
        <v>153</v>
      </c>
      <c r="D35" s="26" t="s">
        <v>28</v>
      </c>
      <c r="E35" s="27" t="s">
        <v>34</v>
      </c>
      <c r="F35" s="27" t="s">
        <v>154</v>
      </c>
      <c r="G35" s="26" t="s">
        <v>155</v>
      </c>
      <c r="H35" s="26" t="s">
        <v>22</v>
      </c>
      <c r="I35" s="27" t="s">
        <v>34</v>
      </c>
      <c r="J35" s="26" t="s">
        <v>79</v>
      </c>
      <c r="K35" s="25">
        <v>1003688</v>
      </c>
      <c r="L35" s="25">
        <v>371365</v>
      </c>
      <c r="M35" s="25">
        <v>451419</v>
      </c>
      <c r="N35" s="25">
        <v>126397</v>
      </c>
      <c r="O35" s="25">
        <v>497762</v>
      </c>
    </row>
    <row r="36" spans="1:15" x14ac:dyDescent="0.35">
      <c r="A36" s="26" t="s">
        <v>25</v>
      </c>
      <c r="B36" s="26" t="s">
        <v>33</v>
      </c>
      <c r="C36" s="26" t="s">
        <v>156</v>
      </c>
      <c r="D36" s="26" t="s">
        <v>28</v>
      </c>
      <c r="E36" s="27" t="s">
        <v>34</v>
      </c>
      <c r="F36" s="27" t="s">
        <v>157</v>
      </c>
      <c r="G36" s="26" t="s">
        <v>158</v>
      </c>
      <c r="H36" s="26" t="s">
        <v>65</v>
      </c>
      <c r="I36" s="27" t="s">
        <v>34</v>
      </c>
      <c r="J36" s="26" t="s">
        <v>79</v>
      </c>
      <c r="K36" s="25">
        <v>505956</v>
      </c>
      <c r="L36" s="25">
        <v>187204</v>
      </c>
      <c r="M36" s="25">
        <v>161560</v>
      </c>
      <c r="N36" s="25">
        <v>45237</v>
      </c>
      <c r="O36" s="25">
        <v>232441</v>
      </c>
    </row>
    <row r="37" spans="1:15" x14ac:dyDescent="0.35">
      <c r="A37" s="26" t="s">
        <v>25</v>
      </c>
      <c r="B37" s="26" t="s">
        <v>33</v>
      </c>
      <c r="C37" s="26" t="s">
        <v>288</v>
      </c>
      <c r="D37" s="26" t="s">
        <v>28</v>
      </c>
      <c r="E37" s="27" t="s">
        <v>34</v>
      </c>
      <c r="F37" s="27" t="s">
        <v>325</v>
      </c>
      <c r="G37" s="26" t="s">
        <v>326</v>
      </c>
      <c r="H37" s="26" t="s">
        <v>22</v>
      </c>
      <c r="I37" s="27" t="s">
        <v>34</v>
      </c>
      <c r="J37" s="26" t="s">
        <v>79</v>
      </c>
      <c r="K37" s="25">
        <v>512934</v>
      </c>
      <c r="L37" s="25">
        <v>189786</v>
      </c>
      <c r="M37" s="25">
        <v>152057</v>
      </c>
      <c r="N37" s="25">
        <v>42576</v>
      </c>
      <c r="O37" s="25">
        <v>232362</v>
      </c>
    </row>
    <row r="38" spans="1:15" x14ac:dyDescent="0.35">
      <c r="A38" s="26" t="s">
        <v>25</v>
      </c>
      <c r="B38" s="26" t="s">
        <v>33</v>
      </c>
      <c r="C38" s="26" t="s">
        <v>159</v>
      </c>
      <c r="D38" s="26" t="s">
        <v>28</v>
      </c>
      <c r="E38" s="27" t="s">
        <v>34</v>
      </c>
      <c r="F38" s="27" t="s">
        <v>160</v>
      </c>
      <c r="G38" s="26" t="s">
        <v>161</v>
      </c>
      <c r="H38" s="26" t="s">
        <v>22</v>
      </c>
      <c r="I38" s="27" t="s">
        <v>34</v>
      </c>
      <c r="J38" s="26" t="s">
        <v>79</v>
      </c>
      <c r="K38" s="25">
        <v>399226</v>
      </c>
      <c r="L38" s="25">
        <v>147714</v>
      </c>
      <c r="M38" s="25">
        <v>133050</v>
      </c>
      <c r="N38" s="25">
        <v>37254</v>
      </c>
      <c r="O38" s="25">
        <v>184968</v>
      </c>
    </row>
    <row r="39" spans="1:15" x14ac:dyDescent="0.35">
      <c r="A39" s="26" t="s">
        <v>25</v>
      </c>
      <c r="B39" s="26" t="s">
        <v>162</v>
      </c>
      <c r="C39" s="26" t="s">
        <v>163</v>
      </c>
      <c r="D39" s="26" t="s">
        <v>28</v>
      </c>
      <c r="E39" s="27" t="s">
        <v>164</v>
      </c>
      <c r="F39" s="27" t="s">
        <v>165</v>
      </c>
      <c r="G39" s="26" t="s">
        <v>166</v>
      </c>
      <c r="H39" s="26" t="s">
        <v>65</v>
      </c>
      <c r="I39" s="27" t="s">
        <v>164</v>
      </c>
      <c r="J39" s="26" t="s">
        <v>79</v>
      </c>
      <c r="K39" s="25">
        <v>3634028</v>
      </c>
      <c r="L39" s="25">
        <v>1344590</v>
      </c>
      <c r="M39" s="25">
        <v>259905</v>
      </c>
      <c r="N39" s="25">
        <v>72773</v>
      </c>
      <c r="O39" s="25">
        <v>1417363</v>
      </c>
    </row>
    <row r="40" spans="1:15" x14ac:dyDescent="0.35">
      <c r="A40" s="26" t="s">
        <v>25</v>
      </c>
      <c r="B40" s="26" t="s">
        <v>167</v>
      </c>
      <c r="C40" s="26" t="s">
        <v>168</v>
      </c>
      <c r="D40" s="26" t="s">
        <v>28</v>
      </c>
      <c r="E40" s="27" t="s">
        <v>116</v>
      </c>
      <c r="F40" s="27" t="s">
        <v>169</v>
      </c>
      <c r="G40" s="26" t="s">
        <v>170</v>
      </c>
      <c r="H40" s="26" t="s">
        <v>22</v>
      </c>
      <c r="I40" s="27" t="s">
        <v>116</v>
      </c>
      <c r="J40" s="26" t="s">
        <v>79</v>
      </c>
      <c r="K40" s="25">
        <v>100098</v>
      </c>
      <c r="L40" s="25">
        <v>37036</v>
      </c>
      <c r="M40" s="25">
        <v>133153</v>
      </c>
      <c r="N40" s="25">
        <v>37283</v>
      </c>
      <c r="O40" s="25">
        <v>74319</v>
      </c>
    </row>
    <row r="41" spans="1:15" x14ac:dyDescent="0.35">
      <c r="A41" s="26" t="s">
        <v>25</v>
      </c>
      <c r="B41" s="26" t="s">
        <v>171</v>
      </c>
      <c r="C41" s="26" t="s">
        <v>172</v>
      </c>
      <c r="D41" s="26" t="s">
        <v>28</v>
      </c>
      <c r="E41" s="27" t="s">
        <v>134</v>
      </c>
      <c r="F41" s="27" t="s">
        <v>173</v>
      </c>
      <c r="G41" s="26" t="s">
        <v>174</v>
      </c>
      <c r="H41" s="26" t="s">
        <v>22</v>
      </c>
      <c r="I41" s="27" t="s">
        <v>134</v>
      </c>
      <c r="J41" s="26" t="s">
        <v>79</v>
      </c>
      <c r="K41" s="25">
        <v>973454</v>
      </c>
      <c r="L41" s="25">
        <v>360178</v>
      </c>
      <c r="M41" s="25">
        <v>155277</v>
      </c>
      <c r="N41" s="25">
        <v>43478</v>
      </c>
      <c r="O41" s="25">
        <v>403656</v>
      </c>
    </row>
    <row r="42" spans="1:15" x14ac:dyDescent="0.35">
      <c r="A42" s="26" t="s">
        <v>25</v>
      </c>
      <c r="B42" s="26" t="s">
        <v>171</v>
      </c>
      <c r="C42" s="26" t="s">
        <v>175</v>
      </c>
      <c r="D42" s="26" t="s">
        <v>28</v>
      </c>
      <c r="E42" s="27" t="s">
        <v>134</v>
      </c>
      <c r="F42" s="27" t="s">
        <v>176</v>
      </c>
      <c r="G42" s="26" t="s">
        <v>177</v>
      </c>
      <c r="H42" s="26" t="s">
        <v>22</v>
      </c>
      <c r="I42" s="27" t="s">
        <v>134</v>
      </c>
      <c r="J42" s="26" t="s">
        <v>79</v>
      </c>
      <c r="K42" s="25">
        <v>682593</v>
      </c>
      <c r="L42" s="25">
        <v>252559</v>
      </c>
      <c r="M42" s="25">
        <v>82918</v>
      </c>
      <c r="N42" s="25">
        <v>23217</v>
      </c>
      <c r="O42" s="25">
        <v>275776</v>
      </c>
    </row>
    <row r="43" spans="1:15" x14ac:dyDescent="0.35">
      <c r="A43" s="26" t="s">
        <v>25</v>
      </c>
      <c r="B43" s="26" t="s">
        <v>178</v>
      </c>
      <c r="C43" s="26" t="s">
        <v>179</v>
      </c>
      <c r="D43" s="26" t="s">
        <v>28</v>
      </c>
      <c r="E43" s="27" t="s">
        <v>180</v>
      </c>
      <c r="F43" s="27" t="s">
        <v>181</v>
      </c>
      <c r="G43" s="26" t="s">
        <v>182</v>
      </c>
      <c r="H43" s="26" t="s">
        <v>22</v>
      </c>
      <c r="I43" s="27" t="s">
        <v>180</v>
      </c>
      <c r="J43" s="26" t="s">
        <v>79</v>
      </c>
      <c r="K43" s="25">
        <v>124747</v>
      </c>
      <c r="L43" s="25">
        <v>46156</v>
      </c>
      <c r="M43" s="25">
        <v>5736</v>
      </c>
      <c r="N43" s="25">
        <v>1606</v>
      </c>
      <c r="O43" s="25">
        <v>47762</v>
      </c>
    </row>
    <row r="44" spans="1:15" x14ac:dyDescent="0.35">
      <c r="A44" s="26" t="s">
        <v>42</v>
      </c>
      <c r="B44" s="26" t="s">
        <v>183</v>
      </c>
      <c r="C44" s="26" t="s">
        <v>185</v>
      </c>
      <c r="D44" s="26" t="s">
        <v>45</v>
      </c>
      <c r="E44" s="27" t="s">
        <v>184</v>
      </c>
      <c r="F44" s="27" t="s">
        <v>186</v>
      </c>
      <c r="G44" s="26" t="s">
        <v>187</v>
      </c>
      <c r="H44" s="26" t="s">
        <v>22</v>
      </c>
      <c r="I44" s="27" t="s">
        <v>188</v>
      </c>
      <c r="J44" s="26" t="s">
        <v>79</v>
      </c>
      <c r="K44" s="25">
        <v>745725</v>
      </c>
      <c r="L44" s="25">
        <v>275918</v>
      </c>
      <c r="M44" s="25">
        <v>215884</v>
      </c>
      <c r="N44" s="25">
        <v>60448</v>
      </c>
      <c r="O44" s="25">
        <v>336366</v>
      </c>
    </row>
    <row r="45" spans="1:15" x14ac:dyDescent="0.35">
      <c r="A45" s="26" t="s">
        <v>42</v>
      </c>
      <c r="B45" s="26" t="s">
        <v>183</v>
      </c>
      <c r="C45" s="26" t="s">
        <v>49</v>
      </c>
      <c r="D45" s="26" t="s">
        <v>45</v>
      </c>
      <c r="E45" s="27" t="s">
        <v>184</v>
      </c>
      <c r="F45" s="27" t="s">
        <v>327</v>
      </c>
      <c r="G45" s="26" t="s">
        <v>328</v>
      </c>
      <c r="H45" s="26" t="s">
        <v>22</v>
      </c>
      <c r="I45" s="27" t="s">
        <v>76</v>
      </c>
      <c r="J45" s="26" t="s">
        <v>24</v>
      </c>
      <c r="K45" s="25">
        <v>5028125</v>
      </c>
      <c r="L45" s="25">
        <v>1860406</v>
      </c>
      <c r="M45" s="25">
        <v>25016</v>
      </c>
      <c r="N45" s="25">
        <v>7005</v>
      </c>
      <c r="O45" s="25">
        <v>1867411</v>
      </c>
    </row>
    <row r="46" spans="1:15" x14ac:dyDescent="0.35">
      <c r="A46" s="26" t="s">
        <v>42</v>
      </c>
      <c r="B46" s="26" t="s">
        <v>183</v>
      </c>
      <c r="C46" s="26" t="s">
        <v>189</v>
      </c>
      <c r="D46" s="26" t="s">
        <v>45</v>
      </c>
      <c r="E46" s="27" t="s">
        <v>184</v>
      </c>
      <c r="F46" s="27" t="s">
        <v>190</v>
      </c>
      <c r="G46" s="26" t="s">
        <v>191</v>
      </c>
      <c r="H46" s="26" t="s">
        <v>22</v>
      </c>
      <c r="I46" s="27" t="s">
        <v>192</v>
      </c>
      <c r="J46" s="26" t="s">
        <v>79</v>
      </c>
      <c r="K46" s="25">
        <v>19190</v>
      </c>
      <c r="L46" s="25">
        <v>7100</v>
      </c>
      <c r="M46" s="25">
        <v>109790</v>
      </c>
      <c r="N46" s="25">
        <v>30741</v>
      </c>
      <c r="O46" s="25">
        <v>37841</v>
      </c>
    </row>
    <row r="47" spans="1:15" x14ac:dyDescent="0.35">
      <c r="A47" s="26" t="s">
        <v>42</v>
      </c>
      <c r="B47" s="26" t="s">
        <v>43</v>
      </c>
      <c r="C47" s="26" t="s">
        <v>44</v>
      </c>
      <c r="D47" s="26" t="s">
        <v>45</v>
      </c>
      <c r="E47" s="27" t="s">
        <v>46</v>
      </c>
      <c r="F47" s="27" t="s">
        <v>47</v>
      </c>
      <c r="G47" s="26" t="s">
        <v>48</v>
      </c>
      <c r="H47" s="26" t="s">
        <v>22</v>
      </c>
      <c r="I47" s="27" t="s">
        <v>46</v>
      </c>
      <c r="J47" s="26" t="s">
        <v>79</v>
      </c>
      <c r="K47" s="25">
        <v>31495</v>
      </c>
      <c r="L47" s="25">
        <v>11653</v>
      </c>
      <c r="M47" s="25">
        <v>53383</v>
      </c>
      <c r="N47" s="25">
        <v>14947</v>
      </c>
      <c r="O47" s="25">
        <v>26600</v>
      </c>
    </row>
    <row r="48" spans="1:15" x14ac:dyDescent="0.35">
      <c r="A48" s="26" t="s">
        <v>42</v>
      </c>
      <c r="B48" s="26" t="s">
        <v>289</v>
      </c>
      <c r="C48" s="26" t="s">
        <v>290</v>
      </c>
      <c r="D48" s="26" t="s">
        <v>45</v>
      </c>
      <c r="E48" s="27" t="s">
        <v>188</v>
      </c>
      <c r="F48" s="27" t="s">
        <v>329</v>
      </c>
      <c r="G48" s="26" t="s">
        <v>330</v>
      </c>
      <c r="H48" s="26" t="s">
        <v>65</v>
      </c>
      <c r="I48" s="27" t="s">
        <v>188</v>
      </c>
      <c r="J48" s="26" t="s">
        <v>79</v>
      </c>
      <c r="K48" s="25">
        <v>151559</v>
      </c>
      <c r="L48" s="25">
        <v>56077</v>
      </c>
      <c r="M48" s="25">
        <v>53507</v>
      </c>
      <c r="N48" s="25">
        <v>14982</v>
      </c>
      <c r="O48" s="25">
        <v>71059</v>
      </c>
    </row>
    <row r="49" spans="1:15" x14ac:dyDescent="0.35">
      <c r="A49" s="26" t="s">
        <v>275</v>
      </c>
      <c r="B49" s="26" t="s">
        <v>291</v>
      </c>
      <c r="C49" s="26" t="s">
        <v>292</v>
      </c>
      <c r="D49" s="26" t="s">
        <v>293</v>
      </c>
      <c r="E49" s="27" t="s">
        <v>294</v>
      </c>
      <c r="F49" s="27" t="s">
        <v>331</v>
      </c>
      <c r="G49" s="26" t="s">
        <v>332</v>
      </c>
      <c r="H49" s="26" t="s">
        <v>22</v>
      </c>
      <c r="I49" s="27" t="s">
        <v>294</v>
      </c>
      <c r="J49" s="26" t="s">
        <v>24</v>
      </c>
      <c r="K49" s="25">
        <v>254246</v>
      </c>
      <c r="L49" s="25">
        <v>94071</v>
      </c>
      <c r="M49" s="25">
        <v>376720</v>
      </c>
      <c r="N49" s="25">
        <v>105482</v>
      </c>
      <c r="O49" s="25">
        <v>199553</v>
      </c>
    </row>
    <row r="50" spans="1:15" x14ac:dyDescent="0.35">
      <c r="A50" s="26" t="s">
        <v>275</v>
      </c>
      <c r="B50" s="26" t="s">
        <v>295</v>
      </c>
      <c r="C50" s="26" t="s">
        <v>296</v>
      </c>
      <c r="D50" s="26" t="s">
        <v>293</v>
      </c>
      <c r="E50" s="27" t="s">
        <v>297</v>
      </c>
      <c r="F50" s="27" t="s">
        <v>333</v>
      </c>
      <c r="G50" s="26" t="s">
        <v>334</v>
      </c>
      <c r="H50" s="26" t="s">
        <v>22</v>
      </c>
      <c r="I50" s="27" t="s">
        <v>297</v>
      </c>
      <c r="J50" s="26" t="s">
        <v>79</v>
      </c>
      <c r="K50" s="25">
        <v>84083</v>
      </c>
      <c r="L50" s="25">
        <v>31111</v>
      </c>
      <c r="M50" s="25">
        <v>81419</v>
      </c>
      <c r="N50" s="25">
        <v>22797</v>
      </c>
      <c r="O50" s="25">
        <v>53908</v>
      </c>
    </row>
    <row r="51" spans="1:15" x14ac:dyDescent="0.35">
      <c r="A51" s="26" t="s">
        <v>276</v>
      </c>
      <c r="B51" s="26" t="s">
        <v>298</v>
      </c>
      <c r="C51" s="26" t="s">
        <v>299</v>
      </c>
      <c r="D51" s="26" t="s">
        <v>300</v>
      </c>
      <c r="E51" s="27" t="s">
        <v>301</v>
      </c>
      <c r="F51" s="27" t="s">
        <v>335</v>
      </c>
      <c r="G51" s="26" t="s">
        <v>336</v>
      </c>
      <c r="H51" s="26" t="s">
        <v>22</v>
      </c>
      <c r="I51" s="27" t="s">
        <v>301</v>
      </c>
      <c r="J51" s="26" t="s">
        <v>79</v>
      </c>
      <c r="K51" s="25">
        <v>1550089</v>
      </c>
      <c r="L51" s="25">
        <v>573533</v>
      </c>
      <c r="M51" s="25">
        <v>232167</v>
      </c>
      <c r="N51" s="25">
        <v>65007</v>
      </c>
      <c r="O51" s="25">
        <v>638540</v>
      </c>
    </row>
    <row r="52" spans="1:15" x14ac:dyDescent="0.35">
      <c r="A52" s="26" t="s">
        <v>50</v>
      </c>
      <c r="B52" s="26" t="s">
        <v>193</v>
      </c>
      <c r="C52" s="26" t="s">
        <v>194</v>
      </c>
      <c r="D52" s="26" t="s">
        <v>51</v>
      </c>
      <c r="E52" s="27" t="s">
        <v>195</v>
      </c>
      <c r="F52" s="27" t="s">
        <v>196</v>
      </c>
      <c r="G52" s="26" t="s">
        <v>197</v>
      </c>
      <c r="H52" s="26" t="s">
        <v>22</v>
      </c>
      <c r="I52" s="27" t="s">
        <v>195</v>
      </c>
      <c r="J52" s="26" t="s">
        <v>79</v>
      </c>
      <c r="K52" s="25">
        <v>1089286</v>
      </c>
      <c r="L52" s="25">
        <v>403036</v>
      </c>
      <c r="M52" s="25">
        <v>314583</v>
      </c>
      <c r="N52" s="25">
        <v>88083</v>
      </c>
      <c r="O52" s="25">
        <v>491119</v>
      </c>
    </row>
    <row r="53" spans="1:15" x14ac:dyDescent="0.35">
      <c r="A53" s="26" t="s">
        <v>50</v>
      </c>
      <c r="B53" s="26" t="s">
        <v>198</v>
      </c>
      <c r="C53" s="26" t="s">
        <v>199</v>
      </c>
      <c r="D53" s="26" t="s">
        <v>51</v>
      </c>
      <c r="E53" s="27" t="s">
        <v>200</v>
      </c>
      <c r="F53" s="27" t="s">
        <v>201</v>
      </c>
      <c r="G53" s="26" t="s">
        <v>202</v>
      </c>
      <c r="H53" s="26" t="s">
        <v>22</v>
      </c>
      <c r="I53" s="27" t="s">
        <v>200</v>
      </c>
      <c r="J53" s="26" t="s">
        <v>79</v>
      </c>
      <c r="K53" s="25">
        <v>220151</v>
      </c>
      <c r="L53" s="25">
        <v>81456</v>
      </c>
      <c r="M53" s="25">
        <v>56524</v>
      </c>
      <c r="N53" s="25">
        <v>15827</v>
      </c>
      <c r="O53" s="25">
        <v>97283</v>
      </c>
    </row>
    <row r="54" spans="1:15" x14ac:dyDescent="0.35">
      <c r="A54" s="26" t="s">
        <v>50</v>
      </c>
      <c r="B54" s="26" t="s">
        <v>198</v>
      </c>
      <c r="C54" s="26" t="s">
        <v>203</v>
      </c>
      <c r="D54" s="26" t="s">
        <v>51</v>
      </c>
      <c r="E54" s="27" t="s">
        <v>200</v>
      </c>
      <c r="F54" s="27" t="s">
        <v>204</v>
      </c>
      <c r="G54" s="26" t="s">
        <v>205</v>
      </c>
      <c r="H54" s="26" t="s">
        <v>22</v>
      </c>
      <c r="I54" s="27" t="s">
        <v>200</v>
      </c>
      <c r="J54" s="26" t="s">
        <v>79</v>
      </c>
      <c r="K54" s="25">
        <v>185488</v>
      </c>
      <c r="L54" s="25">
        <v>68631</v>
      </c>
      <c r="M54" s="25">
        <v>56302</v>
      </c>
      <c r="N54" s="25">
        <v>15765</v>
      </c>
      <c r="O54" s="25">
        <v>84396</v>
      </c>
    </row>
    <row r="55" spans="1:15" ht="31" x14ac:dyDescent="0.35">
      <c r="A55" s="26" t="s">
        <v>206</v>
      </c>
      <c r="B55" s="26" t="s">
        <v>207</v>
      </c>
      <c r="C55" s="26" t="s">
        <v>208</v>
      </c>
      <c r="D55" s="26" t="s">
        <v>209</v>
      </c>
      <c r="E55" s="27" t="s">
        <v>210</v>
      </c>
      <c r="F55" s="27" t="s">
        <v>211</v>
      </c>
      <c r="G55" s="26" t="s">
        <v>212</v>
      </c>
      <c r="H55" s="26" t="s">
        <v>22</v>
      </c>
      <c r="I55" s="27" t="s">
        <v>76</v>
      </c>
      <c r="J55" s="26" t="s">
        <v>79</v>
      </c>
      <c r="K55" s="25">
        <v>863687</v>
      </c>
      <c r="L55" s="25">
        <v>319564</v>
      </c>
      <c r="M55" s="25">
        <v>0</v>
      </c>
      <c r="N55" s="25">
        <v>0</v>
      </c>
      <c r="O55" s="25">
        <v>319564</v>
      </c>
    </row>
    <row r="56" spans="1:15" ht="31" x14ac:dyDescent="0.35">
      <c r="A56" s="26" t="s">
        <v>206</v>
      </c>
      <c r="B56" s="26" t="s">
        <v>207</v>
      </c>
      <c r="C56" s="26" t="s">
        <v>213</v>
      </c>
      <c r="D56" s="26" t="s">
        <v>209</v>
      </c>
      <c r="E56" s="27" t="s">
        <v>210</v>
      </c>
      <c r="F56" s="27" t="s">
        <v>214</v>
      </c>
      <c r="G56" s="26" t="s">
        <v>215</v>
      </c>
      <c r="H56" s="26" t="s">
        <v>22</v>
      </c>
      <c r="I56" s="27" t="s">
        <v>216</v>
      </c>
      <c r="J56" s="26" t="s">
        <v>79</v>
      </c>
      <c r="K56" s="25">
        <v>68684</v>
      </c>
      <c r="L56" s="25">
        <v>25413</v>
      </c>
      <c r="M56" s="25">
        <v>20927</v>
      </c>
      <c r="N56" s="25">
        <v>5860</v>
      </c>
      <c r="O56" s="25">
        <v>31273</v>
      </c>
    </row>
    <row r="57" spans="1:15" ht="31" x14ac:dyDescent="0.35">
      <c r="A57" s="26" t="s">
        <v>206</v>
      </c>
      <c r="B57" s="26" t="s">
        <v>207</v>
      </c>
      <c r="C57" s="26" t="s">
        <v>217</v>
      </c>
      <c r="D57" s="26" t="s">
        <v>209</v>
      </c>
      <c r="E57" s="27" t="s">
        <v>210</v>
      </c>
      <c r="F57" s="27" t="s">
        <v>218</v>
      </c>
      <c r="G57" s="26" t="s">
        <v>219</v>
      </c>
      <c r="H57" s="26" t="s">
        <v>22</v>
      </c>
      <c r="I57" s="27" t="s">
        <v>220</v>
      </c>
      <c r="J57" s="26" t="s">
        <v>79</v>
      </c>
      <c r="K57" s="25">
        <v>749637</v>
      </c>
      <c r="L57" s="25">
        <v>277366</v>
      </c>
      <c r="M57" s="25">
        <v>25835</v>
      </c>
      <c r="N57" s="25">
        <v>7234</v>
      </c>
      <c r="O57" s="25">
        <v>284600</v>
      </c>
    </row>
    <row r="58" spans="1:15" ht="31" x14ac:dyDescent="0.35">
      <c r="A58" s="26" t="s">
        <v>206</v>
      </c>
      <c r="B58" s="26" t="s">
        <v>221</v>
      </c>
      <c r="C58" s="26" t="s">
        <v>223</v>
      </c>
      <c r="D58" s="26" t="s">
        <v>209</v>
      </c>
      <c r="E58" s="27" t="s">
        <v>222</v>
      </c>
      <c r="F58" s="27" t="s">
        <v>224</v>
      </c>
      <c r="G58" s="26" t="s">
        <v>225</v>
      </c>
      <c r="H58" s="26" t="s">
        <v>22</v>
      </c>
      <c r="I58" s="27" t="s">
        <v>222</v>
      </c>
      <c r="J58" s="26" t="s">
        <v>79</v>
      </c>
      <c r="K58" s="25">
        <v>168287</v>
      </c>
      <c r="L58" s="25">
        <v>62266</v>
      </c>
      <c r="M58" s="25">
        <v>8658</v>
      </c>
      <c r="N58" s="25">
        <v>2424</v>
      </c>
      <c r="O58" s="25">
        <v>64690</v>
      </c>
    </row>
    <row r="59" spans="1:15" x14ac:dyDescent="0.35">
      <c r="A59" s="26" t="s">
        <v>206</v>
      </c>
      <c r="B59" s="26" t="s">
        <v>226</v>
      </c>
      <c r="C59" s="26" t="s">
        <v>227</v>
      </c>
      <c r="D59" s="26" t="s">
        <v>209</v>
      </c>
      <c r="E59" s="27" t="s">
        <v>228</v>
      </c>
      <c r="F59" s="27" t="s">
        <v>337</v>
      </c>
      <c r="G59" s="26" t="s">
        <v>229</v>
      </c>
      <c r="H59" s="26" t="s">
        <v>22</v>
      </c>
      <c r="I59" s="27" t="s">
        <v>228</v>
      </c>
      <c r="J59" s="26" t="s">
        <v>79</v>
      </c>
      <c r="K59" s="25">
        <v>297942</v>
      </c>
      <c r="L59" s="25">
        <v>110239</v>
      </c>
      <c r="M59" s="25">
        <v>6055</v>
      </c>
      <c r="N59" s="25">
        <v>1695</v>
      </c>
      <c r="O59" s="25">
        <v>111934</v>
      </c>
    </row>
    <row r="60" spans="1:15" x14ac:dyDescent="0.35">
      <c r="A60" s="26" t="s">
        <v>230</v>
      </c>
      <c r="B60" s="26" t="s">
        <v>231</v>
      </c>
      <c r="C60" s="26" t="s">
        <v>234</v>
      </c>
      <c r="D60" s="26" t="s">
        <v>232</v>
      </c>
      <c r="E60" s="27" t="s">
        <v>233</v>
      </c>
      <c r="F60" s="27" t="s">
        <v>235</v>
      </c>
      <c r="G60" s="26" t="s">
        <v>236</v>
      </c>
      <c r="H60" s="26" t="s">
        <v>22</v>
      </c>
      <c r="I60" s="27" t="s">
        <v>233</v>
      </c>
      <c r="J60" s="26" t="s">
        <v>79</v>
      </c>
      <c r="K60" s="25">
        <v>255260</v>
      </c>
      <c r="L60" s="25">
        <v>94446</v>
      </c>
      <c r="M60" s="25">
        <v>46265</v>
      </c>
      <c r="N60" s="25">
        <v>12954</v>
      </c>
      <c r="O60" s="25">
        <v>107400</v>
      </c>
    </row>
    <row r="61" spans="1:15" x14ac:dyDescent="0.35">
      <c r="A61" s="26" t="s">
        <v>230</v>
      </c>
      <c r="B61" s="26" t="s">
        <v>237</v>
      </c>
      <c r="C61" s="26" t="s">
        <v>239</v>
      </c>
      <c r="D61" s="26" t="s">
        <v>232</v>
      </c>
      <c r="E61" s="27" t="s">
        <v>238</v>
      </c>
      <c r="F61" s="27" t="s">
        <v>240</v>
      </c>
      <c r="G61" s="26" t="s">
        <v>241</v>
      </c>
      <c r="H61" s="26" t="s">
        <v>22</v>
      </c>
      <c r="I61" s="27" t="s">
        <v>238</v>
      </c>
      <c r="J61" s="26" t="s">
        <v>79</v>
      </c>
      <c r="K61" s="25">
        <v>124116</v>
      </c>
      <c r="L61" s="25">
        <v>45923</v>
      </c>
      <c r="M61" s="25">
        <v>306742</v>
      </c>
      <c r="N61" s="25">
        <v>85888</v>
      </c>
      <c r="O61" s="25">
        <v>131811</v>
      </c>
    </row>
    <row r="62" spans="1:15" x14ac:dyDescent="0.35">
      <c r="A62" s="26" t="s">
        <v>230</v>
      </c>
      <c r="B62" s="26" t="s">
        <v>242</v>
      </c>
      <c r="C62" s="26" t="s">
        <v>244</v>
      </c>
      <c r="D62" s="26" t="s">
        <v>232</v>
      </c>
      <c r="E62" s="27" t="s">
        <v>271</v>
      </c>
      <c r="F62" s="27" t="s">
        <v>245</v>
      </c>
      <c r="G62" s="26" t="s">
        <v>243</v>
      </c>
      <c r="H62" s="26" t="s">
        <v>22</v>
      </c>
      <c r="I62" s="27" t="s">
        <v>270</v>
      </c>
      <c r="J62" s="26" t="s">
        <v>79</v>
      </c>
      <c r="K62" s="25">
        <v>703119</v>
      </c>
      <c r="L62" s="25">
        <v>260154</v>
      </c>
      <c r="M62" s="25"/>
      <c r="N62" s="25"/>
      <c r="O62" s="25">
        <v>260154</v>
      </c>
    </row>
    <row r="63" spans="1:15" x14ac:dyDescent="0.35">
      <c r="A63" s="26" t="s">
        <v>246</v>
      </c>
      <c r="B63" s="26" t="s">
        <v>247</v>
      </c>
      <c r="C63" s="26" t="s">
        <v>248</v>
      </c>
      <c r="D63" s="26" t="s">
        <v>249</v>
      </c>
      <c r="E63" s="27" t="s">
        <v>271</v>
      </c>
      <c r="F63" s="27" t="s">
        <v>250</v>
      </c>
      <c r="G63" s="26" t="s">
        <v>251</v>
      </c>
      <c r="H63" s="26" t="s">
        <v>22</v>
      </c>
      <c r="I63" s="27" t="s">
        <v>76</v>
      </c>
      <c r="J63" s="26" t="s">
        <v>79</v>
      </c>
      <c r="K63" s="25">
        <v>491757</v>
      </c>
      <c r="L63" s="25">
        <v>181950</v>
      </c>
      <c r="M63" s="25">
        <v>0</v>
      </c>
      <c r="N63" s="25">
        <v>0</v>
      </c>
      <c r="O63" s="25">
        <v>181950</v>
      </c>
    </row>
    <row r="64" spans="1:15" ht="31" x14ac:dyDescent="0.35">
      <c r="A64" s="26" t="s">
        <v>52</v>
      </c>
      <c r="B64" s="26" t="s">
        <v>53</v>
      </c>
      <c r="C64" s="26" t="s">
        <v>54</v>
      </c>
      <c r="D64" s="26" t="s">
        <v>55</v>
      </c>
      <c r="E64" s="27" t="s">
        <v>56</v>
      </c>
      <c r="F64" s="27" t="s">
        <v>57</v>
      </c>
      <c r="G64" s="26" t="s">
        <v>58</v>
      </c>
      <c r="H64" s="26" t="s">
        <v>22</v>
      </c>
      <c r="I64" s="27" t="s">
        <v>56</v>
      </c>
      <c r="J64" s="26" t="s">
        <v>79</v>
      </c>
      <c r="K64" s="25">
        <v>416286</v>
      </c>
      <c r="L64" s="25">
        <v>154026</v>
      </c>
      <c r="M64" s="25">
        <v>57710</v>
      </c>
      <c r="N64" s="25">
        <v>16159</v>
      </c>
      <c r="O64" s="25">
        <v>170185</v>
      </c>
    </row>
    <row r="65" spans="1:15" ht="31" x14ac:dyDescent="0.35">
      <c r="A65" s="26" t="s">
        <v>52</v>
      </c>
      <c r="B65" s="26" t="s">
        <v>53</v>
      </c>
      <c r="C65" s="26" t="s">
        <v>59</v>
      </c>
      <c r="D65" s="26" t="s">
        <v>55</v>
      </c>
      <c r="E65" s="27" t="s">
        <v>56</v>
      </c>
      <c r="F65" s="27" t="s">
        <v>60</v>
      </c>
      <c r="G65" s="26" t="s">
        <v>61</v>
      </c>
      <c r="H65" s="26" t="s">
        <v>22</v>
      </c>
      <c r="I65" s="27" t="s">
        <v>56</v>
      </c>
      <c r="J65" s="26" t="s">
        <v>79</v>
      </c>
      <c r="K65" s="25">
        <v>111622</v>
      </c>
      <c r="L65" s="25">
        <v>41300</v>
      </c>
      <c r="M65" s="25">
        <v>14492</v>
      </c>
      <c r="N65" s="25">
        <v>4058</v>
      </c>
      <c r="O65" s="25">
        <v>45358</v>
      </c>
    </row>
    <row r="66" spans="1:15" ht="31" x14ac:dyDescent="0.35">
      <c r="A66" s="26" t="s">
        <v>52</v>
      </c>
      <c r="B66" s="26" t="s">
        <v>53</v>
      </c>
      <c r="C66" s="26" t="s">
        <v>62</v>
      </c>
      <c r="D66" s="26" t="s">
        <v>55</v>
      </c>
      <c r="E66" s="27" t="s">
        <v>56</v>
      </c>
      <c r="F66" s="27" t="s">
        <v>63</v>
      </c>
      <c r="G66" s="26" t="s">
        <v>64</v>
      </c>
      <c r="H66" s="26" t="s">
        <v>22</v>
      </c>
      <c r="I66" s="27" t="s">
        <v>56</v>
      </c>
      <c r="J66" s="26" t="s">
        <v>79</v>
      </c>
      <c r="K66" s="25">
        <v>519679</v>
      </c>
      <c r="L66" s="25">
        <v>192281</v>
      </c>
      <c r="M66" s="25">
        <v>71853</v>
      </c>
      <c r="N66" s="25">
        <v>20119</v>
      </c>
      <c r="O66" s="25">
        <v>212400</v>
      </c>
    </row>
    <row r="67" spans="1:15" x14ac:dyDescent="0.35">
      <c r="A67" s="26" t="s">
        <v>52</v>
      </c>
      <c r="B67" s="26" t="s">
        <v>53</v>
      </c>
      <c r="C67" s="26" t="s">
        <v>252</v>
      </c>
      <c r="D67" s="26" t="s">
        <v>55</v>
      </c>
      <c r="E67" s="27" t="s">
        <v>56</v>
      </c>
      <c r="F67" s="27" t="s">
        <v>253</v>
      </c>
      <c r="G67" s="26" t="s">
        <v>254</v>
      </c>
      <c r="H67" s="26" t="s">
        <v>22</v>
      </c>
      <c r="I67" s="27" t="s">
        <v>56</v>
      </c>
      <c r="J67" s="26" t="s">
        <v>79</v>
      </c>
      <c r="K67" s="25">
        <v>483012</v>
      </c>
      <c r="L67" s="25">
        <v>178714</v>
      </c>
      <c r="M67" s="25">
        <v>66754</v>
      </c>
      <c r="N67" s="25">
        <v>18691</v>
      </c>
      <c r="O67" s="25">
        <v>197405</v>
      </c>
    </row>
    <row r="68" spans="1:15" x14ac:dyDescent="0.35">
      <c r="A68" s="26" t="s">
        <v>52</v>
      </c>
      <c r="B68" s="26" t="s">
        <v>53</v>
      </c>
      <c r="C68" s="26" t="s">
        <v>302</v>
      </c>
      <c r="D68" s="26" t="s">
        <v>55</v>
      </c>
      <c r="E68" s="27" t="s">
        <v>56</v>
      </c>
      <c r="F68" s="27" t="s">
        <v>338</v>
      </c>
      <c r="G68" s="26" t="s">
        <v>339</v>
      </c>
      <c r="H68" s="26" t="s">
        <v>22</v>
      </c>
      <c r="I68" s="27" t="s">
        <v>56</v>
      </c>
      <c r="J68" s="26" t="s">
        <v>24</v>
      </c>
      <c r="K68" s="25">
        <v>706385</v>
      </c>
      <c r="L68" s="25">
        <v>261362</v>
      </c>
      <c r="M68" s="25">
        <v>99031</v>
      </c>
      <c r="N68" s="25">
        <v>27729</v>
      </c>
      <c r="O68" s="25">
        <v>289091</v>
      </c>
    </row>
    <row r="69" spans="1:15" x14ac:dyDescent="0.35">
      <c r="A69" s="26" t="s">
        <v>52</v>
      </c>
      <c r="B69" s="26" t="s">
        <v>303</v>
      </c>
      <c r="C69" s="26" t="s">
        <v>304</v>
      </c>
      <c r="D69" s="26" t="s">
        <v>55</v>
      </c>
      <c r="E69" s="27" t="s">
        <v>305</v>
      </c>
      <c r="F69" s="27" t="s">
        <v>340</v>
      </c>
      <c r="G69" s="26" t="s">
        <v>341</v>
      </c>
      <c r="H69" s="26" t="s">
        <v>22</v>
      </c>
      <c r="I69" s="27" t="s">
        <v>305</v>
      </c>
      <c r="J69" s="26" t="s">
        <v>24</v>
      </c>
      <c r="K69" s="25">
        <v>3980977</v>
      </c>
      <c r="L69" s="25">
        <v>1472961</v>
      </c>
      <c r="M69" s="25">
        <v>626806</v>
      </c>
      <c r="N69" s="25">
        <v>175506</v>
      </c>
      <c r="O69" s="25">
        <v>1648467</v>
      </c>
    </row>
    <row r="70" spans="1:15" x14ac:dyDescent="0.35">
      <c r="A70" s="26" t="s">
        <v>52</v>
      </c>
      <c r="B70" s="26" t="s">
        <v>303</v>
      </c>
      <c r="C70" s="26" t="s">
        <v>306</v>
      </c>
      <c r="D70" s="26" t="s">
        <v>55</v>
      </c>
      <c r="E70" s="27" t="s">
        <v>305</v>
      </c>
      <c r="F70" s="27" t="s">
        <v>342</v>
      </c>
      <c r="G70" s="26" t="s">
        <v>343</v>
      </c>
      <c r="H70" s="26" t="s">
        <v>22</v>
      </c>
      <c r="I70" s="27" t="s">
        <v>305</v>
      </c>
      <c r="J70" s="26" t="s">
        <v>24</v>
      </c>
      <c r="K70" s="25">
        <v>1385071</v>
      </c>
      <c r="L70" s="25">
        <v>512476</v>
      </c>
      <c r="M70" s="25">
        <v>188311</v>
      </c>
      <c r="N70" s="25">
        <v>52727</v>
      </c>
      <c r="O70" s="25">
        <v>565203</v>
      </c>
    </row>
    <row r="71" spans="1:15" x14ac:dyDescent="0.35">
      <c r="A71" s="26" t="s">
        <v>66</v>
      </c>
      <c r="B71" s="26" t="s">
        <v>67</v>
      </c>
      <c r="C71" s="26" t="s">
        <v>68</v>
      </c>
      <c r="D71" s="26" t="s">
        <v>69</v>
      </c>
      <c r="E71" s="27" t="s">
        <v>70</v>
      </c>
      <c r="F71" s="27" t="s">
        <v>71</v>
      </c>
      <c r="G71" s="26" t="s">
        <v>72</v>
      </c>
      <c r="H71" s="26" t="s">
        <v>22</v>
      </c>
      <c r="I71" s="27" t="s">
        <v>70</v>
      </c>
      <c r="J71" s="26" t="s">
        <v>79</v>
      </c>
      <c r="K71" s="25">
        <v>385809</v>
      </c>
      <c r="L71" s="25">
        <v>142749</v>
      </c>
      <c r="M71" s="25">
        <v>892145</v>
      </c>
      <c r="N71" s="25">
        <v>249801</v>
      </c>
      <c r="O71" s="25">
        <v>392550</v>
      </c>
    </row>
    <row r="72" spans="1:15" x14ac:dyDescent="0.35">
      <c r="A72" s="26" t="s">
        <v>255</v>
      </c>
      <c r="B72" s="26" t="s">
        <v>307</v>
      </c>
      <c r="C72" s="26" t="s">
        <v>308</v>
      </c>
      <c r="D72" s="26" t="s">
        <v>256</v>
      </c>
      <c r="E72" s="27" t="s">
        <v>309</v>
      </c>
      <c r="F72" s="27" t="s">
        <v>344</v>
      </c>
      <c r="G72" s="26" t="s">
        <v>345</v>
      </c>
      <c r="H72" s="26" t="s">
        <v>22</v>
      </c>
      <c r="I72" s="27" t="s">
        <v>309</v>
      </c>
      <c r="J72" s="26" t="s">
        <v>79</v>
      </c>
      <c r="K72" s="25">
        <v>381592</v>
      </c>
      <c r="L72" s="25">
        <v>141189</v>
      </c>
      <c r="M72" s="25">
        <v>63907</v>
      </c>
      <c r="N72" s="25">
        <v>17894</v>
      </c>
      <c r="O72" s="25">
        <v>159083</v>
      </c>
    </row>
    <row r="73" spans="1:15" x14ac:dyDescent="0.35">
      <c r="A73" s="26" t="s">
        <v>255</v>
      </c>
      <c r="B73" s="26" t="s">
        <v>307</v>
      </c>
      <c r="C73" s="26" t="s">
        <v>310</v>
      </c>
      <c r="D73" s="26" t="s">
        <v>256</v>
      </c>
      <c r="E73" s="27" t="s">
        <v>309</v>
      </c>
      <c r="F73" s="27" t="s">
        <v>346</v>
      </c>
      <c r="G73" s="26" t="s">
        <v>347</v>
      </c>
      <c r="H73" s="26" t="s">
        <v>22</v>
      </c>
      <c r="I73" s="27" t="s">
        <v>309</v>
      </c>
      <c r="J73" s="26" t="s">
        <v>24</v>
      </c>
      <c r="K73" s="25">
        <v>2845815</v>
      </c>
      <c r="L73" s="25">
        <v>1052952</v>
      </c>
      <c r="M73" s="25">
        <v>518671</v>
      </c>
      <c r="N73" s="25">
        <v>145228</v>
      </c>
      <c r="O73" s="25">
        <v>1198180</v>
      </c>
    </row>
    <row r="74" spans="1:15" x14ac:dyDescent="0.35">
      <c r="A74" s="26" t="s">
        <v>73</v>
      </c>
      <c r="B74" s="26" t="s">
        <v>257</v>
      </c>
      <c r="C74" s="26" t="s">
        <v>258</v>
      </c>
      <c r="D74" s="26" t="s">
        <v>74</v>
      </c>
      <c r="E74" s="27" t="s">
        <v>259</v>
      </c>
      <c r="F74" s="27" t="s">
        <v>260</v>
      </c>
      <c r="G74" s="26" t="s">
        <v>261</v>
      </c>
      <c r="H74" s="26" t="s">
        <v>22</v>
      </c>
      <c r="I74" s="27" t="s">
        <v>75</v>
      </c>
      <c r="J74" s="26" t="s">
        <v>79</v>
      </c>
      <c r="K74" s="25">
        <v>98967</v>
      </c>
      <c r="L74" s="25">
        <v>36618</v>
      </c>
      <c r="M74" s="25">
        <v>22891</v>
      </c>
      <c r="N74" s="25">
        <v>6409</v>
      </c>
      <c r="O74" s="25">
        <v>43027</v>
      </c>
    </row>
    <row r="75" spans="1:15" x14ac:dyDescent="0.35">
      <c r="A75" s="26" t="s">
        <v>73</v>
      </c>
      <c r="B75" s="26" t="s">
        <v>311</v>
      </c>
      <c r="C75" s="26" t="s">
        <v>312</v>
      </c>
      <c r="D75" s="26" t="s">
        <v>74</v>
      </c>
      <c r="E75" s="27" t="s">
        <v>75</v>
      </c>
      <c r="F75" s="27" t="s">
        <v>348</v>
      </c>
      <c r="G75" s="26" t="s">
        <v>349</v>
      </c>
      <c r="H75" s="26" t="s">
        <v>22</v>
      </c>
      <c r="I75" s="27" t="s">
        <v>75</v>
      </c>
      <c r="J75" s="26" t="s">
        <v>79</v>
      </c>
      <c r="K75" s="25">
        <v>703792</v>
      </c>
      <c r="L75" s="25">
        <v>260403</v>
      </c>
      <c r="M75" s="25">
        <v>173415</v>
      </c>
      <c r="N75" s="25">
        <v>48556</v>
      </c>
      <c r="O75" s="25">
        <v>308959</v>
      </c>
    </row>
    <row r="76" spans="1:15" x14ac:dyDescent="0.35">
      <c r="A76" s="26" t="s">
        <v>262</v>
      </c>
      <c r="B76" s="26" t="s">
        <v>263</v>
      </c>
      <c r="C76" s="26" t="s">
        <v>264</v>
      </c>
      <c r="D76" s="26" t="s">
        <v>265</v>
      </c>
      <c r="E76" s="27" t="s">
        <v>266</v>
      </c>
      <c r="F76" s="27" t="s">
        <v>267</v>
      </c>
      <c r="G76" s="26" t="s">
        <v>268</v>
      </c>
      <c r="H76" s="26" t="s">
        <v>22</v>
      </c>
      <c r="I76" s="27" t="s">
        <v>269</v>
      </c>
      <c r="J76" s="26" t="s">
        <v>79</v>
      </c>
      <c r="K76" s="25">
        <v>342185</v>
      </c>
      <c r="L76" s="25">
        <v>126608</v>
      </c>
      <c r="M76" s="25">
        <v>63823</v>
      </c>
      <c r="N76" s="25">
        <v>17870</v>
      </c>
      <c r="O76" s="25">
        <v>144478</v>
      </c>
    </row>
    <row r="77" spans="1:15" x14ac:dyDescent="0.35">
      <c r="A77" s="32" t="s">
        <v>351</v>
      </c>
      <c r="B77" s="33"/>
      <c r="C77" s="33"/>
      <c r="D77" s="34"/>
      <c r="E77" s="35"/>
      <c r="F77" s="36"/>
      <c r="G77" s="33"/>
      <c r="H77" s="33"/>
      <c r="I77" s="32"/>
      <c r="J77" s="37"/>
      <c r="K77" s="38">
        <f>SUBTOTAL(109,Table1[(A)
Estimated
Total 2022–23
Charter School LCFF State Aid])</f>
        <v>49310600</v>
      </c>
      <c r="L77" s="38">
        <f>SUBTOTAL(109,Table1[(B)
Estimated
Charter School LCFF State Aid
= (A) x .37])</f>
        <v>18244920</v>
      </c>
      <c r="M77" s="38">
        <f>SUBTOTAL(109,Table1[(C)
Estimated
Total 2022–23
In-lieu of Property Taxes])</f>
        <v>10698623</v>
      </c>
      <c r="N77" s="38">
        <f>SUBTOTAL(109,Table1[(D)
Estimated
In-lieu of 
Property Taxes
= (C) x .28])</f>
        <v>2995616</v>
      </c>
      <c r="O77" s="39">
        <f>SUBTOTAL(109,Table1[(E)
Estimated
Total
= (B) + (D)])</f>
        <v>21240536</v>
      </c>
    </row>
    <row r="78" spans="1:15" ht="21" customHeight="1" x14ac:dyDescent="0.35">
      <c r="A78" s="17" t="s">
        <v>8</v>
      </c>
    </row>
    <row r="79" spans="1:15" x14ac:dyDescent="0.35">
      <c r="A79" s="18" t="s">
        <v>0</v>
      </c>
    </row>
    <row r="80" spans="1:15" x14ac:dyDescent="0.35">
      <c r="A80" s="18" t="s">
        <v>9</v>
      </c>
    </row>
    <row r="81" spans="1:1" x14ac:dyDescent="0.35">
      <c r="A81" s="19" t="s">
        <v>277</v>
      </c>
    </row>
  </sheetData>
  <printOptions horizontalCentered="1"/>
  <pageMargins left="0.25" right="0.25" top="0.75" bottom="0.75" header="0.3" footer="0.3"/>
  <pageSetup paperSize="5" scale="56" fitToHeight="0" orientation="landscape" r:id="rId1"/>
  <headerFooter>
    <oddFooter>&amp;C&amp;"Arial,Regular"&amp;12Page &amp;P of &amp;N</oddFooter>
  </headerFooter>
  <ignoredErrors>
    <ignoredError sqref="G6 A7:C76 G7:G76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22-23 CS Adv</vt:lpstr>
      <vt:lpstr>'Summary 22-23 CS Adv'!Print_Titles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 Special Advance Summary - Principal Apportionment (CA Dept of Education)</dc:title>
  <dc:subject>Summary of the 2022–23 First Special Advance Apportionment for Charter Schools (CS Adv).</dc:subject>
  <dc:creator/>
  <cp:lastModifiedBy/>
  <dcterms:created xsi:type="dcterms:W3CDTF">2025-04-16T21:51:49Z</dcterms:created>
  <dcterms:modified xsi:type="dcterms:W3CDTF">2025-04-16T21:52:29Z</dcterms:modified>
</cp:coreProperties>
</file>