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8_{57131E35-682B-4476-82D8-E664AF19C809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PaySched LEA 24-25 CS Adv" sheetId="3" r:id="rId1"/>
    <sheet name="PaySched County 24-25 CS Adv" sheetId="4" r:id="rId2"/>
  </sheets>
  <definedNames>
    <definedName name="_xlnm._FilterDatabase" localSheetId="1" hidden="1">'PaySched County 24-25 CS Adv'!$A$3:$C$3</definedName>
    <definedName name="_xlnm._FilterDatabase" localSheetId="0" hidden="1">'PaySched LEA 24-25 CS Adv'!$A$1:$A$4</definedName>
    <definedName name="_xlnm.Print_Titles" localSheetId="1">'PaySched County 24-25 CS Adv'!$1:$3</definedName>
    <definedName name="_xlnm.Print_Titles" localSheetId="0">'PaySched LEA 24-25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3" l="1"/>
  <c r="C22" i="4"/>
  <c r="J63" i="3" l="1"/>
  <c r="I63" i="3"/>
</calcChain>
</file>

<file path=xl/sharedStrings.xml><?xml version="1.0" encoding="utf-8"?>
<sst xmlns="http://schemas.openxmlformats.org/spreadsheetml/2006/main" count="360" uniqueCount="143">
  <si>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</si>
  <si>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</si>
  <si>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</si>
  <si>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</si>
  <si>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</si>
  <si>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</si>
  <si>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</si>
  <si>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</si>
  <si>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</si>
  <si>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</si>
  <si>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</si>
  <si>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</si>
  <si>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</si>
  <si>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</si>
  <si>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</si>
  <si>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</si>
  <si>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TOTAL</t>
  </si>
  <si>
    <t>Fresno</t>
  </si>
  <si>
    <t>Los Angeles</t>
  </si>
  <si>
    <t>Orange</t>
  </si>
  <si>
    <t>Sacramento</t>
  </si>
  <si>
    <t>San Joaquin</t>
  </si>
  <si>
    <t>Solano</t>
  </si>
  <si>
    <t>01</t>
  </si>
  <si>
    <t>Alameda</t>
  </si>
  <si>
    <t>San Bernardino</t>
  </si>
  <si>
    <t>San Diego</t>
  </si>
  <si>
    <t>Shasta</t>
  </si>
  <si>
    <t>04</t>
  </si>
  <si>
    <t>Butte</t>
  </si>
  <si>
    <t>Paradise Unified</t>
  </si>
  <si>
    <t>0110338</t>
  </si>
  <si>
    <t>Achieve Charter School of Paradise Inc.</t>
  </si>
  <si>
    <t>0751</t>
  </si>
  <si>
    <t>0140186</t>
  </si>
  <si>
    <t>Clovis Global Academy</t>
  </si>
  <si>
    <t>Clovis Unified</t>
  </si>
  <si>
    <t>Fresno Unified</t>
  </si>
  <si>
    <t>0140764</t>
  </si>
  <si>
    <t>Golden Charter Academy</t>
  </si>
  <si>
    <t>0140681</t>
  </si>
  <si>
    <t>Environmental Charter High - Gardena</t>
  </si>
  <si>
    <t>Los Angeles Unified</t>
  </si>
  <si>
    <t>0136994</t>
  </si>
  <si>
    <t>Rise Kohyang Elementary School</t>
  </si>
  <si>
    <t>0138883</t>
  </si>
  <si>
    <t>Equitas Academy 6</t>
  </si>
  <si>
    <t>0139832</t>
  </si>
  <si>
    <t>Citizens of the World Charter School West Valley</t>
  </si>
  <si>
    <t>0140749</t>
  </si>
  <si>
    <t>Citizens of the World Charter School East Valley</t>
  </si>
  <si>
    <t>Palmdale Elementary</t>
  </si>
  <si>
    <t>0140889</t>
  </si>
  <si>
    <t>Palmdale Academy Charter</t>
  </si>
  <si>
    <t>Compton Unified</t>
  </si>
  <si>
    <t>0137893</t>
  </si>
  <si>
    <t>KIPP Compton Community School</t>
  </si>
  <si>
    <t>Acton-Agua Dulce Unified</t>
  </si>
  <si>
    <t>0138297</t>
  </si>
  <si>
    <t>iLead Agua Dulce</t>
  </si>
  <si>
    <t>0140822</t>
  </si>
  <si>
    <t>Irvine International Academy</t>
  </si>
  <si>
    <t>0141978</t>
  </si>
  <si>
    <t>Vista Meridian Global Academy</t>
  </si>
  <si>
    <t>0142224</t>
  </si>
  <si>
    <t>California Republic Leadership Academy Capistrano</t>
  </si>
  <si>
    <t>Capistrano Unified</t>
  </si>
  <si>
    <t>Irvine Unified</t>
  </si>
  <si>
    <t>Cajon Valley Union</t>
  </si>
  <si>
    <t>0139394</t>
  </si>
  <si>
    <t>Kidinnu Academy</t>
  </si>
  <si>
    <t>Stockton Unified</t>
  </si>
  <si>
    <t>0139865</t>
  </si>
  <si>
    <t>Aspire Stockton 6-12 Secondary Academy</t>
  </si>
  <si>
    <t>0139907</t>
  </si>
  <si>
    <t>Voices College Bound Language Academy at Stockton</t>
  </si>
  <si>
    <t>0139923</t>
  </si>
  <si>
    <t>Aspire Arts &amp; Sciences Academy</t>
  </si>
  <si>
    <t>0140616</t>
  </si>
  <si>
    <t>KIPP Stockton</t>
  </si>
  <si>
    <t>0141358</t>
  </si>
  <si>
    <t>KIPP University Park</t>
  </si>
  <si>
    <t>Banta Unified</t>
  </si>
  <si>
    <t>0141242</t>
  </si>
  <si>
    <t>River Islands High</t>
  </si>
  <si>
    <t>Columbia Elementary</t>
  </si>
  <si>
    <t>0134122</t>
  </si>
  <si>
    <t>Redding School of the Arts</t>
  </si>
  <si>
    <t>D</t>
  </si>
  <si>
    <t>L</t>
  </si>
  <si>
    <t>Grade Level Expansion</t>
  </si>
  <si>
    <t>Newly Operational</t>
  </si>
  <si>
    <t>N/A</t>
  </si>
  <si>
    <r>
      <t xml:space="preserve">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) Section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Section 47652(b)</t>
    </r>
  </si>
  <si>
    <t>0000000</t>
  </si>
  <si>
    <t>0138867</t>
  </si>
  <si>
    <t>Hayward Collegiate Charter</t>
  </si>
  <si>
    <t>Hayward Unified</t>
  </si>
  <si>
    <t>0140806</t>
  </si>
  <si>
    <t>Aspen Ridge Public</t>
  </si>
  <si>
    <t>0156364</t>
  </si>
  <si>
    <t>Kern</t>
  </si>
  <si>
    <t>Grow Public Schools</t>
  </si>
  <si>
    <t>Lake</t>
  </si>
  <si>
    <t>Kelseyville Unified</t>
  </si>
  <si>
    <t>0141382</t>
  </si>
  <si>
    <t>Shade Canyon</t>
  </si>
  <si>
    <t>0135582</t>
  </si>
  <si>
    <t>Russell Westbrook Why Not? High</t>
  </si>
  <si>
    <t>0164780</t>
  </si>
  <si>
    <t>Ednovate College Prep 6</t>
  </si>
  <si>
    <t>0148361</t>
  </si>
  <si>
    <t>Napa</t>
  </si>
  <si>
    <t>Mayacamas Countywide Middle</t>
  </si>
  <si>
    <t>0142000</t>
  </si>
  <si>
    <t>Explore Academy</t>
  </si>
  <si>
    <t>Placentia-Yorba Linda Unified</t>
  </si>
  <si>
    <t>0142232</t>
  </si>
  <si>
    <t>Irvine Chinese Immersion Academy</t>
  </si>
  <si>
    <t>0142091</t>
  </si>
  <si>
    <t>Capital College and Career Academy</t>
  </si>
  <si>
    <t>0142547</t>
  </si>
  <si>
    <t>Inland Empire Springs Charter School</t>
  </si>
  <si>
    <t>Santa Clara</t>
  </si>
  <si>
    <t>Gilroy Unified</t>
  </si>
  <si>
    <t>0123760</t>
  </si>
  <si>
    <t>Gilroy Prep (a Navigator School)</t>
  </si>
  <si>
    <t>0138909</t>
  </si>
  <si>
    <t>Santa Cruz</t>
  </si>
  <si>
    <t>Watsonville Prep</t>
  </si>
  <si>
    <t>Vacaville Unified</t>
  </si>
  <si>
    <t>0129494</t>
  </si>
  <si>
    <t>Kairos Public</t>
  </si>
  <si>
    <t>Sonoma</t>
  </si>
  <si>
    <t>Petaluma Joint Union High</t>
  </si>
  <si>
    <t>0142554</t>
  </si>
  <si>
    <t>Dual Language Immersion Academy Charter School</t>
  </si>
  <si>
    <t>Yuba</t>
  </si>
  <si>
    <t>Marysville Joint Unified</t>
  </si>
  <si>
    <t>December 2024</t>
  </si>
  <si>
    <t>2024–25 Second Special Advance Apportionment for Charter Schools</t>
  </si>
  <si>
    <t>Total Payments
December 2024</t>
  </si>
  <si>
    <t>LEGEND: *Payment to charter schools; **Payment to school districts;  D = Direct Funded; L = Locally Funded, LCFF = Local Control Funding Formula, N/A =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</si>
</sst>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6" formatCode="_(&quot;$&quot;* #,##0_);_(&quot;$&quot;* \(#,##0\);_(&quot;$&quot;* &quot;-&quot;??_);_(@_)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NumberFormat="1" applyFont="1"/>
    <xf numFmtId="0" fontId="6" fillId="0" borderId="0" xfId="0" applyNumberFormat="1" applyFont="1"/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NumberFormat="1"/>
    <xf numFmtId="0" fontId="5" fillId="0" borderId="0" xfId="7" applyFont="1" applyAlignment="1">
      <alignment vertical="center"/>
    </xf>
    <xf numFmtId="0" fontId="1" fillId="0" borderId="0" xfId="7"/>
    <xf numFmtId="0" fontId="7" fillId="0" borderId="0" xfId="7" applyFont="1" applyAlignment="1">
      <alignment horizontal="center" vertical="center"/>
    </xf>
    <xf numFmtId="0" fontId="8" fillId="0" borderId="0" xfId="7" applyFont="1"/>
    <xf numFmtId="0" fontId="0" fillId="0" borderId="0" xfId="0" quotePrefix="1" applyNumberFormat="1"/>
    <xf numFmtId="0" fontId="0" fillId="0" borderId="0" xfId="0" applyBorder="1" applyAlignment="1"/>
    <xf numFmtId="0" fontId="0" fillId="0" borderId="0" xfId="0" applyNumberFormat="1" applyBorder="1"/>
    <xf numFmtId="0" fontId="0" fillId="0" borderId="0" xfId="0" quotePrefix="1"/>
    <xf numFmtId="0" fontId="0" fillId="0" borderId="2" xfId="0" applyNumberFormat="1" applyBorder="1" applyAlignment="1">
      <alignment horizontal="left" wrapText="1"/>
    </xf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 applyProtection="1">
      <alignment horizontal="left" wrapText="1"/>
    </xf>
    <xf numFmtId="0" fontId="3" fillId="0" borderId="0" xfId="0" applyFont="1"/>
    <xf numFmtId="0" fontId="0" fillId="0" borderId="4" xfId="0" applyNumberFormat="1" applyBorder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5" xfId="0" applyNumberFormat="1" applyBorder="1" applyAlignment="1" applyProtection="1">
      <alignment horizontal="left" wrapText="1"/>
    </xf>
    <xf numFmtId="0" fontId="0" fillId="0" borderId="5" xfId="0" applyNumberFormat="1" applyBorder="1" applyAlignment="1">
      <alignment horizontal="left" wrapText="1"/>
    </xf>
    <xf numFmtId="0" fontId="0" fillId="0" borderId="6" xfId="0" applyNumberFormat="1" applyBorder="1" applyAlignment="1">
      <alignment horizontal="left" wrapText="1"/>
    </xf>
    <xf numFmtId="0" fontId="0" fillId="0" borderId="0" xfId="0" applyNumberFormat="1" applyBorder="1" applyAlignment="1" applyProtection="1">
      <alignment horizontal="left" wrapText="1"/>
    </xf>
    <xf numFmtId="0" fontId="0" fillId="0" borderId="0" xfId="0" applyNumberFormat="1" applyBorder="1" applyAlignment="1" applyProtection="1"/>
    <xf numFmtId="0" fontId="0" fillId="0" borderId="0" xfId="0" applyAlignment="1">
      <alignment horizontal="left"/>
    </xf>
    <xf numFmtId="0" fontId="10" fillId="0" borderId="0" xfId="1" applyNumberFormat="1" applyFont="1"/>
    <xf numFmtId="0" fontId="10" fillId="0" borderId="0" xfId="1" applyFont="1" applyFill="1" applyAlignment="1">
      <alignment vertical="center"/>
    </xf>
    <xf numFmtId="0" fontId="2" fillId="2" borderId="7" xfId="6" applyNumberFormat="1" applyBorder="1">
      <alignment horizontal="center" wrapText="1"/>
    </xf>
    <xf numFmtId="0" fontId="2" fillId="2" borderId="7" xfId="6" applyBorder="1">
      <alignment horizontal="center" wrapText="1"/>
    </xf>
    <xf numFmtId="3" fontId="2" fillId="2" borderId="7" xfId="6" applyNumberFormat="1" applyBorder="1">
      <alignment horizontal="center" wrapText="1"/>
    </xf>
    <xf numFmtId="164" fontId="2" fillId="2" borderId="7" xfId="6" applyNumberFormat="1" applyBorder="1">
      <alignment horizontal="center" wrapText="1"/>
    </xf>
    <xf numFmtId="0" fontId="3" fillId="0" borderId="0" xfId="0" applyNumberFormat="1" applyFont="1" applyBorder="1" applyAlignment="1" applyProtection="1">
      <alignment horizontal="right"/>
    </xf>
    <xf numFmtId="0" fontId="3" fillId="0" borderId="0" xfId="0" applyNumberFormat="1" applyFont="1" applyBorder="1" applyAlignment="1" applyProtection="1"/>
    <xf numFmtId="42" fontId="3" fillId="0" borderId="0" xfId="0" applyNumberFormat="1" applyFont="1" applyBorder="1"/>
    <xf numFmtId="0" fontId="6" fillId="0" borderId="0" xfId="0" quotePrefix="1" applyFont="1"/>
    <xf numFmtId="49" fontId="6" fillId="0" borderId="0" xfId="0" applyNumberFormat="1" applyFont="1"/>
    <xf numFmtId="0" fontId="0" fillId="0" borderId="4" xfId="0" quotePrefix="1" applyNumberFormat="1" applyBorder="1" applyAlignment="1">
      <alignment horizontal="left" wrapText="1"/>
    </xf>
    <xf numFmtId="0" fontId="3" fillId="0" borderId="0" xfId="5" applyNumberFormat="1" applyAlignment="1" applyProtection="1">
      <alignment horizontal="right" vertical="top" wrapText="1"/>
    </xf>
    <xf numFmtId="0" fontId="3" fillId="0" borderId="0" xfId="5" applyNumberFormat="1" applyAlignment="1" applyProtection="1">
      <alignment horizontal="right" wrapText="1"/>
    </xf>
    <xf numFmtId="0" fontId="3" fillId="0" borderId="0" xfId="5" applyNumberFormat="1" applyAlignment="1">
      <alignment horizontal="right" wrapText="1"/>
    </xf>
    <xf numFmtId="3" fontId="3" fillId="0" borderId="0" xfId="5" applyNumberFormat="1" applyAlignment="1">
      <alignment horizontal="left" wrapText="1"/>
    </xf>
    <xf numFmtId="0" fontId="3" fillId="0" borderId="0" xfId="5"/>
    <xf numFmtId="0" fontId="3" fillId="0" borderId="0" xfId="5" applyNumberFormat="1" applyAlignment="1">
      <alignment horizontal="center" wrapText="1"/>
    </xf>
    <xf numFmtId="3" fontId="3" fillId="0" borderId="0" xfId="5" applyNumberFormat="1" applyAlignment="1">
      <alignment horizontal="center" wrapText="1"/>
    </xf>
    <xf numFmtId="42" fontId="3" fillId="0" borderId="0" xfId="5" applyNumberFormat="1" applyAlignment="1">
      <alignment horizontal="right" wrapText="1"/>
    </xf>
    <xf numFmtId="42" fontId="0" fillId="0" borderId="2" xfId="10" applyNumberFormat="1" applyFont="1" applyBorder="1" applyAlignment="1">
      <alignment horizontal="right" wrapText="1"/>
    </xf>
    <xf numFmtId="41" fontId="0" fillId="0" borderId="2" xfId="10" applyNumberFormat="1" applyFont="1" applyBorder="1" applyAlignment="1">
      <alignment horizontal="right" wrapText="1"/>
    </xf>
    <xf numFmtId="41" fontId="0" fillId="0" borderId="5" xfId="10" applyNumberFormat="1" applyFont="1" applyBorder="1" applyAlignment="1">
      <alignment horizontal="right" wrapText="1"/>
    </xf>
    <xf numFmtId="41" fontId="0" fillId="0" borderId="0" xfId="10" applyNumberFormat="1" applyFont="1" applyBorder="1" applyAlignment="1">
      <alignment horizontal="right" wrapText="1"/>
    </xf>
    <xf numFmtId="166" fontId="0" fillId="0" borderId="0" xfId="10" applyNumberFormat="1" applyFont="1" applyBorder="1"/>
    <xf numFmtId="41" fontId="0" fillId="0" borderId="0" xfId="10" applyNumberFormat="1" applyFont="1" applyBorder="1"/>
    <xf numFmtId="41" fontId="0" fillId="0" borderId="0" xfId="10" applyNumberFormat="1" applyFont="1"/>
  </cellXfs>
  <cellStyles count="11">
    <cellStyle name="Comma 2" xfId="9" xr:uid="{00000000-0005-0000-0000-000001000000}"/>
    <cellStyle name="Currency" xfId="10" builtinId="4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border outline="0">
        <right style="thin">
          <color indexed="22"/>
        </right>
      </border>
    </dxf>
    <dxf>
      <numFmt numFmtId="0" formatCode="General"/>
      <alignment horizontal="right" vertical="top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0"/>
      <tableStyleElement type="headerRow" dxfId="29"/>
      <tableStyleElement type="totalRow" dxfId="28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63" totalsRowCount="1" dataDxfId="27" tableBorderDxfId="26" headerRowCellStyle="PAS Table Header" dataCellStyle="Normal" totalsRowCellStyle="Total">
  <tableColumns count="11">
    <tableColumn id="1" xr3:uid="{00000000-0010-0000-0000-000001000000}" name="County Code" totalsRowLabel="TOTAL" dataDxfId="25" totalsRowDxfId="24" dataCellStyle="Normal" totalsRowCellStyle="Total"/>
    <tableColumn id="4" xr3:uid="{00000000-0010-0000-0000-000004000000}" name="District Code" dataDxfId="23" totalsRowDxfId="22" dataCellStyle="Normal" totalsRowCellStyle="Total"/>
    <tableColumn id="5" xr3:uid="{00000000-0010-0000-0000-000005000000}" name="School Code" dataDxfId="21" totalsRowDxfId="20" dataCellStyle="Normal" totalsRowCellStyle="Total"/>
    <tableColumn id="6" xr3:uid="{00000000-0010-0000-0000-000006000000}" name="County Name" dataDxfId="19" totalsRowDxfId="18" dataCellStyle="Normal" totalsRowCellStyle="Total"/>
    <tableColumn id="7" xr3:uid="{00000000-0010-0000-0000-000007000000}" name="Local Educational Agency" dataDxfId="17" dataCellStyle="Normal" totalsRowCellStyle="Total"/>
    <tableColumn id="8" xr3:uid="{00000000-0010-0000-0000-000008000000}" name="Charter Number" dataDxfId="16" totalsRowDxfId="15" dataCellStyle="Normal" totalsRowCellStyle="Total"/>
    <tableColumn id="9" xr3:uid="{00000000-0010-0000-0000-000009000000}" name="Fund Type" dataDxfId="14" totalsRowDxfId="13" dataCellStyle="Normal" totalsRowCellStyle="Total"/>
    <tableColumn id="2" xr3:uid="{00000000-0010-0000-0000-000002000000}" name="Charter School Apportionment Category" dataDxfId="12" totalsRowDxfId="11" dataCellStyle="Normal" totalsRowCellStyle="Total"/>
    <tableColumn id="10" xr3:uid="{00000000-0010-0000-0000-00000A000000}" name="*Estimated_x000a_Charter School_x000a_LCFF State Aid_x000a_(0000-8011)" totalsRowFunction="sum" dataDxfId="10" totalsRowDxfId="9" dataCellStyle="Currency" totalsRowCellStyle="Total"/>
    <tableColumn id="11" xr3:uid="{00000000-0010-0000-0000-00000B000000}" name="**Estimated _x000a_School District_x000a_LCFF State Aid_x000a_In-lieu of Property Taxes Backfill_x000a_ (0000-8011)" totalsRowFunction="sum" dataDxfId="8" totalsRowDxfId="7" dataCellStyle="Currency" totalsRowCellStyle="Total"/>
    <tableColumn id="12" xr3:uid="{00000000-0010-0000-0000-00000C000000}" name="Total Estimated_x000a_LCFF State Aid" totalsRowFunction="sum" dataDxfId="6" totalsRowDxfId="5" dataCellStyle="Currency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 data, 2024–25 Second Special Advance Apportionment for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3:C22" totalsRowCount="1" headerRowCellStyle="PAS Table Header" dataCellStyle="Normal" totalsRowCellStyle="Total">
  <autoFilter ref="A3:C21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4:C17">
    <sortCondition ref="A3:A17"/>
  </sortState>
  <tableColumns count="3">
    <tableColumn id="1" xr3:uid="{00000000-0010-0000-0100-000001000000}" name="County Code" totalsRowLabel="TOTAL" dataDxfId="4" totalsRowDxfId="3" dataCellStyle="Normal"/>
    <tableColumn id="3" xr3:uid="{00000000-0010-0000-0100-000003000000}" name="County Name" dataDxfId="2" totalsRowDxfId="1" dataCellStyle="Normal"/>
    <tableColumn id="4" xr3:uid="{00000000-0010-0000-0100-000004000000}" name="Total Payments_x000a_December 2024" totalsRowFunction="sum" totalsRowDxfId="0" dataCellStyle="Currency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 data, 2024–25 Second Special Advance Apportionment for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tabSelected="1" zoomScaleNormal="100" workbookViewId="0"/>
  </sheetViews>
  <sheetFormatPr defaultColWidth="8.81640625" defaultRowHeight="15" x14ac:dyDescent="0.25"/>
  <cols>
    <col min="1" max="3" width="8.7265625" style="2" customWidth="1"/>
    <col min="4" max="4" width="14.26953125" style="9" customWidth="1"/>
    <col min="5" max="5" width="41.81640625" style="9" customWidth="1"/>
    <col min="6" max="6" width="9.81640625" style="3" customWidth="1"/>
    <col min="7" max="7" width="8.08984375" style="10" customWidth="1"/>
    <col min="8" max="8" width="20.7265625" style="10" customWidth="1"/>
    <col min="9" max="11" width="17.81640625" style="3" customWidth="1"/>
    <col min="12" max="16384" width="8.81640625" style="3"/>
  </cols>
  <sheetData>
    <row r="1" spans="1:13" ht="17.399999999999999" x14ac:dyDescent="0.3">
      <c r="A1" s="36" t="s">
        <v>6</v>
      </c>
    </row>
    <row r="2" spans="1:13" x14ac:dyDescent="0.25">
      <c r="A2" s="12" t="s">
        <v>140</v>
      </c>
    </row>
    <row r="3" spans="1:13" ht="18" customHeight="1" x14ac:dyDescent="0.25">
      <c r="A3" s="12" t="s">
        <v>142</v>
      </c>
    </row>
    <row r="4" spans="1:13" ht="18" customHeight="1" x14ac:dyDescent="0.3">
      <c r="A4" s="12" t="s">
        <v>93</v>
      </c>
    </row>
    <row r="5" spans="1:13" s="11" customFormat="1" ht="93.6" x14ac:dyDescent="0.3">
      <c r="A5" s="38" t="s">
        <v>3</v>
      </c>
      <c r="B5" s="38" t="s">
        <v>4</v>
      </c>
      <c r="C5" s="41" t="s">
        <v>7</v>
      </c>
      <c r="D5" s="39" t="s">
        <v>8</v>
      </c>
      <c r="E5" s="40" t="s">
        <v>5</v>
      </c>
      <c r="F5" s="39" t="s">
        <v>9</v>
      </c>
      <c r="G5" s="40" t="s">
        <v>10</v>
      </c>
      <c r="H5" s="39" t="s">
        <v>12</v>
      </c>
      <c r="I5" s="40" t="s">
        <v>13</v>
      </c>
      <c r="J5" s="40" t="s">
        <v>14</v>
      </c>
      <c r="K5" s="39" t="s">
        <v>15</v>
      </c>
    </row>
    <row r="6" spans="1:13" x14ac:dyDescent="0.25">
      <c r="A6" s="21" t="s">
        <v>23</v>
      </c>
      <c r="B6" s="21">
        <v>10017</v>
      </c>
      <c r="C6" s="2" t="s">
        <v>95</v>
      </c>
      <c r="D6" s="22" t="s">
        <v>24</v>
      </c>
      <c r="E6" s="21" t="s">
        <v>96</v>
      </c>
      <c r="F6" s="21">
        <v>2027</v>
      </c>
      <c r="G6" s="26" t="s">
        <v>88</v>
      </c>
      <c r="H6" s="28" t="s">
        <v>90</v>
      </c>
      <c r="I6" s="56">
        <v>24535</v>
      </c>
      <c r="J6" s="56">
        <v>0</v>
      </c>
      <c r="K6" s="56">
        <v>24535</v>
      </c>
      <c r="M6" s="46"/>
    </row>
    <row r="7" spans="1:13" x14ac:dyDescent="0.25">
      <c r="A7" s="21" t="s">
        <v>23</v>
      </c>
      <c r="B7" s="21">
        <v>61192</v>
      </c>
      <c r="C7" s="47" t="s">
        <v>94</v>
      </c>
      <c r="D7" s="22" t="s">
        <v>24</v>
      </c>
      <c r="E7" s="21" t="s">
        <v>97</v>
      </c>
      <c r="F7" s="21" t="s">
        <v>92</v>
      </c>
      <c r="G7" s="26" t="s">
        <v>92</v>
      </c>
      <c r="H7" s="28" t="s">
        <v>92</v>
      </c>
      <c r="I7" s="57">
        <v>0</v>
      </c>
      <c r="J7" s="57">
        <v>13983</v>
      </c>
      <c r="K7" s="57">
        <v>13983</v>
      </c>
    </row>
    <row r="8" spans="1:13" x14ac:dyDescent="0.25">
      <c r="A8" s="21" t="s">
        <v>28</v>
      </c>
      <c r="B8" s="21">
        <v>61531</v>
      </c>
      <c r="C8" s="47" t="s">
        <v>94</v>
      </c>
      <c r="D8" s="22" t="s">
        <v>29</v>
      </c>
      <c r="E8" s="21" t="s">
        <v>30</v>
      </c>
      <c r="F8" s="21" t="s">
        <v>92</v>
      </c>
      <c r="G8" s="26" t="s">
        <v>92</v>
      </c>
      <c r="H8" s="26" t="s">
        <v>92</v>
      </c>
      <c r="I8" s="57">
        <v>0</v>
      </c>
      <c r="J8" s="57">
        <v>6651</v>
      </c>
      <c r="K8" s="57">
        <v>6651</v>
      </c>
      <c r="M8" s="45"/>
    </row>
    <row r="9" spans="1:13" x14ac:dyDescent="0.25">
      <c r="A9" s="21" t="s">
        <v>28</v>
      </c>
      <c r="B9" s="21">
        <v>61531</v>
      </c>
      <c r="C9" s="25" t="s">
        <v>31</v>
      </c>
      <c r="D9" s="22" t="s">
        <v>29</v>
      </c>
      <c r="E9" s="21" t="s">
        <v>32</v>
      </c>
      <c r="F9" s="21" t="s">
        <v>33</v>
      </c>
      <c r="G9" s="26" t="s">
        <v>88</v>
      </c>
      <c r="H9" s="28" t="s">
        <v>90</v>
      </c>
      <c r="I9" s="57">
        <v>12178</v>
      </c>
      <c r="J9" s="57">
        <v>0</v>
      </c>
      <c r="K9" s="57">
        <v>12178</v>
      </c>
    </row>
    <row r="10" spans="1:13" x14ac:dyDescent="0.25">
      <c r="A10" s="21">
        <v>10</v>
      </c>
      <c r="B10" s="21">
        <v>10108</v>
      </c>
      <c r="C10" s="25" t="s">
        <v>34</v>
      </c>
      <c r="D10" s="22" t="s">
        <v>17</v>
      </c>
      <c r="E10" s="21" t="s">
        <v>35</v>
      </c>
      <c r="F10" s="21">
        <v>2101</v>
      </c>
      <c r="G10" s="26" t="s">
        <v>88</v>
      </c>
      <c r="H10" s="28" t="s">
        <v>90</v>
      </c>
      <c r="I10" s="57">
        <v>22846</v>
      </c>
      <c r="J10" s="57">
        <v>0</v>
      </c>
      <c r="K10" s="57">
        <v>22846</v>
      </c>
    </row>
    <row r="11" spans="1:13" x14ac:dyDescent="0.25">
      <c r="A11" s="21">
        <v>10</v>
      </c>
      <c r="B11" s="21">
        <v>62117</v>
      </c>
      <c r="C11" s="47" t="s">
        <v>94</v>
      </c>
      <c r="D11" s="22" t="s">
        <v>17</v>
      </c>
      <c r="E11" s="21" t="s">
        <v>36</v>
      </c>
      <c r="F11" s="21" t="s">
        <v>92</v>
      </c>
      <c r="G11" s="26" t="s">
        <v>92</v>
      </c>
      <c r="H11" s="28" t="s">
        <v>92</v>
      </c>
      <c r="I11" s="57">
        <v>0</v>
      </c>
      <c r="J11" s="57">
        <v>7271</v>
      </c>
      <c r="K11" s="57">
        <v>7271</v>
      </c>
      <c r="M11" s="45"/>
    </row>
    <row r="12" spans="1:13" x14ac:dyDescent="0.25">
      <c r="A12" s="21">
        <v>10</v>
      </c>
      <c r="B12" s="21">
        <v>62166</v>
      </c>
      <c r="C12" s="47" t="s">
        <v>94</v>
      </c>
      <c r="D12" s="22" t="s">
        <v>17</v>
      </c>
      <c r="E12" s="21" t="s">
        <v>37</v>
      </c>
      <c r="F12" s="21" t="s">
        <v>92</v>
      </c>
      <c r="G12" s="26" t="s">
        <v>92</v>
      </c>
      <c r="H12" s="28" t="s">
        <v>92</v>
      </c>
      <c r="I12" s="57">
        <v>0</v>
      </c>
      <c r="J12" s="57">
        <v>11643</v>
      </c>
      <c r="K12" s="57">
        <v>11643</v>
      </c>
    </row>
    <row r="13" spans="1:13" x14ac:dyDescent="0.25">
      <c r="A13" s="21">
        <v>10</v>
      </c>
      <c r="B13" s="21">
        <v>62166</v>
      </c>
      <c r="C13" s="2" t="s">
        <v>38</v>
      </c>
      <c r="D13" s="22" t="s">
        <v>17</v>
      </c>
      <c r="E13" s="21" t="s">
        <v>39</v>
      </c>
      <c r="F13" s="21">
        <v>2113</v>
      </c>
      <c r="G13" s="26" t="s">
        <v>88</v>
      </c>
      <c r="H13" s="28" t="s">
        <v>90</v>
      </c>
      <c r="I13" s="57">
        <v>101719</v>
      </c>
      <c r="J13" s="57">
        <v>0</v>
      </c>
      <c r="K13" s="57">
        <v>101719</v>
      </c>
    </row>
    <row r="14" spans="1:13" x14ac:dyDescent="0.25">
      <c r="A14" s="21">
        <v>10</v>
      </c>
      <c r="B14" s="21">
        <v>62166</v>
      </c>
      <c r="C14" s="2" t="s">
        <v>98</v>
      </c>
      <c r="D14" s="22" t="s">
        <v>17</v>
      </c>
      <c r="E14" s="21" t="s">
        <v>99</v>
      </c>
      <c r="F14" s="21">
        <v>2115</v>
      </c>
      <c r="G14" s="26" t="s">
        <v>88</v>
      </c>
      <c r="H14" s="28" t="s">
        <v>90</v>
      </c>
      <c r="I14" s="57">
        <v>36498</v>
      </c>
      <c r="J14" s="57">
        <v>0</v>
      </c>
      <c r="K14" s="57">
        <v>36498</v>
      </c>
    </row>
    <row r="15" spans="1:13" x14ac:dyDescent="0.25">
      <c r="A15" s="21">
        <v>15</v>
      </c>
      <c r="B15" s="21">
        <v>10157</v>
      </c>
      <c r="C15" s="25" t="s">
        <v>100</v>
      </c>
      <c r="D15" s="22" t="s">
        <v>101</v>
      </c>
      <c r="E15" s="21" t="s">
        <v>102</v>
      </c>
      <c r="F15" s="21">
        <v>2149</v>
      </c>
      <c r="G15" s="26" t="s">
        <v>88</v>
      </c>
      <c r="H15" s="28" t="s">
        <v>91</v>
      </c>
      <c r="I15" s="57">
        <v>3218381</v>
      </c>
      <c r="J15" s="57">
        <v>0</v>
      </c>
      <c r="K15" s="57">
        <v>3218381</v>
      </c>
    </row>
    <row r="16" spans="1:13" x14ac:dyDescent="0.25">
      <c r="A16" s="21">
        <v>17</v>
      </c>
      <c r="B16" s="21">
        <v>64014</v>
      </c>
      <c r="C16" s="47" t="s">
        <v>94</v>
      </c>
      <c r="D16" s="22" t="s">
        <v>103</v>
      </c>
      <c r="E16" s="21" t="s">
        <v>104</v>
      </c>
      <c r="F16" s="21" t="s">
        <v>92</v>
      </c>
      <c r="G16" s="26" t="s">
        <v>92</v>
      </c>
      <c r="H16" s="28" t="s">
        <v>92</v>
      </c>
      <c r="I16" s="57">
        <v>0</v>
      </c>
      <c r="J16" s="57">
        <v>15278</v>
      </c>
      <c r="K16" s="57">
        <v>15278</v>
      </c>
    </row>
    <row r="17" spans="1:11" x14ac:dyDescent="0.25">
      <c r="A17" s="23">
        <v>17</v>
      </c>
      <c r="B17" s="23">
        <v>64014</v>
      </c>
      <c r="C17" s="25" t="s">
        <v>105</v>
      </c>
      <c r="D17" s="22" t="s">
        <v>103</v>
      </c>
      <c r="E17" s="23" t="s">
        <v>106</v>
      </c>
      <c r="F17" s="21">
        <v>2125</v>
      </c>
      <c r="G17" s="27" t="s">
        <v>88</v>
      </c>
      <c r="H17" s="27" t="s">
        <v>90</v>
      </c>
      <c r="I17" s="57">
        <v>35845</v>
      </c>
      <c r="J17" s="57">
        <v>0</v>
      </c>
      <c r="K17" s="57">
        <v>35845</v>
      </c>
    </row>
    <row r="18" spans="1:11" x14ac:dyDescent="0.25">
      <c r="A18" s="23">
        <v>19</v>
      </c>
      <c r="B18" s="23">
        <v>10199</v>
      </c>
      <c r="C18" s="21" t="s">
        <v>107</v>
      </c>
      <c r="D18" s="22" t="s">
        <v>18</v>
      </c>
      <c r="E18" s="23" t="s">
        <v>108</v>
      </c>
      <c r="F18" s="21">
        <v>1817</v>
      </c>
      <c r="G18" s="27" t="s">
        <v>88</v>
      </c>
      <c r="H18" s="27" t="s">
        <v>90</v>
      </c>
      <c r="I18" s="57">
        <v>203096</v>
      </c>
      <c r="J18" s="57">
        <v>0</v>
      </c>
      <c r="K18" s="57">
        <v>203096</v>
      </c>
    </row>
    <row r="19" spans="1:11" x14ac:dyDescent="0.25">
      <c r="A19" s="23">
        <v>19</v>
      </c>
      <c r="B19" s="23">
        <v>10199</v>
      </c>
      <c r="C19" s="21" t="s">
        <v>40</v>
      </c>
      <c r="D19" s="22" t="s">
        <v>18</v>
      </c>
      <c r="E19" s="23" t="s">
        <v>41</v>
      </c>
      <c r="F19" s="21">
        <v>2098</v>
      </c>
      <c r="G19" s="27" t="s">
        <v>88</v>
      </c>
      <c r="H19" s="28" t="s">
        <v>90</v>
      </c>
      <c r="I19" s="57">
        <v>247042</v>
      </c>
      <c r="J19" s="57">
        <v>0</v>
      </c>
      <c r="K19" s="57">
        <v>247042</v>
      </c>
    </row>
    <row r="20" spans="1:11" x14ac:dyDescent="0.25">
      <c r="A20" s="23">
        <v>19</v>
      </c>
      <c r="B20" s="23">
        <v>64733</v>
      </c>
      <c r="C20" s="47" t="s">
        <v>94</v>
      </c>
      <c r="D20" s="22" t="s">
        <v>18</v>
      </c>
      <c r="E20" s="23" t="s">
        <v>42</v>
      </c>
      <c r="F20" s="21" t="s">
        <v>92</v>
      </c>
      <c r="G20" s="27" t="s">
        <v>92</v>
      </c>
      <c r="H20" s="28" t="s">
        <v>92</v>
      </c>
      <c r="I20" s="57">
        <v>0</v>
      </c>
      <c r="J20" s="57">
        <v>290595</v>
      </c>
      <c r="K20" s="57">
        <v>290595</v>
      </c>
    </row>
    <row r="21" spans="1:11" x14ac:dyDescent="0.25">
      <c r="A21" s="23">
        <v>19</v>
      </c>
      <c r="B21" s="23">
        <v>64733</v>
      </c>
      <c r="C21" s="2" t="s">
        <v>43</v>
      </c>
      <c r="D21" s="22" t="s">
        <v>18</v>
      </c>
      <c r="E21" s="23" t="s">
        <v>44</v>
      </c>
      <c r="F21" s="21">
        <v>1927</v>
      </c>
      <c r="G21" s="27" t="s">
        <v>88</v>
      </c>
      <c r="H21" s="28" t="s">
        <v>90</v>
      </c>
      <c r="I21" s="57">
        <v>84969</v>
      </c>
      <c r="J21" s="57">
        <v>0</v>
      </c>
      <c r="K21" s="57">
        <v>84969</v>
      </c>
    </row>
    <row r="22" spans="1:11" x14ac:dyDescent="0.25">
      <c r="A22" s="23">
        <v>19</v>
      </c>
      <c r="B22" s="23">
        <v>64733</v>
      </c>
      <c r="C22" s="2" t="s">
        <v>45</v>
      </c>
      <c r="D22" s="22" t="s">
        <v>18</v>
      </c>
      <c r="E22" s="23" t="s">
        <v>46</v>
      </c>
      <c r="F22" s="21">
        <v>2030</v>
      </c>
      <c r="G22" s="27" t="s">
        <v>88</v>
      </c>
      <c r="H22" s="27" t="s">
        <v>90</v>
      </c>
      <c r="I22" s="57">
        <v>46140</v>
      </c>
      <c r="J22" s="57">
        <v>0</v>
      </c>
      <c r="K22" s="57">
        <v>46140</v>
      </c>
    </row>
    <row r="23" spans="1:11" x14ac:dyDescent="0.25">
      <c r="A23" s="23">
        <v>19</v>
      </c>
      <c r="B23" s="23">
        <v>64733</v>
      </c>
      <c r="C23" s="25" t="s">
        <v>47</v>
      </c>
      <c r="D23" s="22" t="s">
        <v>18</v>
      </c>
      <c r="E23" s="23" t="s">
        <v>48</v>
      </c>
      <c r="F23" s="21">
        <v>2082</v>
      </c>
      <c r="G23" s="27" t="s">
        <v>88</v>
      </c>
      <c r="H23" s="27" t="s">
        <v>90</v>
      </c>
      <c r="I23" s="57">
        <v>67386</v>
      </c>
      <c r="J23" s="57">
        <v>0</v>
      </c>
      <c r="K23" s="57">
        <v>67386</v>
      </c>
    </row>
    <row r="24" spans="1:11" x14ac:dyDescent="0.25">
      <c r="A24" s="23">
        <v>19</v>
      </c>
      <c r="B24" s="23">
        <v>64733</v>
      </c>
      <c r="C24" s="21" t="s">
        <v>49</v>
      </c>
      <c r="D24" s="22" t="s">
        <v>18</v>
      </c>
      <c r="E24" s="23" t="s">
        <v>50</v>
      </c>
      <c r="F24" s="21">
        <v>2081</v>
      </c>
      <c r="G24" s="27" t="s">
        <v>88</v>
      </c>
      <c r="H24" s="28" t="s">
        <v>90</v>
      </c>
      <c r="I24" s="57">
        <v>67768</v>
      </c>
      <c r="J24" s="57">
        <v>0</v>
      </c>
      <c r="K24" s="57">
        <v>67768</v>
      </c>
    </row>
    <row r="25" spans="1:11" x14ac:dyDescent="0.25">
      <c r="A25" s="23">
        <v>19</v>
      </c>
      <c r="B25" s="23">
        <v>64733</v>
      </c>
      <c r="C25" s="25" t="s">
        <v>109</v>
      </c>
      <c r="D25" s="22" t="s">
        <v>18</v>
      </c>
      <c r="E25" s="23" t="s">
        <v>110</v>
      </c>
      <c r="F25" s="21">
        <v>2086</v>
      </c>
      <c r="G25" s="27" t="s">
        <v>88</v>
      </c>
      <c r="H25" s="28" t="s">
        <v>91</v>
      </c>
      <c r="I25" s="57">
        <v>89336</v>
      </c>
      <c r="J25" s="57">
        <v>0</v>
      </c>
      <c r="K25" s="57">
        <v>89336</v>
      </c>
    </row>
    <row r="26" spans="1:11" x14ac:dyDescent="0.25">
      <c r="A26" s="23">
        <v>19</v>
      </c>
      <c r="B26" s="23">
        <v>64857</v>
      </c>
      <c r="C26" s="47" t="s">
        <v>94</v>
      </c>
      <c r="D26" s="22" t="s">
        <v>18</v>
      </c>
      <c r="E26" s="23" t="s">
        <v>51</v>
      </c>
      <c r="F26" s="21" t="s">
        <v>92</v>
      </c>
      <c r="G26" s="27" t="s">
        <v>92</v>
      </c>
      <c r="H26" s="28" t="s">
        <v>92</v>
      </c>
      <c r="I26" s="57">
        <v>0</v>
      </c>
      <c r="J26" s="57">
        <v>113334</v>
      </c>
      <c r="K26" s="57">
        <v>113334</v>
      </c>
    </row>
    <row r="27" spans="1:11" x14ac:dyDescent="0.25">
      <c r="A27" s="23">
        <v>19</v>
      </c>
      <c r="B27" s="23">
        <v>64857</v>
      </c>
      <c r="C27" s="25" t="s">
        <v>52</v>
      </c>
      <c r="D27" s="22" t="s">
        <v>18</v>
      </c>
      <c r="E27" s="23" t="s">
        <v>53</v>
      </c>
      <c r="F27" s="21">
        <v>2119</v>
      </c>
      <c r="G27" s="27" t="s">
        <v>89</v>
      </c>
      <c r="H27" s="27" t="s">
        <v>90</v>
      </c>
      <c r="I27" s="57">
        <v>1733080</v>
      </c>
      <c r="J27" s="57">
        <v>0</v>
      </c>
      <c r="K27" s="57">
        <v>1733080</v>
      </c>
    </row>
    <row r="28" spans="1:11" x14ac:dyDescent="0.25">
      <c r="A28" s="23">
        <v>19</v>
      </c>
      <c r="B28" s="23">
        <v>73437</v>
      </c>
      <c r="C28" s="47" t="s">
        <v>94</v>
      </c>
      <c r="D28" s="22" t="s">
        <v>18</v>
      </c>
      <c r="E28" s="23" t="s">
        <v>54</v>
      </c>
      <c r="F28" s="21" t="s">
        <v>92</v>
      </c>
      <c r="G28" s="27" t="s">
        <v>92</v>
      </c>
      <c r="H28" s="28" t="s">
        <v>92</v>
      </c>
      <c r="I28" s="57">
        <v>0</v>
      </c>
      <c r="J28" s="57">
        <v>28409</v>
      </c>
      <c r="K28" s="57">
        <v>28409</v>
      </c>
    </row>
    <row r="29" spans="1:11" x14ac:dyDescent="0.25">
      <c r="A29" s="30">
        <v>19</v>
      </c>
      <c r="B29" s="30">
        <v>73437</v>
      </c>
      <c r="C29" s="31" t="s">
        <v>55</v>
      </c>
      <c r="D29" s="32" t="s">
        <v>18</v>
      </c>
      <c r="E29" s="30" t="s">
        <v>56</v>
      </c>
      <c r="F29" s="31">
        <v>1996</v>
      </c>
      <c r="G29" s="27" t="s">
        <v>88</v>
      </c>
      <c r="H29" s="28" t="s">
        <v>90</v>
      </c>
      <c r="I29" s="58">
        <v>163580</v>
      </c>
      <c r="J29" s="58">
        <v>0</v>
      </c>
      <c r="K29" s="58">
        <v>163580</v>
      </c>
    </row>
    <row r="30" spans="1:11" x14ac:dyDescent="0.25">
      <c r="A30" s="33">
        <v>19</v>
      </c>
      <c r="B30" s="33">
        <v>75309</v>
      </c>
      <c r="C30" s="47" t="s">
        <v>94</v>
      </c>
      <c r="D30" s="27" t="s">
        <v>18</v>
      </c>
      <c r="E30" s="33" t="s">
        <v>57</v>
      </c>
      <c r="F30" s="27" t="s">
        <v>92</v>
      </c>
      <c r="G30" s="27" t="s">
        <v>92</v>
      </c>
      <c r="H30" s="29" t="s">
        <v>92</v>
      </c>
      <c r="I30" s="59">
        <v>0</v>
      </c>
      <c r="J30" s="59">
        <v>284</v>
      </c>
      <c r="K30" s="59">
        <v>284</v>
      </c>
    </row>
    <row r="31" spans="1:11" x14ac:dyDescent="0.25">
      <c r="A31" s="33">
        <v>19</v>
      </c>
      <c r="B31" s="33">
        <v>75309</v>
      </c>
      <c r="C31" s="27" t="s">
        <v>58</v>
      </c>
      <c r="D31" s="27" t="s">
        <v>18</v>
      </c>
      <c r="E31" s="33" t="s">
        <v>59</v>
      </c>
      <c r="F31" s="27">
        <v>2003</v>
      </c>
      <c r="G31" s="27" t="s">
        <v>88</v>
      </c>
      <c r="H31" s="29" t="s">
        <v>90</v>
      </c>
      <c r="I31" s="59">
        <v>7313</v>
      </c>
      <c r="J31" s="59">
        <v>0</v>
      </c>
      <c r="K31" s="59">
        <v>7313</v>
      </c>
    </row>
    <row r="32" spans="1:11" x14ac:dyDescent="0.25">
      <c r="A32" s="33">
        <v>28</v>
      </c>
      <c r="B32" s="33">
        <v>10280</v>
      </c>
      <c r="C32" s="27" t="s">
        <v>111</v>
      </c>
      <c r="D32" s="27" t="s">
        <v>112</v>
      </c>
      <c r="E32" s="33" t="s">
        <v>113</v>
      </c>
      <c r="F32" s="27">
        <v>2150</v>
      </c>
      <c r="G32" s="27" t="s">
        <v>88</v>
      </c>
      <c r="H32" s="29" t="s">
        <v>91</v>
      </c>
      <c r="I32" s="59">
        <v>285299</v>
      </c>
      <c r="J32" s="59">
        <v>0</v>
      </c>
      <c r="K32" s="59">
        <v>285299</v>
      </c>
    </row>
    <row r="33" spans="1:11" x14ac:dyDescent="0.25">
      <c r="A33" s="33">
        <v>30</v>
      </c>
      <c r="B33" s="33">
        <v>10306</v>
      </c>
      <c r="C33" s="27" t="s">
        <v>60</v>
      </c>
      <c r="D33" s="27" t="s">
        <v>19</v>
      </c>
      <c r="E33" s="33" t="s">
        <v>61</v>
      </c>
      <c r="F33" s="27">
        <v>2116</v>
      </c>
      <c r="G33" s="27" t="s">
        <v>88</v>
      </c>
      <c r="H33" s="29" t="s">
        <v>90</v>
      </c>
      <c r="I33" s="59">
        <v>3592</v>
      </c>
      <c r="J33" s="59">
        <v>0</v>
      </c>
      <c r="K33" s="59">
        <v>3592</v>
      </c>
    </row>
    <row r="34" spans="1:11" x14ac:dyDescent="0.25">
      <c r="A34" s="33">
        <v>30</v>
      </c>
      <c r="B34" s="33">
        <v>10306</v>
      </c>
      <c r="C34" s="2" t="s">
        <v>62</v>
      </c>
      <c r="D34" s="27" t="s">
        <v>19</v>
      </c>
      <c r="E34" s="33" t="s">
        <v>63</v>
      </c>
      <c r="F34" s="27">
        <v>2132</v>
      </c>
      <c r="G34" s="27" t="s">
        <v>88</v>
      </c>
      <c r="H34" s="29" t="s">
        <v>90</v>
      </c>
      <c r="I34" s="59">
        <v>176395</v>
      </c>
      <c r="J34" s="59">
        <v>0</v>
      </c>
      <c r="K34" s="59">
        <v>176395</v>
      </c>
    </row>
    <row r="35" spans="1:11" x14ac:dyDescent="0.25">
      <c r="A35" s="33">
        <v>30</v>
      </c>
      <c r="B35" s="33">
        <v>10306</v>
      </c>
      <c r="C35" s="2" t="s">
        <v>114</v>
      </c>
      <c r="D35" s="27" t="s">
        <v>19</v>
      </c>
      <c r="E35" s="33" t="s">
        <v>115</v>
      </c>
      <c r="F35" s="27">
        <v>2129</v>
      </c>
      <c r="G35" s="27" t="s">
        <v>88</v>
      </c>
      <c r="H35" s="29" t="s">
        <v>91</v>
      </c>
      <c r="I35" s="59">
        <v>108183</v>
      </c>
      <c r="J35" s="59">
        <v>0</v>
      </c>
      <c r="K35" s="59">
        <v>108183</v>
      </c>
    </row>
    <row r="36" spans="1:11" ht="30" x14ac:dyDescent="0.25">
      <c r="A36" s="33">
        <v>30</v>
      </c>
      <c r="B36" s="33">
        <v>10306</v>
      </c>
      <c r="C36" s="27" t="s">
        <v>64</v>
      </c>
      <c r="D36" s="27" t="s">
        <v>19</v>
      </c>
      <c r="E36" s="33" t="s">
        <v>65</v>
      </c>
      <c r="F36" s="27">
        <v>2138</v>
      </c>
      <c r="G36" s="27" t="s">
        <v>88</v>
      </c>
      <c r="H36" s="29" t="s">
        <v>90</v>
      </c>
      <c r="I36" s="59">
        <v>7615</v>
      </c>
      <c r="J36" s="59">
        <v>0</v>
      </c>
      <c r="K36" s="59">
        <v>7615</v>
      </c>
    </row>
    <row r="37" spans="1:11" x14ac:dyDescent="0.25">
      <c r="A37" s="33">
        <v>30</v>
      </c>
      <c r="B37" s="33">
        <v>66464</v>
      </c>
      <c r="C37" s="47" t="s">
        <v>94</v>
      </c>
      <c r="D37" s="27" t="s">
        <v>19</v>
      </c>
      <c r="E37" s="33" t="s">
        <v>66</v>
      </c>
      <c r="F37" s="27" t="s">
        <v>92</v>
      </c>
      <c r="G37" s="27" t="s">
        <v>92</v>
      </c>
      <c r="H37" s="29" t="s">
        <v>92</v>
      </c>
      <c r="I37" s="59">
        <v>0</v>
      </c>
      <c r="J37" s="59">
        <v>43682</v>
      </c>
      <c r="K37" s="59">
        <v>43682</v>
      </c>
    </row>
    <row r="38" spans="1:11" x14ac:dyDescent="0.25">
      <c r="A38" s="33">
        <v>30</v>
      </c>
      <c r="B38" s="33">
        <v>66647</v>
      </c>
      <c r="C38" s="47" t="s">
        <v>94</v>
      </c>
      <c r="D38" s="27" t="s">
        <v>19</v>
      </c>
      <c r="E38" s="33" t="s">
        <v>116</v>
      </c>
      <c r="F38" s="27" t="s">
        <v>92</v>
      </c>
      <c r="G38" s="27" t="s">
        <v>92</v>
      </c>
      <c r="H38" s="29" t="s">
        <v>92</v>
      </c>
      <c r="I38" s="59">
        <v>0</v>
      </c>
      <c r="J38" s="59">
        <v>16895</v>
      </c>
      <c r="K38" s="59">
        <v>16895</v>
      </c>
    </row>
    <row r="39" spans="1:11" x14ac:dyDescent="0.25">
      <c r="A39" s="33">
        <v>30</v>
      </c>
      <c r="B39" s="33">
        <v>73650</v>
      </c>
      <c r="C39" s="47" t="s">
        <v>94</v>
      </c>
      <c r="D39" s="27" t="s">
        <v>19</v>
      </c>
      <c r="E39" s="33" t="s">
        <v>67</v>
      </c>
      <c r="F39" s="27" t="s">
        <v>92</v>
      </c>
      <c r="G39" s="27" t="s">
        <v>92</v>
      </c>
      <c r="H39" s="29" t="s">
        <v>92</v>
      </c>
      <c r="I39" s="59">
        <v>0</v>
      </c>
      <c r="J39" s="59">
        <v>55882</v>
      </c>
      <c r="K39" s="59">
        <v>55882</v>
      </c>
    </row>
    <row r="40" spans="1:11" x14ac:dyDescent="0.25">
      <c r="A40" s="33">
        <v>30</v>
      </c>
      <c r="B40" s="33">
        <v>73650</v>
      </c>
      <c r="C40" s="27" t="s">
        <v>117</v>
      </c>
      <c r="D40" s="27" t="s">
        <v>19</v>
      </c>
      <c r="E40" s="33" t="s">
        <v>118</v>
      </c>
      <c r="F40" s="27">
        <v>2140</v>
      </c>
      <c r="G40" s="27" t="s">
        <v>88</v>
      </c>
      <c r="H40" s="29" t="s">
        <v>90</v>
      </c>
      <c r="I40" s="59">
        <v>7022</v>
      </c>
      <c r="J40" s="59">
        <v>0</v>
      </c>
      <c r="K40" s="59">
        <v>7022</v>
      </c>
    </row>
    <row r="41" spans="1:11" x14ac:dyDescent="0.25">
      <c r="A41" s="33">
        <v>34</v>
      </c>
      <c r="B41" s="33">
        <v>10348</v>
      </c>
      <c r="C41" s="27" t="s">
        <v>119</v>
      </c>
      <c r="D41" s="27" t="s">
        <v>20</v>
      </c>
      <c r="E41" s="33" t="s">
        <v>120</v>
      </c>
      <c r="F41" s="27">
        <v>2133</v>
      </c>
      <c r="G41" s="27" t="s">
        <v>88</v>
      </c>
      <c r="H41" s="29" t="s">
        <v>90</v>
      </c>
      <c r="I41" s="59">
        <v>119165</v>
      </c>
      <c r="J41" s="59">
        <v>0</v>
      </c>
      <c r="K41" s="59">
        <v>119165</v>
      </c>
    </row>
    <row r="42" spans="1:11" x14ac:dyDescent="0.25">
      <c r="A42" s="33">
        <v>36</v>
      </c>
      <c r="B42" s="33">
        <v>10363</v>
      </c>
      <c r="C42" s="2" t="s">
        <v>121</v>
      </c>
      <c r="D42" s="27" t="s">
        <v>25</v>
      </c>
      <c r="E42" s="33" t="s">
        <v>122</v>
      </c>
      <c r="F42" s="27">
        <v>2146</v>
      </c>
      <c r="G42" s="27" t="s">
        <v>88</v>
      </c>
      <c r="H42" s="29" t="s">
        <v>91</v>
      </c>
      <c r="I42" s="59">
        <v>577963</v>
      </c>
      <c r="J42" s="59">
        <v>0</v>
      </c>
      <c r="K42" s="59">
        <v>577963</v>
      </c>
    </row>
    <row r="43" spans="1:11" x14ac:dyDescent="0.25">
      <c r="A43" s="33">
        <v>37</v>
      </c>
      <c r="B43" s="33">
        <v>67991</v>
      </c>
      <c r="C43" s="47" t="s">
        <v>94</v>
      </c>
      <c r="D43" s="27" t="s">
        <v>26</v>
      </c>
      <c r="E43" s="33" t="s">
        <v>68</v>
      </c>
      <c r="F43" s="27" t="s">
        <v>92</v>
      </c>
      <c r="G43" s="27" t="s">
        <v>92</v>
      </c>
      <c r="H43" s="29" t="s">
        <v>92</v>
      </c>
      <c r="I43" s="59">
        <v>0</v>
      </c>
      <c r="J43" s="59">
        <v>7704</v>
      </c>
      <c r="K43" s="59">
        <v>7704</v>
      </c>
    </row>
    <row r="44" spans="1:11" x14ac:dyDescent="0.25">
      <c r="A44" s="33">
        <v>37</v>
      </c>
      <c r="B44" s="33">
        <v>67991</v>
      </c>
      <c r="C44" s="27" t="s">
        <v>69</v>
      </c>
      <c r="D44" s="27" t="s">
        <v>26</v>
      </c>
      <c r="E44" s="33" t="s">
        <v>70</v>
      </c>
      <c r="F44" s="27">
        <v>2054</v>
      </c>
      <c r="G44" s="27" t="s">
        <v>88</v>
      </c>
      <c r="H44" s="29" t="s">
        <v>90</v>
      </c>
      <c r="I44" s="59">
        <v>34080</v>
      </c>
      <c r="J44" s="59">
        <v>0</v>
      </c>
      <c r="K44" s="59">
        <v>34080</v>
      </c>
    </row>
    <row r="45" spans="1:11" x14ac:dyDescent="0.25">
      <c r="A45" s="33">
        <v>39</v>
      </c>
      <c r="B45" s="33">
        <v>68676</v>
      </c>
      <c r="C45" s="47" t="s">
        <v>94</v>
      </c>
      <c r="D45" s="27" t="s">
        <v>21</v>
      </c>
      <c r="E45" s="33" t="s">
        <v>71</v>
      </c>
      <c r="F45" s="27" t="s">
        <v>92</v>
      </c>
      <c r="G45" s="27" t="s">
        <v>92</v>
      </c>
      <c r="H45" s="29" t="s">
        <v>92</v>
      </c>
      <c r="I45" s="59">
        <v>0</v>
      </c>
      <c r="J45" s="59">
        <v>90756</v>
      </c>
      <c r="K45" s="59">
        <v>90756</v>
      </c>
    </row>
    <row r="46" spans="1:11" x14ac:dyDescent="0.25">
      <c r="A46" s="33">
        <v>39</v>
      </c>
      <c r="B46" s="33">
        <v>68676</v>
      </c>
      <c r="C46" s="27" t="s">
        <v>72</v>
      </c>
      <c r="D46" s="27" t="s">
        <v>21</v>
      </c>
      <c r="E46" s="33" t="s">
        <v>73</v>
      </c>
      <c r="F46" s="27">
        <v>2064</v>
      </c>
      <c r="G46" s="27" t="s">
        <v>88</v>
      </c>
      <c r="H46" s="29" t="s">
        <v>90</v>
      </c>
      <c r="I46" s="59">
        <v>37409</v>
      </c>
      <c r="J46" s="59">
        <v>0</v>
      </c>
      <c r="K46" s="59">
        <v>37409</v>
      </c>
    </row>
    <row r="47" spans="1:11" ht="30" x14ac:dyDescent="0.25">
      <c r="A47" s="33">
        <v>39</v>
      </c>
      <c r="B47" s="33">
        <v>68676</v>
      </c>
      <c r="C47" s="27" t="s">
        <v>74</v>
      </c>
      <c r="D47" s="27" t="s">
        <v>21</v>
      </c>
      <c r="E47" s="33" t="s">
        <v>75</v>
      </c>
      <c r="F47" s="27">
        <v>2077</v>
      </c>
      <c r="G47" s="27" t="s">
        <v>88</v>
      </c>
      <c r="H47" s="29" t="s">
        <v>90</v>
      </c>
      <c r="I47" s="59">
        <v>19567</v>
      </c>
      <c r="J47" s="59">
        <v>0</v>
      </c>
      <c r="K47" s="59">
        <v>19567</v>
      </c>
    </row>
    <row r="48" spans="1:11" x14ac:dyDescent="0.25">
      <c r="A48" s="33">
        <v>39</v>
      </c>
      <c r="B48" s="33">
        <v>68676</v>
      </c>
      <c r="C48" s="2" t="s">
        <v>76</v>
      </c>
      <c r="D48" s="27" t="s">
        <v>21</v>
      </c>
      <c r="E48" s="33" t="s">
        <v>77</v>
      </c>
      <c r="F48" s="27">
        <v>2063</v>
      </c>
      <c r="G48" s="27" t="s">
        <v>88</v>
      </c>
      <c r="H48" s="29" t="s">
        <v>90</v>
      </c>
      <c r="I48" s="59">
        <v>126174</v>
      </c>
      <c r="J48" s="59">
        <v>0</v>
      </c>
      <c r="K48" s="59">
        <v>126174</v>
      </c>
    </row>
    <row r="49" spans="1:11" x14ac:dyDescent="0.25">
      <c r="A49" s="33">
        <v>39</v>
      </c>
      <c r="B49" s="33">
        <v>68676</v>
      </c>
      <c r="C49" s="27" t="s">
        <v>78</v>
      </c>
      <c r="D49" s="27" t="s">
        <v>21</v>
      </c>
      <c r="E49" s="33" t="s">
        <v>79</v>
      </c>
      <c r="F49" s="27">
        <v>2109</v>
      </c>
      <c r="G49" s="27" t="s">
        <v>88</v>
      </c>
      <c r="H49" s="29" t="s">
        <v>90</v>
      </c>
      <c r="I49" s="59">
        <v>357740</v>
      </c>
      <c r="J49" s="59">
        <v>0</v>
      </c>
      <c r="K49" s="59">
        <v>357740</v>
      </c>
    </row>
    <row r="50" spans="1:11" x14ac:dyDescent="0.25">
      <c r="A50" s="33">
        <v>39</v>
      </c>
      <c r="B50" s="33">
        <v>68676</v>
      </c>
      <c r="C50" s="2" t="s">
        <v>80</v>
      </c>
      <c r="D50" s="27" t="s">
        <v>21</v>
      </c>
      <c r="E50" s="33" t="s">
        <v>81</v>
      </c>
      <c r="F50" s="27">
        <v>2124</v>
      </c>
      <c r="G50" s="27" t="s">
        <v>88</v>
      </c>
      <c r="H50" s="29" t="s">
        <v>90</v>
      </c>
      <c r="I50" s="59">
        <v>60252</v>
      </c>
      <c r="J50" s="59">
        <v>0</v>
      </c>
      <c r="K50" s="59">
        <v>60252</v>
      </c>
    </row>
    <row r="51" spans="1:11" x14ac:dyDescent="0.25">
      <c r="A51" s="33">
        <v>39</v>
      </c>
      <c r="B51" s="33">
        <v>77388</v>
      </c>
      <c r="C51" s="47" t="s">
        <v>94</v>
      </c>
      <c r="D51" s="27" t="s">
        <v>21</v>
      </c>
      <c r="E51" s="33" t="s">
        <v>82</v>
      </c>
      <c r="F51" s="27" t="s">
        <v>92</v>
      </c>
      <c r="G51" s="27" t="s">
        <v>92</v>
      </c>
      <c r="H51" s="29" t="s">
        <v>92</v>
      </c>
      <c r="I51" s="59">
        <v>0</v>
      </c>
      <c r="J51" s="59">
        <v>54966</v>
      </c>
      <c r="K51" s="59">
        <v>54966</v>
      </c>
    </row>
    <row r="52" spans="1:11" x14ac:dyDescent="0.25">
      <c r="A52" s="33">
        <v>39</v>
      </c>
      <c r="B52" s="33">
        <v>77388</v>
      </c>
      <c r="C52" s="2" t="s">
        <v>83</v>
      </c>
      <c r="D52" s="27" t="s">
        <v>21</v>
      </c>
      <c r="E52" s="33" t="s">
        <v>84</v>
      </c>
      <c r="F52" s="27">
        <v>2122</v>
      </c>
      <c r="G52" s="27" t="s">
        <v>88</v>
      </c>
      <c r="H52" s="29" t="s">
        <v>90</v>
      </c>
      <c r="I52" s="59">
        <v>221228</v>
      </c>
      <c r="J52" s="59">
        <v>0</v>
      </c>
      <c r="K52" s="59">
        <v>221228</v>
      </c>
    </row>
    <row r="53" spans="1:11" x14ac:dyDescent="0.25">
      <c r="A53" s="33">
        <v>43</v>
      </c>
      <c r="B53" s="33">
        <v>69484</v>
      </c>
      <c r="C53" s="47" t="s">
        <v>94</v>
      </c>
      <c r="D53" s="27" t="s">
        <v>123</v>
      </c>
      <c r="E53" s="33" t="s">
        <v>124</v>
      </c>
      <c r="F53" s="27" t="s">
        <v>92</v>
      </c>
      <c r="G53" s="27" t="s">
        <v>92</v>
      </c>
      <c r="H53" s="29" t="s">
        <v>92</v>
      </c>
      <c r="I53" s="59">
        <v>0</v>
      </c>
      <c r="J53" s="59">
        <v>75647</v>
      </c>
      <c r="K53" s="59">
        <v>75647</v>
      </c>
    </row>
    <row r="54" spans="1:11" x14ac:dyDescent="0.25">
      <c r="A54" s="33">
        <v>43</v>
      </c>
      <c r="B54" s="33">
        <v>69484</v>
      </c>
      <c r="C54" s="2" t="s">
        <v>125</v>
      </c>
      <c r="D54" s="27" t="s">
        <v>123</v>
      </c>
      <c r="E54" s="33" t="s">
        <v>126</v>
      </c>
      <c r="F54" s="27">
        <v>1278</v>
      </c>
      <c r="G54" s="27" t="s">
        <v>88</v>
      </c>
      <c r="H54" s="29" t="s">
        <v>90</v>
      </c>
      <c r="I54" s="59">
        <v>171850</v>
      </c>
      <c r="J54" s="59">
        <v>0</v>
      </c>
      <c r="K54" s="59">
        <v>171850</v>
      </c>
    </row>
    <row r="55" spans="1:11" x14ac:dyDescent="0.25">
      <c r="A55" s="33">
        <v>44</v>
      </c>
      <c r="B55" s="33">
        <v>77248</v>
      </c>
      <c r="C55" s="27" t="s">
        <v>127</v>
      </c>
      <c r="D55" s="27" t="s">
        <v>128</v>
      </c>
      <c r="E55" s="33" t="s">
        <v>129</v>
      </c>
      <c r="F55" s="27">
        <v>2032</v>
      </c>
      <c r="G55" s="27" t="s">
        <v>88</v>
      </c>
      <c r="H55" s="29" t="s">
        <v>90</v>
      </c>
      <c r="I55" s="59">
        <v>135620</v>
      </c>
      <c r="J55" s="59">
        <v>0</v>
      </c>
      <c r="K55" s="59">
        <v>135620</v>
      </c>
    </row>
    <row r="56" spans="1:11" x14ac:dyDescent="0.25">
      <c r="A56" s="33">
        <v>45</v>
      </c>
      <c r="B56" s="33">
        <v>69948</v>
      </c>
      <c r="C56" s="47" t="s">
        <v>94</v>
      </c>
      <c r="D56" s="27" t="s">
        <v>27</v>
      </c>
      <c r="E56" s="33" t="s">
        <v>85</v>
      </c>
      <c r="F56" s="27" t="s">
        <v>92</v>
      </c>
      <c r="G56" s="27" t="s">
        <v>92</v>
      </c>
      <c r="H56" s="29" t="s">
        <v>92</v>
      </c>
      <c r="I56" s="59">
        <v>0</v>
      </c>
      <c r="J56" s="59">
        <v>680</v>
      </c>
      <c r="K56" s="59">
        <v>680</v>
      </c>
    </row>
    <row r="57" spans="1:11" x14ac:dyDescent="0.25">
      <c r="A57" s="33">
        <v>45</v>
      </c>
      <c r="B57" s="33">
        <v>69948</v>
      </c>
      <c r="C57" s="27" t="s">
        <v>86</v>
      </c>
      <c r="D57" s="27" t="s">
        <v>27</v>
      </c>
      <c r="E57" s="33" t="s">
        <v>87</v>
      </c>
      <c r="F57" s="27">
        <v>1793</v>
      </c>
      <c r="G57" s="27" t="s">
        <v>88</v>
      </c>
      <c r="H57" s="29" t="s">
        <v>90</v>
      </c>
      <c r="I57" s="59">
        <v>1953</v>
      </c>
      <c r="J57" s="59">
        <v>0</v>
      </c>
      <c r="K57" s="59">
        <v>1953</v>
      </c>
    </row>
    <row r="58" spans="1:11" x14ac:dyDescent="0.25">
      <c r="A58" s="33">
        <v>48</v>
      </c>
      <c r="B58" s="33">
        <v>70573</v>
      </c>
      <c r="C58" s="47" t="s">
        <v>94</v>
      </c>
      <c r="D58" s="27" t="s">
        <v>22</v>
      </c>
      <c r="E58" s="33" t="s">
        <v>130</v>
      </c>
      <c r="F58" s="27" t="s">
        <v>92</v>
      </c>
      <c r="G58" s="27" t="s">
        <v>92</v>
      </c>
      <c r="H58" s="29" t="s">
        <v>92</v>
      </c>
      <c r="I58" s="59">
        <v>0</v>
      </c>
      <c r="J58" s="59">
        <v>35906</v>
      </c>
      <c r="K58" s="59">
        <v>35906</v>
      </c>
    </row>
    <row r="59" spans="1:11" x14ac:dyDescent="0.25">
      <c r="A59" s="33">
        <v>48</v>
      </c>
      <c r="B59" s="33">
        <v>70573</v>
      </c>
      <c r="C59" s="27" t="s">
        <v>131</v>
      </c>
      <c r="D59" s="27" t="s">
        <v>22</v>
      </c>
      <c r="E59" s="33" t="s">
        <v>132</v>
      </c>
      <c r="F59" s="27">
        <v>1635</v>
      </c>
      <c r="G59" s="27" t="s">
        <v>88</v>
      </c>
      <c r="H59" s="29" t="s">
        <v>90</v>
      </c>
      <c r="I59" s="59">
        <v>150769</v>
      </c>
      <c r="J59" s="59">
        <v>0</v>
      </c>
      <c r="K59" s="59">
        <v>150769</v>
      </c>
    </row>
    <row r="60" spans="1:11" x14ac:dyDescent="0.25">
      <c r="A60" s="33">
        <v>49</v>
      </c>
      <c r="B60" s="33">
        <v>70862</v>
      </c>
      <c r="C60" s="47" t="s">
        <v>94</v>
      </c>
      <c r="D60" s="27" t="s">
        <v>133</v>
      </c>
      <c r="E60" s="33" t="s">
        <v>134</v>
      </c>
      <c r="F60" s="27" t="s">
        <v>92</v>
      </c>
      <c r="G60" s="27" t="s">
        <v>92</v>
      </c>
      <c r="H60" s="29" t="s">
        <v>92</v>
      </c>
      <c r="I60" s="59">
        <v>0</v>
      </c>
      <c r="J60" s="59">
        <v>34667</v>
      </c>
      <c r="K60" s="59">
        <v>34667</v>
      </c>
    </row>
    <row r="61" spans="1:11" ht="30" x14ac:dyDescent="0.25">
      <c r="A61" s="33">
        <v>49</v>
      </c>
      <c r="B61" s="33">
        <v>70862</v>
      </c>
      <c r="C61" s="2" t="s">
        <v>135</v>
      </c>
      <c r="D61" s="27" t="s">
        <v>133</v>
      </c>
      <c r="E61" s="33" t="s">
        <v>136</v>
      </c>
      <c r="F61" s="27">
        <v>2136</v>
      </c>
      <c r="G61" s="27" t="s">
        <v>89</v>
      </c>
      <c r="H61" s="29" t="s">
        <v>91</v>
      </c>
      <c r="I61" s="59">
        <v>27823</v>
      </c>
      <c r="J61" s="59">
        <v>0</v>
      </c>
      <c r="K61" s="59">
        <v>27823</v>
      </c>
    </row>
    <row r="62" spans="1:11" x14ac:dyDescent="0.25">
      <c r="A62" s="33">
        <v>58</v>
      </c>
      <c r="B62" s="33">
        <v>72736</v>
      </c>
      <c r="C62" s="47" t="s">
        <v>94</v>
      </c>
      <c r="D62" s="27" t="s">
        <v>137</v>
      </c>
      <c r="E62" s="33" t="s">
        <v>138</v>
      </c>
      <c r="F62" s="27" t="s">
        <v>92</v>
      </c>
      <c r="G62" s="27" t="s">
        <v>92</v>
      </c>
      <c r="H62" s="29" t="s">
        <v>92</v>
      </c>
      <c r="I62" s="59">
        <v>0</v>
      </c>
      <c r="J62" s="59">
        <v>567</v>
      </c>
      <c r="K62" s="59">
        <v>567</v>
      </c>
    </row>
    <row r="63" spans="1:11" ht="15" customHeight="1" x14ac:dyDescent="0.3">
      <c r="A63" s="48" t="s">
        <v>16</v>
      </c>
      <c r="B63" s="49"/>
      <c r="C63" s="50"/>
      <c r="D63" s="51"/>
      <c r="E63" s="52"/>
      <c r="F63" s="53"/>
      <c r="G63" s="54"/>
      <c r="H63" s="54"/>
      <c r="I63" s="55">
        <f>SUBTOTAL(109,Table1[*Estimated
Charter School
LCFF State Aid
(0000-8011)])</f>
        <v>8791411</v>
      </c>
      <c r="J63" s="55">
        <f>SUBTOTAL(109,Table1[**Estimated 
School District
LCFF State Aid
In-lieu of Property Taxes Backfill
 (0000-8011)])</f>
        <v>904800</v>
      </c>
      <c r="K63" s="55">
        <f>SUBTOTAL(109,Table1[Total Estimated
LCFF State Aid])</f>
        <v>9696211</v>
      </c>
    </row>
    <row r="64" spans="1:11" ht="15.6" x14ac:dyDescent="0.3">
      <c r="A64" s="1" t="s">
        <v>0</v>
      </c>
      <c r="B64" s="5"/>
      <c r="C64" s="4"/>
      <c r="D64" s="6"/>
      <c r="E64" s="6"/>
      <c r="F64" s="7"/>
      <c r="G64" s="8"/>
      <c r="H64" s="8"/>
      <c r="I64" s="7"/>
      <c r="J64" s="7"/>
    </row>
    <row r="65" spans="1:1" x14ac:dyDescent="0.25">
      <c r="A65" s="2" t="s">
        <v>1</v>
      </c>
    </row>
    <row r="66" spans="1:1" x14ac:dyDescent="0.25">
      <c r="A66" s="2" t="s">
        <v>2</v>
      </c>
    </row>
    <row r="67" spans="1:1" x14ac:dyDescent="0.25">
      <c r="A67" s="17" t="s">
        <v>139</v>
      </c>
    </row>
  </sheetData>
  <pageMargins left="0.5" right="0.5" top="0.5" bottom="0.5" header="0.25" footer="0.25"/>
  <pageSetup paperSize="5" scale="73" fitToHeight="0" pageOrder="overThenDown" orientation="landscape" r:id="rId1"/>
  <headerFooter>
    <oddFooter>Page &amp;P of &amp;N</oddFooter>
  </headerFooter>
  <ignoredErrors>
    <ignoredError sqref="A5:C5 C6:C62 F9:F62 A6:A1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zoomScaleSheetLayoutView="100" workbookViewId="0"/>
  </sheetViews>
  <sheetFormatPr defaultColWidth="8.81640625" defaultRowHeight="13.05" customHeight="1" x14ac:dyDescent="0.3"/>
  <cols>
    <col min="1" max="1" width="13.54296875" style="14" customWidth="1"/>
    <col min="2" max="2" width="20.7265625" style="14" customWidth="1"/>
    <col min="3" max="3" width="20.453125" style="14" customWidth="1"/>
    <col min="4" max="4" width="8.81640625" style="14"/>
    <col min="5" max="5" width="11.26953125" style="14" customWidth="1"/>
    <col min="6" max="6" width="8.81640625" style="14"/>
    <col min="7" max="7" width="8.81640625" style="14" customWidth="1"/>
    <col min="8" max="9" width="8.81640625" style="14"/>
    <col min="10" max="10" width="15.08984375" style="14" customWidth="1"/>
    <col min="11" max="16384" width="8.81640625" style="14"/>
  </cols>
  <sheetData>
    <row r="1" spans="1:11" ht="17.399999999999999" x14ac:dyDescent="0.3">
      <c r="A1" s="37" t="s">
        <v>11</v>
      </c>
      <c r="B1" s="13"/>
      <c r="C1" s="13"/>
    </row>
    <row r="2" spans="1:11" ht="15.6" x14ac:dyDescent="0.3">
      <c r="A2" s="18" t="s">
        <v>140</v>
      </c>
      <c r="B2" s="18"/>
      <c r="C2" s="18"/>
    </row>
    <row r="3" spans="1:11" s="15" customFormat="1" ht="31.2" x14ac:dyDescent="0.3">
      <c r="A3" s="39" t="s">
        <v>3</v>
      </c>
      <c r="B3" s="40" t="s">
        <v>8</v>
      </c>
      <c r="C3" s="40" t="s">
        <v>141</v>
      </c>
    </row>
    <row r="4" spans="1:11" ht="15.6" x14ac:dyDescent="0.3">
      <c r="A4" s="35" t="s">
        <v>23</v>
      </c>
      <c r="B4" s="19" t="s">
        <v>24</v>
      </c>
      <c r="C4" s="60">
        <v>38518</v>
      </c>
    </row>
    <row r="5" spans="1:11" ht="15.6" x14ac:dyDescent="0.3">
      <c r="A5" s="35" t="s">
        <v>28</v>
      </c>
      <c r="B5" s="19" t="s">
        <v>29</v>
      </c>
      <c r="C5" s="61">
        <v>18829</v>
      </c>
    </row>
    <row r="6" spans="1:11" ht="15.6" x14ac:dyDescent="0.3">
      <c r="A6" s="35">
        <v>10</v>
      </c>
      <c r="B6" s="19" t="s">
        <v>17</v>
      </c>
      <c r="C6" s="62">
        <v>179977</v>
      </c>
    </row>
    <row r="7" spans="1:11" s="16" customFormat="1" ht="15.6" x14ac:dyDescent="0.3">
      <c r="A7" s="35">
        <v>15</v>
      </c>
      <c r="B7" s="19" t="s">
        <v>101</v>
      </c>
      <c r="C7" s="62">
        <v>3218381</v>
      </c>
      <c r="E7" s="14"/>
      <c r="F7" s="14"/>
      <c r="J7" s="14"/>
      <c r="K7" s="14"/>
    </row>
    <row r="8" spans="1:11" s="16" customFormat="1" ht="15.6" x14ac:dyDescent="0.3">
      <c r="A8" s="35">
        <v>17</v>
      </c>
      <c r="B8" s="19" t="s">
        <v>103</v>
      </c>
      <c r="C8" s="61">
        <v>51123</v>
      </c>
      <c r="E8" s="14"/>
      <c r="F8" s="14"/>
      <c r="J8" s="14"/>
      <c r="K8" s="14"/>
    </row>
    <row r="9" spans="1:11" ht="15.6" x14ac:dyDescent="0.3">
      <c r="A9" s="35">
        <v>19</v>
      </c>
      <c r="B9" s="19" t="s">
        <v>18</v>
      </c>
      <c r="C9" s="61">
        <v>3142332</v>
      </c>
    </row>
    <row r="10" spans="1:11" ht="15.6" x14ac:dyDescent="0.3">
      <c r="A10" s="35">
        <v>28</v>
      </c>
      <c r="B10" s="19" t="s">
        <v>112</v>
      </c>
      <c r="C10" s="61">
        <v>285299</v>
      </c>
    </row>
    <row r="11" spans="1:11" ht="15.6" x14ac:dyDescent="0.3">
      <c r="A11" s="35">
        <v>30</v>
      </c>
      <c r="B11" s="19" t="s">
        <v>19</v>
      </c>
      <c r="C11" s="61">
        <v>419266</v>
      </c>
    </row>
    <row r="12" spans="1:11" ht="15.6" x14ac:dyDescent="0.3">
      <c r="A12" s="35">
        <v>34</v>
      </c>
      <c r="B12" s="19" t="s">
        <v>20</v>
      </c>
      <c r="C12" s="61">
        <v>119165</v>
      </c>
    </row>
    <row r="13" spans="1:11" ht="15.6" x14ac:dyDescent="0.3">
      <c r="A13" s="35">
        <v>36</v>
      </c>
      <c r="B13" s="12" t="s">
        <v>25</v>
      </c>
      <c r="C13" s="62">
        <v>577963</v>
      </c>
    </row>
    <row r="14" spans="1:11" ht="15.6" x14ac:dyDescent="0.3">
      <c r="A14" s="35">
        <v>37</v>
      </c>
      <c r="B14" s="34" t="s">
        <v>26</v>
      </c>
      <c r="C14" s="61">
        <v>41784</v>
      </c>
    </row>
    <row r="15" spans="1:11" ht="15.6" x14ac:dyDescent="0.3">
      <c r="A15" s="35">
        <v>39</v>
      </c>
      <c r="B15" s="34" t="s">
        <v>21</v>
      </c>
      <c r="C15" s="61">
        <v>968092</v>
      </c>
    </row>
    <row r="16" spans="1:11" ht="15.6" x14ac:dyDescent="0.3">
      <c r="A16" s="35">
        <v>43</v>
      </c>
      <c r="B16" s="34" t="s">
        <v>123</v>
      </c>
      <c r="C16" s="61">
        <v>247497</v>
      </c>
    </row>
    <row r="17" spans="1:3" ht="15.6" x14ac:dyDescent="0.3">
      <c r="A17" s="35">
        <v>44</v>
      </c>
      <c r="B17" s="34" t="s">
        <v>128</v>
      </c>
      <c r="C17" s="61">
        <v>135620</v>
      </c>
    </row>
    <row r="18" spans="1:3" ht="15.6" x14ac:dyDescent="0.3">
      <c r="A18" s="35">
        <v>45</v>
      </c>
      <c r="B18" s="34" t="s">
        <v>27</v>
      </c>
      <c r="C18" s="61">
        <v>2633</v>
      </c>
    </row>
    <row r="19" spans="1:3" ht="15.6" x14ac:dyDescent="0.3">
      <c r="A19" s="35">
        <v>48</v>
      </c>
      <c r="B19" s="34" t="s">
        <v>22</v>
      </c>
      <c r="C19" s="61">
        <v>186675</v>
      </c>
    </row>
    <row r="20" spans="1:3" ht="15.6" x14ac:dyDescent="0.3">
      <c r="A20" s="35">
        <v>49</v>
      </c>
      <c r="B20" s="34" t="s">
        <v>133</v>
      </c>
      <c r="C20" s="61">
        <v>62490</v>
      </c>
    </row>
    <row r="21" spans="1:3" ht="15.6" x14ac:dyDescent="0.3">
      <c r="A21" s="35">
        <v>58</v>
      </c>
      <c r="B21" s="34" t="s">
        <v>137</v>
      </c>
      <c r="C21" s="61">
        <v>567</v>
      </c>
    </row>
    <row r="22" spans="1:3" ht="15.6" x14ac:dyDescent="0.3">
      <c r="A22" s="42" t="s">
        <v>16</v>
      </c>
      <c r="B22" s="43"/>
      <c r="C22" s="44">
        <f>SUBTOTAL(109,Table2[Total Payments
December 2024])</f>
        <v>9696211</v>
      </c>
    </row>
    <row r="23" spans="1:3" ht="15.6" x14ac:dyDescent="0.3">
      <c r="A23" s="24" t="s">
        <v>0</v>
      </c>
      <c r="B23"/>
      <c r="C23"/>
    </row>
    <row r="24" spans="1:3" ht="15.6" x14ac:dyDescent="0.3">
      <c r="A24" t="s">
        <v>1</v>
      </c>
      <c r="B24"/>
      <c r="C24"/>
    </row>
    <row r="25" spans="1:3" ht="15.6" x14ac:dyDescent="0.3">
      <c r="A25" t="s">
        <v>2</v>
      </c>
      <c r="B25"/>
      <c r="C25"/>
    </row>
    <row r="26" spans="1:3" ht="15.6" x14ac:dyDescent="0.3">
      <c r="A26" s="20" t="s">
        <v>139</v>
      </c>
      <c r="B26"/>
      <c r="C26"/>
    </row>
  </sheetData>
  <pageMargins left="0.75" right="0.25" top="0.5" bottom="0.5" header="0.3" footer="0.3"/>
  <pageSetup scale="82" fitToHeight="0" orientation="portrait" r:id="rId1"/>
  <ignoredErrors>
    <ignoredError sqref="A4:C2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24-25 CS Adv</vt:lpstr>
      <vt:lpstr>PaySched County 24-25 CS Adv</vt:lpstr>
      <vt:lpstr>'PaySched County 24-25 CS Adv'!Print_Titles</vt:lpstr>
      <vt:lpstr>'PaySched LEA 24-25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 - Principal Apportionment (CA Dept of Education)</dc:title>
  <dc:subject>Payment Schedule by LEA and County for Fiscal Year (FY) 2024–25 Second Special Advance Apportionment for Charter Schools (CS Adv).</dc:subject>
  <dc:creator/>
  <cp:lastModifiedBy/>
  <dcterms:created xsi:type="dcterms:W3CDTF">2024-12-05T17:19:18Z</dcterms:created>
  <dcterms:modified xsi:type="dcterms:W3CDTF">2024-12-05T18:33:07Z</dcterms:modified>
</cp:coreProperties>
</file>