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E7F10CE3-35D1-40BA-B420-F73EA99ACA66}" xr6:coauthVersionLast="47" xr6:coauthVersionMax="47" xr10:uidLastSave="{00000000-0000-0000-0000-000000000000}"/>
  <bookViews>
    <workbookView xWindow="28690" yWindow="1750" windowWidth="29020" windowHeight="15820" xr2:uid="{00000000-000D-0000-FFFF-FFFF00000000}"/>
  </bookViews>
  <sheets>
    <sheet name="PaySched LEA 24-25 CS Adv" sheetId="3" r:id="rId1"/>
    <sheet name="PaySched County 24-25 CS Adv" sheetId="4" r:id="rId2"/>
  </sheets>
  <definedNames>
    <definedName name="_xlnm._FilterDatabase" localSheetId="1" hidden="1">'PaySched County 24-25 CS Adv'!$A$3:$C$3</definedName>
    <definedName name="_xlnm._FilterDatabase" localSheetId="0" hidden="1">'PaySched LEA 24-25 CS Adv'!$A$1:$A$3</definedName>
    <definedName name="_xlnm.Print_Titles" localSheetId="1">'PaySched County 24-25 CS Adv'!$1:$3</definedName>
    <definedName name="_xlnm.Print_Titles" localSheetId="0">'PaySched LEA 24-25 CS Adv'!$1:$5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3" l="1"/>
  <c r="K70" i="3" l="1"/>
  <c r="C23" i="4"/>
  <c r="I70" i="3" l="1"/>
</calcChain>
</file>

<file path=xl/sharedStrings.xml><?xml version="1.0" encoding="utf-8"?>
<sst xmlns="http://schemas.openxmlformats.org/spreadsheetml/2006/main" count="580" uniqueCount="249">
  <si>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</si>
  <si>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</si>
  <si>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</si>
  <si>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</si>
  <si>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</si>
  <si>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</si>
  <si>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</si>
  <si>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</si>
  <si>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</si>
  <si>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</si>
  <si>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</si>
  <si>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Payment Schedule by County</t>
  </si>
  <si>
    <t>Charter School Apportionment Category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</si>
  <si>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</si>
  <si>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</si>
  <si>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</si>
  <si>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10</t>
  </si>
  <si>
    <t>10108</t>
  </si>
  <si>
    <t>0140186</t>
  </si>
  <si>
    <t>Fresno</t>
  </si>
  <si>
    <t>Clovis Global Academy</t>
  </si>
  <si>
    <t>2101</t>
  </si>
  <si>
    <t>62117</t>
  </si>
  <si>
    <t>Clovis Unified</t>
  </si>
  <si>
    <t>19</t>
  </si>
  <si>
    <t>10199</t>
  </si>
  <si>
    <t>Los Angeles</t>
  </si>
  <si>
    <t>64733</t>
  </si>
  <si>
    <t>Los Angeles Unified</t>
  </si>
  <si>
    <t>0139832</t>
  </si>
  <si>
    <t>2082</t>
  </si>
  <si>
    <t>0140004</t>
  </si>
  <si>
    <t>El Rio Community</t>
  </si>
  <si>
    <t>2080</t>
  </si>
  <si>
    <t>30</t>
  </si>
  <si>
    <t>66464</t>
  </si>
  <si>
    <t>Orange</t>
  </si>
  <si>
    <t>Capistrano Unified</t>
  </si>
  <si>
    <t>34</t>
  </si>
  <si>
    <t>Sacramento</t>
  </si>
  <si>
    <t>39</t>
  </si>
  <si>
    <t>68676</t>
  </si>
  <si>
    <t>San Joaquin</t>
  </si>
  <si>
    <t>Stockton Unified</t>
  </si>
  <si>
    <t>0139865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</si>
  <si>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</si>
  <si>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</si>
  <si>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</si>
  <si>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</si>
  <si>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</si>
  <si>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</si>
  <si>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2063</t>
  </si>
  <si>
    <t>48</t>
  </si>
  <si>
    <t>Solano</t>
  </si>
  <si>
    <t>D</t>
  </si>
  <si>
    <t>L</t>
  </si>
  <si>
    <t>Newly Operational</t>
  </si>
  <si>
    <t>N/A</t>
  </si>
  <si>
    <t>TOTAL</t>
  </si>
  <si>
    <t>01</t>
  </si>
  <si>
    <t>Alameda</t>
  </si>
  <si>
    <t>62166</t>
  </si>
  <si>
    <t>Fresno Unified</t>
  </si>
  <si>
    <t>0140764</t>
  </si>
  <si>
    <t>Golden Charter Academy</t>
  </si>
  <si>
    <t>2113</t>
  </si>
  <si>
    <t>0140806</t>
  </si>
  <si>
    <t>Aspen Ridge Public</t>
  </si>
  <si>
    <t>2115</t>
  </si>
  <si>
    <t>0140681</t>
  </si>
  <si>
    <t>Environmental Charter High - Gardena</t>
  </si>
  <si>
    <t>2098</t>
  </si>
  <si>
    <t>0136994</t>
  </si>
  <si>
    <t>Rise Kohyang Elementary School</t>
  </si>
  <si>
    <t>1927</t>
  </si>
  <si>
    <t>0140749</t>
  </si>
  <si>
    <t>2081</t>
  </si>
  <si>
    <t>73437</t>
  </si>
  <si>
    <t>Compton Unified</t>
  </si>
  <si>
    <t>0137893</t>
  </si>
  <si>
    <t>KIPP Compton Community School</t>
  </si>
  <si>
    <t>1996</t>
  </si>
  <si>
    <t>75309</t>
  </si>
  <si>
    <t>Acton-Agua Dulce Unified</t>
  </si>
  <si>
    <t>0138297</t>
  </si>
  <si>
    <t>iLead Agua Dulce</t>
  </si>
  <si>
    <t>2003</t>
  </si>
  <si>
    <t>10306</t>
  </si>
  <si>
    <t>0140822</t>
  </si>
  <si>
    <t>Irvine International Academy</t>
  </si>
  <si>
    <t>2116</t>
  </si>
  <si>
    <t>73650</t>
  </si>
  <si>
    <t>Irvine Unified</t>
  </si>
  <si>
    <t>36</t>
  </si>
  <si>
    <t>10363</t>
  </si>
  <si>
    <t>San Bernardino</t>
  </si>
  <si>
    <t>37</t>
  </si>
  <si>
    <t>67991</t>
  </si>
  <si>
    <t>San Diego</t>
  </si>
  <si>
    <t>Cajon Valley Union</t>
  </si>
  <si>
    <t>0140616</t>
  </si>
  <si>
    <t>2109</t>
  </si>
  <si>
    <t>45</t>
  </si>
  <si>
    <t>Shasta</t>
  </si>
  <si>
    <t>Grade Level Expansion</t>
  </si>
  <si>
    <r>
      <t xml:space="preserve">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)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</t>
    </r>
  </si>
  <si>
    <t>0140962</t>
  </si>
  <si>
    <t>The SEED School of Los Angeles County</t>
  </si>
  <si>
    <t>Citizens of the World Charter School West Valley</t>
  </si>
  <si>
    <t>Citizens of the World Charter School East Valley</t>
  </si>
  <si>
    <t>0141358</t>
  </si>
  <si>
    <t>77388</t>
  </si>
  <si>
    <t>Banta Unified</t>
  </si>
  <si>
    <t>0141242</t>
  </si>
  <si>
    <t>River Islands High</t>
  </si>
  <si>
    <t>69948</t>
  </si>
  <si>
    <t>Columbia Elementary</t>
  </si>
  <si>
    <t>0134122</t>
  </si>
  <si>
    <t>Redding School of the Arts</t>
  </si>
  <si>
    <t>2108</t>
  </si>
  <si>
    <t>2124</t>
  </si>
  <si>
    <t>2122</t>
  </si>
  <si>
    <t>1793</t>
  </si>
  <si>
    <t>0000000</t>
  </si>
  <si>
    <t>28</t>
  </si>
  <si>
    <t>Napa</t>
  </si>
  <si>
    <t>0138883</t>
  </si>
  <si>
    <t>Equitas Academy 6</t>
  </si>
  <si>
    <t>2030</t>
  </si>
  <si>
    <t>10280</t>
  </si>
  <si>
    <t>0141978</t>
  </si>
  <si>
    <t>Vista Meridian Global Academy</t>
  </si>
  <si>
    <t>2132</t>
  </si>
  <si>
    <t>0142000</t>
  </si>
  <si>
    <t>Explore Academy</t>
  </si>
  <si>
    <t>2129</t>
  </si>
  <si>
    <t>0142224</t>
  </si>
  <si>
    <t>California Republic Leadership Academy Capistrano</t>
  </si>
  <si>
    <t>2138</t>
  </si>
  <si>
    <t>0142232</t>
  </si>
  <si>
    <t>Irvine Chinese Immersion Academy</t>
  </si>
  <si>
    <t>2140</t>
  </si>
  <si>
    <t>10348</t>
  </si>
  <si>
    <t>0142091</t>
  </si>
  <si>
    <t>Capital College and Career Academy</t>
  </si>
  <si>
    <t>2133</t>
  </si>
  <si>
    <t>0139394</t>
  </si>
  <si>
    <t>Kidinnu Academy</t>
  </si>
  <si>
    <t>2054</t>
  </si>
  <si>
    <t>Aspire Arts &amp; Sciences Academy</t>
  </si>
  <si>
    <t>KIPP Stockton</t>
  </si>
  <si>
    <t>KIPP University Park</t>
  </si>
  <si>
    <t>2024–25 First Special Advance Apportionment for Charter Schools</t>
  </si>
  <si>
    <t>September 2024</t>
  </si>
  <si>
    <t>10017</t>
  </si>
  <si>
    <t>0138867</t>
  </si>
  <si>
    <t>Hayward Collegiate Charter</t>
  </si>
  <si>
    <t>2027</t>
  </si>
  <si>
    <t>61192</t>
  </si>
  <si>
    <t>Hayward Unified</t>
  </si>
  <si>
    <t>04</t>
  </si>
  <si>
    <t>61531</t>
  </si>
  <si>
    <t>Butte</t>
  </si>
  <si>
    <t>Paradise Unified</t>
  </si>
  <si>
    <t>0110338</t>
  </si>
  <si>
    <t>Achieve Charter School of Paradise Inc.</t>
  </si>
  <si>
    <t>0751</t>
  </si>
  <si>
    <t>12</t>
  </si>
  <si>
    <t>10124</t>
  </si>
  <si>
    <t>6008221</t>
  </si>
  <si>
    <t>Humboldt</t>
  </si>
  <si>
    <t>Agnes J Johnson Charter</t>
  </si>
  <si>
    <t>2103</t>
  </si>
  <si>
    <t>63040</t>
  </si>
  <si>
    <t>Southern Humboldt Joint Unified</t>
  </si>
  <si>
    <t>15</t>
  </si>
  <si>
    <t>10157</t>
  </si>
  <si>
    <t>0142505</t>
  </si>
  <si>
    <t>Kern</t>
  </si>
  <si>
    <t>Central Academy of Arts and Technology</t>
  </si>
  <si>
    <t>2142</t>
  </si>
  <si>
    <t>0156364</t>
  </si>
  <si>
    <t>Grow Public Schools</t>
  </si>
  <si>
    <t>2149</t>
  </si>
  <si>
    <t>63321</t>
  </si>
  <si>
    <t>Bakersfield City</t>
  </si>
  <si>
    <t>0135582</t>
  </si>
  <si>
    <t>Russell Westbrook Why Not? High</t>
  </si>
  <si>
    <t>1817</t>
  </si>
  <si>
    <t>0164780</t>
  </si>
  <si>
    <t>Ednovate College Prep 6</t>
  </si>
  <si>
    <t>2086</t>
  </si>
  <si>
    <t>0148361</t>
  </si>
  <si>
    <t>Mayacamas Countywide Middle</t>
  </si>
  <si>
    <t>2150</t>
  </si>
  <si>
    <t>0139964</t>
  </si>
  <si>
    <t>Orange County Classical Academy</t>
  </si>
  <si>
    <t>2127</t>
  </si>
  <si>
    <t>0142570</t>
  </si>
  <si>
    <t>California Republic Leadership Academy Yorba Linda</t>
  </si>
  <si>
    <t>2147</t>
  </si>
  <si>
    <t>66647</t>
  </si>
  <si>
    <t>Placentia-Yorba Linda Unified</t>
  </si>
  <si>
    <t>33</t>
  </si>
  <si>
    <t>10330</t>
  </si>
  <si>
    <t>0139428</t>
  </si>
  <si>
    <t>Riverside</t>
  </si>
  <si>
    <t>Garvey/Allen Visual &amp; Performing Arts Academy for STEM</t>
  </si>
  <si>
    <t>2058</t>
  </si>
  <si>
    <t>67124</t>
  </si>
  <si>
    <t>Moreno Valley Unified</t>
  </si>
  <si>
    <t>0142547</t>
  </si>
  <si>
    <t>Inland Empire Springs Charter School</t>
  </si>
  <si>
    <t>2146</t>
  </si>
  <si>
    <t>43</t>
  </si>
  <si>
    <t>69484</t>
  </si>
  <si>
    <t>Santa Clara</t>
  </si>
  <si>
    <t>Gilroy Unified</t>
  </si>
  <si>
    <t>0123760</t>
  </si>
  <si>
    <t>Gilroy Prep (a Navigator School)</t>
  </si>
  <si>
    <t>1278</t>
  </si>
  <si>
    <t>44</t>
  </si>
  <si>
    <t>77248</t>
  </si>
  <si>
    <t>0138909</t>
  </si>
  <si>
    <t>Santa Cruz</t>
  </si>
  <si>
    <t>Watsonville Prep</t>
  </si>
  <si>
    <t>2032</t>
  </si>
  <si>
    <t>70573</t>
  </si>
  <si>
    <t>Vacaville Unified</t>
  </si>
  <si>
    <t>0129494</t>
  </si>
  <si>
    <t>Kairos Public</t>
  </si>
  <si>
    <t>1635</t>
  </si>
  <si>
    <t>49</t>
  </si>
  <si>
    <t>70862</t>
  </si>
  <si>
    <t>Sonoma</t>
  </si>
  <si>
    <t>Petaluma Joint Union High</t>
  </si>
  <si>
    <t>0142554</t>
  </si>
  <si>
    <t>Dual Language Immersion Academy Charter School</t>
  </si>
  <si>
    <t>2136</t>
  </si>
  <si>
    <t>58</t>
  </si>
  <si>
    <t>10587</t>
  </si>
  <si>
    <t>0117242</t>
  </si>
  <si>
    <t>Yuba</t>
  </si>
  <si>
    <t>Yuba Environmental Science Charter Academy</t>
  </si>
  <si>
    <t>0990</t>
  </si>
  <si>
    <t>72736</t>
  </si>
  <si>
    <t>Marysville Joint Unified</t>
  </si>
  <si>
    <t>Total Payments
September 2024</t>
  </si>
  <si>
    <t>LEGEND: * Payment to charter schools; ** Payment to school districts;  D = Direct Funded; L = Local Funded; LCFF = Local Control Funding Formula; N/A =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</si>
</sst>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#"/>
    <numFmt numFmtId="166" formatCode="0###"/>
    <numFmt numFmtId="167" formatCode="_(* #,##0_);_(* \(#,##0\);_(* &quot;-&quot;??_);_(@_)"/>
  </numFmts>
  <fonts count="1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0">
    <xf numFmtId="0" fontId="0" fillId="0" borderId="0" applyNumberFormat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NumberFormat="1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0" fontId="5" fillId="0" borderId="0" xfId="7" applyFont="1" applyAlignment="1">
      <alignment vertical="center"/>
    </xf>
    <xf numFmtId="0" fontId="1" fillId="0" borderId="0" xfId="7"/>
    <xf numFmtId="0" fontId="7" fillId="0" borderId="0" xfId="7" applyFont="1" applyAlignment="1">
      <alignment horizontal="center" vertical="center"/>
    </xf>
    <xf numFmtId="0" fontId="8" fillId="0" borderId="0" xfId="7" applyFont="1"/>
    <xf numFmtId="0" fontId="0" fillId="0" borderId="0" xfId="0" quotePrefix="1" applyNumberFormat="1"/>
    <xf numFmtId="0" fontId="0" fillId="0" borderId="0" xfId="0" applyBorder="1" applyAlignment="1"/>
    <xf numFmtId="165" fontId="0" fillId="0" borderId="0" xfId="0" applyNumberFormat="1" applyBorder="1" applyAlignment="1">
      <alignment horizontal="left"/>
    </xf>
    <xf numFmtId="0" fontId="0" fillId="0" borderId="0" xfId="0" applyNumberFormat="1" applyBorder="1"/>
    <xf numFmtId="42" fontId="0" fillId="0" borderId="0" xfId="0" applyNumberFormat="1" applyBorder="1"/>
    <xf numFmtId="167" fontId="0" fillId="0" borderId="0" xfId="0" applyNumberFormat="1" applyBorder="1"/>
    <xf numFmtId="165" fontId="0" fillId="0" borderId="0" xfId="0" applyNumberFormat="1" applyAlignment="1">
      <alignment horizontal="left"/>
    </xf>
    <xf numFmtId="167" fontId="0" fillId="0" borderId="0" xfId="0" applyNumberFormat="1"/>
    <xf numFmtId="0" fontId="0" fillId="0" borderId="0" xfId="0" quotePrefix="1"/>
    <xf numFmtId="0" fontId="0" fillId="0" borderId="3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3" fontId="0" fillId="0" borderId="0" xfId="0" applyNumberFormat="1" applyBorder="1" applyAlignment="1">
      <alignment horizontal="left"/>
    </xf>
    <xf numFmtId="16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165" fontId="0" fillId="0" borderId="2" xfId="0" applyNumberFormat="1" applyBorder="1" applyAlignment="1" applyProtection="1">
      <alignment horizontal="left"/>
    </xf>
    <xf numFmtId="0" fontId="0" fillId="0" borderId="2" xfId="0" applyNumberFormat="1" applyBorder="1" applyAlignment="1" applyProtection="1">
      <alignment horizontal="left"/>
    </xf>
    <xf numFmtId="0" fontId="0" fillId="0" borderId="0" xfId="0" applyNumberFormat="1" applyBorder="1" applyAlignment="1">
      <alignment horizontal="left"/>
    </xf>
    <xf numFmtId="166" fontId="0" fillId="0" borderId="2" xfId="0" applyNumberFormat="1" applyBorder="1" applyAlignment="1">
      <alignment horizontal="left"/>
    </xf>
    <xf numFmtId="42" fontId="0" fillId="0" borderId="2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166" fontId="0" fillId="0" borderId="4" xfId="0" applyNumberFormat="1" applyBorder="1" applyAlignment="1">
      <alignment horizontal="left"/>
    </xf>
    <xf numFmtId="41" fontId="0" fillId="0" borderId="4" xfId="0" applyNumberFormat="1" applyBorder="1" applyAlignment="1">
      <alignment horizontal="right"/>
    </xf>
    <xf numFmtId="0" fontId="10" fillId="0" borderId="0" xfId="1" applyNumberFormat="1" applyFont="1"/>
    <xf numFmtId="0" fontId="3" fillId="0" borderId="0" xfId="5" applyNumberFormat="1" applyAlignment="1" applyProtection="1">
      <alignment horizontal="left" wrapText="1"/>
    </xf>
    <xf numFmtId="0" fontId="10" fillId="0" borderId="0" xfId="1" applyFont="1" applyAlignment="1">
      <alignment vertical="center"/>
    </xf>
    <xf numFmtId="0" fontId="2" fillId="2" borderId="5" xfId="6" applyNumberFormat="1" applyBorder="1">
      <alignment horizontal="center" wrapText="1"/>
    </xf>
    <xf numFmtId="0" fontId="2" fillId="2" borderId="5" xfId="6" applyBorder="1">
      <alignment horizontal="center" wrapText="1"/>
    </xf>
    <xf numFmtId="3" fontId="2" fillId="2" borderId="5" xfId="6" applyNumberFormat="1" applyBorder="1">
      <alignment horizontal="center" wrapText="1"/>
    </xf>
    <xf numFmtId="0" fontId="3" fillId="0" borderId="0" xfId="5" applyNumberFormat="1" applyAlignment="1" applyProtection="1">
      <alignment horizontal="left"/>
    </xf>
    <xf numFmtId="0" fontId="3" fillId="0" borderId="0" xfId="5" applyNumberFormat="1" applyAlignment="1" applyProtection="1"/>
    <xf numFmtId="164" fontId="3" fillId="0" borderId="0" xfId="5" applyNumberFormat="1"/>
    <xf numFmtId="0" fontId="3" fillId="0" borderId="0" xfId="5" applyNumberFormat="1" applyAlignment="1" applyProtection="1">
      <alignment horizontal="right" wrapText="1"/>
    </xf>
    <xf numFmtId="0" fontId="3" fillId="0" borderId="0" xfId="5" applyNumberFormat="1" applyAlignment="1">
      <alignment horizontal="right" wrapText="1"/>
    </xf>
    <xf numFmtId="3" fontId="3" fillId="0" borderId="0" xfId="5" applyNumberFormat="1" applyAlignment="1">
      <alignment horizontal="left" wrapText="1"/>
    </xf>
    <xf numFmtId="0" fontId="3" fillId="0" borderId="0" xfId="5"/>
    <xf numFmtId="0" fontId="3" fillId="0" borderId="0" xfId="5" applyNumberFormat="1" applyAlignment="1">
      <alignment horizontal="center" wrapText="1"/>
    </xf>
    <xf numFmtId="3" fontId="3" fillId="0" borderId="0" xfId="5" applyNumberFormat="1" applyAlignment="1">
      <alignment horizontal="center" wrapText="1"/>
    </xf>
    <xf numFmtId="42" fontId="3" fillId="0" borderId="0" xfId="5" applyNumberFormat="1" applyAlignment="1">
      <alignment horizontal="right" wrapText="1"/>
    </xf>
  </cellXfs>
  <cellStyles count="10">
    <cellStyle name="Comma 2" xfId="9" xr:uid="{00000000-0005-0000-0000-000001000000}"/>
    <cellStyle name="Currency 2" xfId="8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7" xr:uid="{00000000-0005-0000-0000-000009000000}"/>
    <cellStyle name="PAS Table Header" xfId="6" xr:uid="{00000000-0005-0000-0000-00000A000000}"/>
    <cellStyle name="Total" xfId="5" builtinId="25" customBuiltin="1"/>
  </cellStyles>
  <dxfs count="31">
    <dxf>
      <numFmt numFmtId="164" formatCode="_(&quot;$&quot;* #,##0_);_(&quot;$&quot;* \(#,##0\);_(&quot;$&quot;* &quot;-&quot;??_);_(@_)"/>
    </dxf>
    <dxf>
      <numFmt numFmtId="167" formatCode="_(* #,##0_);_(* \(#,##0\);_(* &quot;-&quot;??_);_(@_)"/>
    </dxf>
    <dxf>
      <numFmt numFmtId="0" formatCode="General"/>
      <alignment horizontal="general" vertical="bottom" textRotation="0" wrapText="0" indent="0" justifyLastLine="0" shrinkToFit="0" readingOrder="0"/>
      <protection locked="1" hidden="0"/>
    </dxf>
    <dxf>
      <numFmt numFmtId="0" formatCode="General"/>
    </dxf>
    <dxf>
      <numFmt numFmtId="165" formatCode="0#"/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</dxf>
    <dxf>
      <numFmt numFmtId="33" formatCode="_(* #,##0_);_(* \(#,##0\);_(* &quot;-&quot;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0" formatCode="General"/>
      <alignment horizontal="center" vertical="bottom" textRotation="0" wrapText="1" indent="0" justifyLastLine="0" shrinkToFit="0" readingOrder="0"/>
    </dxf>
    <dxf>
      <numFmt numFmtId="166" formatCode="0###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numFmt numFmtId="3" formatCode="#,##0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  <protection locked="1" hidden="0"/>
    </dxf>
    <dxf>
      <numFmt numFmtId="0" formatCode="General"/>
      <alignment horizontal="left" vertical="bottom" textRotation="0" wrapText="0" indent="0" justifyLastLine="0" shrinkToFit="0" readingOrder="0"/>
      <border outline="0">
        <right style="thin">
          <color indexed="22"/>
        </right>
      </border>
    </dxf>
    <dxf>
      <numFmt numFmtId="0" formatCode="General"/>
      <alignment horizontal="left" vertical="bottom" textRotation="0" wrapText="1" indent="0" justifyLastLine="0" shrinkToFit="0" readingOrder="0"/>
      <protection locked="1" hidden="0"/>
    </dxf>
    <dxf>
      <numFmt numFmtId="165" formatCode="0#"/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0"/>
      <tableStyleElement type="headerRow" dxfId="29"/>
      <tableStyleElement type="totalRow" dxfId="28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5:K70" totalsRowCount="1" dataDxfId="27" tableBorderDxfId="26" headerRowCellStyle="PAS Table Header" dataCellStyle="Normal" totalsRowCellStyle="Total">
  <tableColumns count="11">
    <tableColumn id="1" xr3:uid="{00000000-0010-0000-0000-000001000000}" name="County Code" totalsRowLabel="TOTAL" dataDxfId="25" totalsRowDxfId="24" dataCellStyle="Normal" totalsRowCellStyle="Total"/>
    <tableColumn id="4" xr3:uid="{00000000-0010-0000-0000-000004000000}" name="District Code" dataDxfId="23" totalsRowDxfId="22" dataCellStyle="Normal" totalsRowCellStyle="Total"/>
    <tableColumn id="5" xr3:uid="{00000000-0010-0000-0000-000005000000}" name="School Code" dataDxfId="21" totalsRowDxfId="20" dataCellStyle="Normal" totalsRowCellStyle="Total"/>
    <tableColumn id="6" xr3:uid="{00000000-0010-0000-0000-000006000000}" name="County Name" dataDxfId="19" totalsRowDxfId="18" dataCellStyle="Normal" totalsRowCellStyle="Total"/>
    <tableColumn id="7" xr3:uid="{00000000-0010-0000-0000-000007000000}" name="Local Educational Agency" dataDxfId="17" dataCellStyle="Normal" totalsRowCellStyle="Total"/>
    <tableColumn id="8" xr3:uid="{00000000-0010-0000-0000-000008000000}" name="Charter Number" dataDxfId="16" totalsRowDxfId="15" dataCellStyle="Normal" totalsRowCellStyle="Total"/>
    <tableColumn id="9" xr3:uid="{00000000-0010-0000-0000-000009000000}" name="Fund Type" dataDxfId="14" totalsRowDxfId="13" dataCellStyle="Normal" totalsRowCellStyle="Total"/>
    <tableColumn id="2" xr3:uid="{00000000-0010-0000-0000-000002000000}" name="Charter School Apportionment Category" dataDxfId="12" totalsRowDxfId="11" dataCellStyle="Normal" totalsRowCellStyle="Total"/>
    <tableColumn id="10" xr3:uid="{00000000-0010-0000-0000-00000A000000}" name="*Estimated_x000a_Charter School_x000a_LCFF State Aid_x000a_(0000-8011)" totalsRowFunction="sum" dataDxfId="10" totalsRowDxfId="9" dataCellStyle="Normal" totalsRowCellStyle="Total"/>
    <tableColumn id="11" xr3:uid="{00000000-0010-0000-0000-00000B000000}" name="**Estimated _x000a_School District_x000a_LCFF State Aid_x000a_In-lieu of Property Taxes Backfill_x000a_ (0000-8011)" totalsRowFunction="sum" dataDxfId="8" totalsRowDxfId="7" dataCellStyle="Normal" totalsRowCellStyle="Total"/>
    <tableColumn id="12" xr3:uid="{00000000-0010-0000-0000-00000C000000}" name="Total Estimated_x000a_LCFF State Aid" totalsRowFunction="sum" dataDxfId="6" totalsRowDxfId="5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, 2024–25 First Special Advance Apportionment for New and Expanding Charter Schoo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2" displayName="Table2" ref="A3:C23" totalsRowCount="1" headerRowCellStyle="PAS Table Header" dataCellStyle="Normal" totalsRowCellStyle="Total">
  <autoFilter ref="A3:C22" xr:uid="{4E1C2FCC-8804-438C-AD71-80C49915B952}">
    <filterColumn colId="0" hiddenButton="1"/>
    <filterColumn colId="1" hiddenButton="1"/>
    <filterColumn colId="2" hiddenButton="1"/>
  </autoFilter>
  <sortState xmlns:xlrd2="http://schemas.microsoft.com/office/spreadsheetml/2017/richdata2" ref="A4:C27">
    <sortCondition ref="A3:A27"/>
  </sortState>
  <tableColumns count="3">
    <tableColumn id="1" xr3:uid="{00000000-0010-0000-0100-000001000000}" name="County Code" totalsRowLabel="TOTAL" dataDxfId="4" dataCellStyle="Normal" totalsRowCellStyle="Total"/>
    <tableColumn id="3" xr3:uid="{00000000-0010-0000-0100-000003000000}" name="County Name" dataDxfId="3" totalsRowDxfId="2" dataCellStyle="Normal" totalsRowCellStyle="Total"/>
    <tableColumn id="4" xr3:uid="{00000000-0010-0000-0100-000004000000}" name="Total Payments_x000a_September 2024" totalsRowFunction="sum" dataDxfId="1" totalsRowDxfId="0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2024–25 First Special Advance Apportionment for New and Expanding Charter Schools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5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84375" defaultRowHeight="15.5" x14ac:dyDescent="0.35"/>
  <cols>
    <col min="1" max="2" width="8.69140625" style="2" customWidth="1"/>
    <col min="3" max="3" width="8.84375" style="2" customWidth="1"/>
    <col min="4" max="4" width="14.23046875" style="9" customWidth="1"/>
    <col min="5" max="5" width="40.69140625" style="9" customWidth="1"/>
    <col min="6" max="6" width="9.69140625" style="3" customWidth="1"/>
    <col min="7" max="7" width="8.07421875" style="10" customWidth="1"/>
    <col min="8" max="8" width="21.23046875" style="10" customWidth="1"/>
    <col min="9" max="9" width="17.69140625" style="3" customWidth="1"/>
    <col min="10" max="11" width="15.69140625" style="3" customWidth="1"/>
    <col min="12" max="16384" width="8.84375" style="3"/>
  </cols>
  <sheetData>
    <row r="1" spans="1:11" ht="18" x14ac:dyDescent="0.4">
      <c r="A1" s="40" t="s">
        <v>6</v>
      </c>
    </row>
    <row r="2" spans="1:11" x14ac:dyDescent="0.35">
      <c r="A2" s="12" t="s">
        <v>152</v>
      </c>
    </row>
    <row r="3" spans="1:11" ht="18" customHeight="1" x14ac:dyDescent="0.35">
      <c r="A3" s="12" t="s">
        <v>248</v>
      </c>
      <c r="G3"/>
    </row>
    <row r="4" spans="1:11" ht="18" customHeight="1" x14ac:dyDescent="0.35">
      <c r="A4" s="12" t="s">
        <v>105</v>
      </c>
    </row>
    <row r="5" spans="1:11" s="11" customFormat="1" ht="113.5" customHeight="1" x14ac:dyDescent="0.35">
      <c r="A5" s="43" t="s">
        <v>3</v>
      </c>
      <c r="B5" s="43" t="s">
        <v>4</v>
      </c>
      <c r="C5" s="43" t="s">
        <v>7</v>
      </c>
      <c r="D5" s="44" t="s">
        <v>8</v>
      </c>
      <c r="E5" s="45" t="s">
        <v>5</v>
      </c>
      <c r="F5" s="44" t="s">
        <v>9</v>
      </c>
      <c r="G5" s="45" t="s">
        <v>10</v>
      </c>
      <c r="H5" s="44" t="s">
        <v>12</v>
      </c>
      <c r="I5" s="45" t="s">
        <v>13</v>
      </c>
      <c r="J5" s="45" t="s">
        <v>14</v>
      </c>
      <c r="K5" s="44" t="s">
        <v>15</v>
      </c>
    </row>
    <row r="6" spans="1:11" x14ac:dyDescent="0.35">
      <c r="A6" s="30" t="s">
        <v>59</v>
      </c>
      <c r="B6" s="31" t="s">
        <v>154</v>
      </c>
      <c r="C6" s="31" t="s">
        <v>155</v>
      </c>
      <c r="D6" s="26" t="s">
        <v>60</v>
      </c>
      <c r="E6" s="31" t="s">
        <v>156</v>
      </c>
      <c r="F6" s="35" t="s">
        <v>157</v>
      </c>
      <c r="G6" s="27" t="s">
        <v>54</v>
      </c>
      <c r="H6" s="27" t="s">
        <v>104</v>
      </c>
      <c r="I6" s="36">
        <v>67010</v>
      </c>
      <c r="J6" s="36">
        <v>0</v>
      </c>
      <c r="K6" s="36">
        <v>67010</v>
      </c>
    </row>
    <row r="7" spans="1:11" x14ac:dyDescent="0.35">
      <c r="A7" s="30" t="s">
        <v>59</v>
      </c>
      <c r="B7" s="31" t="s">
        <v>158</v>
      </c>
      <c r="C7" s="31" t="s">
        <v>123</v>
      </c>
      <c r="D7" s="26" t="s">
        <v>60</v>
      </c>
      <c r="E7" s="31" t="s">
        <v>159</v>
      </c>
      <c r="F7" s="35" t="s">
        <v>57</v>
      </c>
      <c r="G7" s="27" t="s">
        <v>57</v>
      </c>
      <c r="H7" s="27" t="s">
        <v>57</v>
      </c>
      <c r="I7" s="37">
        <v>0</v>
      </c>
      <c r="J7" s="37">
        <v>27425</v>
      </c>
      <c r="K7" s="37">
        <v>27425</v>
      </c>
    </row>
    <row r="8" spans="1:11" x14ac:dyDescent="0.35">
      <c r="A8" s="30" t="s">
        <v>160</v>
      </c>
      <c r="B8" s="31" t="s">
        <v>161</v>
      </c>
      <c r="C8" s="31" t="s">
        <v>123</v>
      </c>
      <c r="D8" s="26" t="s">
        <v>162</v>
      </c>
      <c r="E8" s="31" t="s">
        <v>163</v>
      </c>
      <c r="F8" s="35" t="s">
        <v>57</v>
      </c>
      <c r="G8" s="27" t="s">
        <v>57</v>
      </c>
      <c r="H8" s="27" t="s">
        <v>57</v>
      </c>
      <c r="I8" s="37">
        <v>0</v>
      </c>
      <c r="J8" s="37">
        <v>10346</v>
      </c>
      <c r="K8" s="37">
        <v>10346</v>
      </c>
    </row>
    <row r="9" spans="1:11" x14ac:dyDescent="0.35">
      <c r="A9" s="30" t="s">
        <v>160</v>
      </c>
      <c r="B9" s="31" t="s">
        <v>161</v>
      </c>
      <c r="C9" s="31" t="s">
        <v>164</v>
      </c>
      <c r="D9" s="26" t="s">
        <v>162</v>
      </c>
      <c r="E9" s="31" t="s">
        <v>165</v>
      </c>
      <c r="F9" s="35" t="s">
        <v>166</v>
      </c>
      <c r="G9" s="27" t="s">
        <v>54</v>
      </c>
      <c r="H9" s="27" t="s">
        <v>104</v>
      </c>
      <c r="I9" s="37">
        <v>25032</v>
      </c>
      <c r="J9" s="37">
        <v>0</v>
      </c>
      <c r="K9" s="37">
        <v>25032</v>
      </c>
    </row>
    <row r="10" spans="1:11" x14ac:dyDescent="0.35">
      <c r="A10" s="30" t="s">
        <v>16</v>
      </c>
      <c r="B10" s="31" t="s">
        <v>17</v>
      </c>
      <c r="C10" s="31" t="s">
        <v>18</v>
      </c>
      <c r="D10" s="26" t="s">
        <v>19</v>
      </c>
      <c r="E10" s="31" t="s">
        <v>20</v>
      </c>
      <c r="F10" s="35" t="s">
        <v>21</v>
      </c>
      <c r="G10" s="27" t="s">
        <v>54</v>
      </c>
      <c r="H10" s="27" t="s">
        <v>104</v>
      </c>
      <c r="I10" s="37">
        <v>62555</v>
      </c>
      <c r="J10" s="37">
        <v>0</v>
      </c>
      <c r="K10" s="37">
        <v>62555</v>
      </c>
    </row>
    <row r="11" spans="1:11" x14ac:dyDescent="0.35">
      <c r="A11" s="30" t="s">
        <v>16</v>
      </c>
      <c r="B11" s="31" t="s">
        <v>22</v>
      </c>
      <c r="C11" s="31" t="s">
        <v>123</v>
      </c>
      <c r="D11" s="26" t="s">
        <v>19</v>
      </c>
      <c r="E11" s="31" t="s">
        <v>23</v>
      </c>
      <c r="F11" s="35" t="s">
        <v>57</v>
      </c>
      <c r="G11" s="27" t="s">
        <v>57</v>
      </c>
      <c r="H11" s="27" t="s">
        <v>57</v>
      </c>
      <c r="I11" s="37">
        <v>0</v>
      </c>
      <c r="J11" s="37">
        <v>14290</v>
      </c>
      <c r="K11" s="37">
        <v>14290</v>
      </c>
    </row>
    <row r="12" spans="1:11" x14ac:dyDescent="0.35">
      <c r="A12" s="30" t="s">
        <v>16</v>
      </c>
      <c r="B12" s="31" t="s">
        <v>61</v>
      </c>
      <c r="C12" s="31" t="s">
        <v>123</v>
      </c>
      <c r="D12" s="26" t="s">
        <v>19</v>
      </c>
      <c r="E12" s="31" t="s">
        <v>62</v>
      </c>
      <c r="F12" s="35" t="s">
        <v>57</v>
      </c>
      <c r="G12" s="27" t="s">
        <v>57</v>
      </c>
      <c r="H12" s="27" t="s">
        <v>57</v>
      </c>
      <c r="I12" s="37">
        <v>0</v>
      </c>
      <c r="J12" s="37">
        <v>17070</v>
      </c>
      <c r="K12" s="37">
        <v>17070</v>
      </c>
    </row>
    <row r="13" spans="1:11" x14ac:dyDescent="0.35">
      <c r="A13" s="30" t="s">
        <v>16</v>
      </c>
      <c r="B13" s="31" t="s">
        <v>61</v>
      </c>
      <c r="C13" s="31" t="s">
        <v>63</v>
      </c>
      <c r="D13" s="26" t="s">
        <v>19</v>
      </c>
      <c r="E13" s="31" t="s">
        <v>64</v>
      </c>
      <c r="F13" s="35" t="s">
        <v>65</v>
      </c>
      <c r="G13" s="27" t="s">
        <v>54</v>
      </c>
      <c r="H13" s="27" t="s">
        <v>104</v>
      </c>
      <c r="I13" s="37">
        <v>209088</v>
      </c>
      <c r="J13" s="37">
        <v>0</v>
      </c>
      <c r="K13" s="37">
        <v>209088</v>
      </c>
    </row>
    <row r="14" spans="1:11" x14ac:dyDescent="0.35">
      <c r="A14" s="30" t="s">
        <v>16</v>
      </c>
      <c r="B14" s="31" t="s">
        <v>61</v>
      </c>
      <c r="C14" s="31" t="s">
        <v>66</v>
      </c>
      <c r="D14" s="26" t="s">
        <v>19</v>
      </c>
      <c r="E14" s="31" t="s">
        <v>67</v>
      </c>
      <c r="F14" s="35" t="s">
        <v>68</v>
      </c>
      <c r="G14" s="27" t="s">
        <v>54</v>
      </c>
      <c r="H14" s="27" t="s">
        <v>104</v>
      </c>
      <c r="I14" s="37">
        <v>52671</v>
      </c>
      <c r="J14" s="37">
        <v>0</v>
      </c>
      <c r="K14" s="37">
        <v>52671</v>
      </c>
    </row>
    <row r="15" spans="1:11" x14ac:dyDescent="0.35">
      <c r="A15" s="30" t="s">
        <v>167</v>
      </c>
      <c r="B15" s="31" t="s">
        <v>168</v>
      </c>
      <c r="C15" s="31" t="s">
        <v>169</v>
      </c>
      <c r="D15" s="26" t="s">
        <v>170</v>
      </c>
      <c r="E15" s="31" t="s">
        <v>171</v>
      </c>
      <c r="F15" s="35" t="s">
        <v>172</v>
      </c>
      <c r="G15" s="27" t="s">
        <v>54</v>
      </c>
      <c r="H15" s="27" t="s">
        <v>104</v>
      </c>
      <c r="I15" s="37">
        <v>5206</v>
      </c>
      <c r="J15" s="37">
        <v>0</v>
      </c>
      <c r="K15" s="37">
        <v>5206</v>
      </c>
    </row>
    <row r="16" spans="1:11" x14ac:dyDescent="0.35">
      <c r="A16" s="30" t="s">
        <v>167</v>
      </c>
      <c r="B16" s="31" t="s">
        <v>173</v>
      </c>
      <c r="C16" s="31" t="s">
        <v>123</v>
      </c>
      <c r="D16" s="26" t="s">
        <v>170</v>
      </c>
      <c r="E16" s="31" t="s">
        <v>174</v>
      </c>
      <c r="F16" s="35" t="s">
        <v>57</v>
      </c>
      <c r="G16" s="27" t="s">
        <v>57</v>
      </c>
      <c r="H16" s="27" t="s">
        <v>57</v>
      </c>
      <c r="I16" s="37">
        <v>0</v>
      </c>
      <c r="J16" s="37">
        <v>4332</v>
      </c>
      <c r="K16" s="37">
        <v>4332</v>
      </c>
    </row>
    <row r="17" spans="1:11" x14ac:dyDescent="0.35">
      <c r="A17" s="32" t="s">
        <v>175</v>
      </c>
      <c r="B17" s="33" t="s">
        <v>176</v>
      </c>
      <c r="C17" s="33" t="s">
        <v>177</v>
      </c>
      <c r="D17" s="26" t="s">
        <v>178</v>
      </c>
      <c r="E17" s="33" t="s">
        <v>179</v>
      </c>
      <c r="F17" s="35" t="s">
        <v>180</v>
      </c>
      <c r="G17" s="29" t="s">
        <v>54</v>
      </c>
      <c r="H17" s="29" t="s">
        <v>56</v>
      </c>
      <c r="I17" s="37">
        <v>1624158</v>
      </c>
      <c r="J17" s="37">
        <v>0</v>
      </c>
      <c r="K17" s="37">
        <v>1624158</v>
      </c>
    </row>
    <row r="18" spans="1:11" x14ac:dyDescent="0.35">
      <c r="A18" s="32" t="s">
        <v>175</v>
      </c>
      <c r="B18" s="33" t="s">
        <v>176</v>
      </c>
      <c r="C18" s="33" t="s">
        <v>181</v>
      </c>
      <c r="D18" s="26" t="s">
        <v>178</v>
      </c>
      <c r="E18" s="33" t="s">
        <v>182</v>
      </c>
      <c r="F18" s="35" t="s">
        <v>183</v>
      </c>
      <c r="G18" s="29" t="s">
        <v>54</v>
      </c>
      <c r="H18" s="29" t="s">
        <v>56</v>
      </c>
      <c r="I18" s="37">
        <v>7569460</v>
      </c>
      <c r="J18" s="37">
        <v>0</v>
      </c>
      <c r="K18" s="37">
        <v>7569460</v>
      </c>
    </row>
    <row r="19" spans="1:11" x14ac:dyDescent="0.35">
      <c r="A19" s="32" t="s">
        <v>175</v>
      </c>
      <c r="B19" s="33" t="s">
        <v>184</v>
      </c>
      <c r="C19" s="33" t="s">
        <v>123</v>
      </c>
      <c r="D19" s="26" t="s">
        <v>178</v>
      </c>
      <c r="E19" s="33" t="s">
        <v>185</v>
      </c>
      <c r="F19" s="35" t="s">
        <v>57</v>
      </c>
      <c r="G19" s="29" t="s">
        <v>57</v>
      </c>
      <c r="H19" s="27" t="s">
        <v>57</v>
      </c>
      <c r="I19" s="37">
        <v>0</v>
      </c>
      <c r="J19" s="37">
        <v>87972</v>
      </c>
      <c r="K19" s="37">
        <v>87972</v>
      </c>
    </row>
    <row r="20" spans="1:11" x14ac:dyDescent="0.35">
      <c r="A20" s="32" t="s">
        <v>24</v>
      </c>
      <c r="B20" s="33" t="s">
        <v>25</v>
      </c>
      <c r="C20" s="33" t="s">
        <v>186</v>
      </c>
      <c r="D20" s="26" t="s">
        <v>26</v>
      </c>
      <c r="E20" s="33" t="s">
        <v>187</v>
      </c>
      <c r="F20" s="35" t="s">
        <v>188</v>
      </c>
      <c r="G20" s="29" t="s">
        <v>54</v>
      </c>
      <c r="H20" s="27" t="s">
        <v>104</v>
      </c>
      <c r="I20" s="37">
        <v>417476</v>
      </c>
      <c r="J20" s="37">
        <v>0</v>
      </c>
      <c r="K20" s="37">
        <v>417476</v>
      </c>
    </row>
    <row r="21" spans="1:11" x14ac:dyDescent="0.35">
      <c r="A21" s="32" t="s">
        <v>24</v>
      </c>
      <c r="B21" s="33" t="s">
        <v>25</v>
      </c>
      <c r="C21" s="33" t="s">
        <v>69</v>
      </c>
      <c r="D21" s="26" t="s">
        <v>26</v>
      </c>
      <c r="E21" s="33" t="s">
        <v>70</v>
      </c>
      <c r="F21" s="35" t="s">
        <v>71</v>
      </c>
      <c r="G21" s="29" t="s">
        <v>54</v>
      </c>
      <c r="H21" s="27" t="s">
        <v>104</v>
      </c>
      <c r="I21" s="37">
        <v>502538</v>
      </c>
      <c r="J21" s="37">
        <v>0</v>
      </c>
      <c r="K21" s="37">
        <v>502538</v>
      </c>
    </row>
    <row r="22" spans="1:11" x14ac:dyDescent="0.35">
      <c r="A22" s="32" t="s">
        <v>24</v>
      </c>
      <c r="B22" s="33" t="s">
        <v>25</v>
      </c>
      <c r="C22" s="33" t="s">
        <v>106</v>
      </c>
      <c r="D22" s="26" t="s">
        <v>26</v>
      </c>
      <c r="E22" s="33" t="s">
        <v>107</v>
      </c>
      <c r="F22" s="35" t="s">
        <v>119</v>
      </c>
      <c r="G22" s="29" t="s">
        <v>54</v>
      </c>
      <c r="H22" s="29" t="s">
        <v>104</v>
      </c>
      <c r="I22" s="37">
        <v>365624</v>
      </c>
      <c r="J22" s="37">
        <v>0</v>
      </c>
      <c r="K22" s="37">
        <v>365624</v>
      </c>
    </row>
    <row r="23" spans="1:11" x14ac:dyDescent="0.35">
      <c r="A23" s="32" t="s">
        <v>24</v>
      </c>
      <c r="B23" s="33" t="s">
        <v>27</v>
      </c>
      <c r="C23" s="33" t="s">
        <v>123</v>
      </c>
      <c r="D23" s="26" t="s">
        <v>26</v>
      </c>
      <c r="E23" s="33" t="s">
        <v>28</v>
      </c>
      <c r="F23" s="35" t="s">
        <v>57</v>
      </c>
      <c r="G23" s="29" t="s">
        <v>57</v>
      </c>
      <c r="H23" s="29" t="s">
        <v>57</v>
      </c>
      <c r="I23" s="37">
        <v>0</v>
      </c>
      <c r="J23" s="37">
        <v>426842</v>
      </c>
      <c r="K23" s="37">
        <v>426842</v>
      </c>
    </row>
    <row r="24" spans="1:11" x14ac:dyDescent="0.35">
      <c r="A24" s="32" t="s">
        <v>24</v>
      </c>
      <c r="B24" s="33" t="s">
        <v>27</v>
      </c>
      <c r="C24" s="33" t="s">
        <v>72</v>
      </c>
      <c r="D24" s="26" t="s">
        <v>26</v>
      </c>
      <c r="E24" s="33" t="s">
        <v>73</v>
      </c>
      <c r="F24" s="35" t="s">
        <v>74</v>
      </c>
      <c r="G24" s="29" t="s">
        <v>54</v>
      </c>
      <c r="H24" s="27" t="s">
        <v>104</v>
      </c>
      <c r="I24" s="37">
        <v>160775</v>
      </c>
      <c r="J24" s="37">
        <v>0</v>
      </c>
      <c r="K24" s="37">
        <v>160775</v>
      </c>
    </row>
    <row r="25" spans="1:11" x14ac:dyDescent="0.35">
      <c r="A25" s="32" t="s">
        <v>24</v>
      </c>
      <c r="B25" s="33" t="s">
        <v>27</v>
      </c>
      <c r="C25" s="33" t="s">
        <v>126</v>
      </c>
      <c r="D25" s="26" t="s">
        <v>26</v>
      </c>
      <c r="E25" s="33" t="s">
        <v>127</v>
      </c>
      <c r="F25" s="35" t="s">
        <v>128</v>
      </c>
      <c r="G25" s="29" t="s">
        <v>54</v>
      </c>
      <c r="H25" s="27" t="s">
        <v>104</v>
      </c>
      <c r="I25" s="37">
        <v>94843</v>
      </c>
      <c r="J25" s="37">
        <v>0</v>
      </c>
      <c r="K25" s="37">
        <v>94843</v>
      </c>
    </row>
    <row r="26" spans="1:11" x14ac:dyDescent="0.35">
      <c r="A26" s="32" t="s">
        <v>24</v>
      </c>
      <c r="B26" s="33" t="s">
        <v>27</v>
      </c>
      <c r="C26" s="33" t="s">
        <v>29</v>
      </c>
      <c r="D26" s="26" t="s">
        <v>26</v>
      </c>
      <c r="E26" s="33" t="s">
        <v>108</v>
      </c>
      <c r="F26" s="35" t="s">
        <v>30</v>
      </c>
      <c r="G26" s="29" t="s">
        <v>54</v>
      </c>
      <c r="H26" s="27" t="s">
        <v>104</v>
      </c>
      <c r="I26" s="37">
        <v>62690</v>
      </c>
      <c r="J26" s="37">
        <v>0</v>
      </c>
      <c r="K26" s="37">
        <v>62690</v>
      </c>
    </row>
    <row r="27" spans="1:11" x14ac:dyDescent="0.35">
      <c r="A27" s="32" t="s">
        <v>24</v>
      </c>
      <c r="B27" s="33" t="s">
        <v>27</v>
      </c>
      <c r="C27" s="33" t="s">
        <v>31</v>
      </c>
      <c r="D27" s="26" t="s">
        <v>26</v>
      </c>
      <c r="E27" s="33" t="s">
        <v>32</v>
      </c>
      <c r="F27" s="35" t="s">
        <v>33</v>
      </c>
      <c r="G27" s="29" t="s">
        <v>54</v>
      </c>
      <c r="H27" s="27" t="s">
        <v>104</v>
      </c>
      <c r="I27" s="37">
        <v>14180</v>
      </c>
      <c r="J27" s="37">
        <v>0</v>
      </c>
      <c r="K27" s="37">
        <v>14180</v>
      </c>
    </row>
    <row r="28" spans="1:11" x14ac:dyDescent="0.35">
      <c r="A28" s="32" t="s">
        <v>24</v>
      </c>
      <c r="B28" s="33" t="s">
        <v>27</v>
      </c>
      <c r="C28" s="33" t="s">
        <v>75</v>
      </c>
      <c r="D28" s="26" t="s">
        <v>26</v>
      </c>
      <c r="E28" s="33" t="s">
        <v>109</v>
      </c>
      <c r="F28" s="35" t="s">
        <v>76</v>
      </c>
      <c r="G28" s="29" t="s">
        <v>54</v>
      </c>
      <c r="H28" s="29" t="s">
        <v>104</v>
      </c>
      <c r="I28" s="37">
        <v>119092</v>
      </c>
      <c r="J28" s="37">
        <v>0</v>
      </c>
      <c r="K28" s="37">
        <v>119092</v>
      </c>
    </row>
    <row r="29" spans="1:11" x14ac:dyDescent="0.35">
      <c r="A29" s="32" t="s">
        <v>24</v>
      </c>
      <c r="B29" s="33" t="s">
        <v>27</v>
      </c>
      <c r="C29" s="33" t="s">
        <v>189</v>
      </c>
      <c r="D29" s="26" t="s">
        <v>26</v>
      </c>
      <c r="E29" s="33" t="s">
        <v>190</v>
      </c>
      <c r="F29" s="35" t="s">
        <v>191</v>
      </c>
      <c r="G29" s="29" t="s">
        <v>54</v>
      </c>
      <c r="H29" s="27" t="s">
        <v>56</v>
      </c>
      <c r="I29" s="37">
        <v>222327</v>
      </c>
      <c r="J29" s="37">
        <v>0</v>
      </c>
      <c r="K29" s="37">
        <v>222327</v>
      </c>
    </row>
    <row r="30" spans="1:11" x14ac:dyDescent="0.35">
      <c r="A30" s="32" t="s">
        <v>24</v>
      </c>
      <c r="B30" s="33" t="s">
        <v>77</v>
      </c>
      <c r="C30" s="33" t="s">
        <v>123</v>
      </c>
      <c r="D30" s="26" t="s">
        <v>26</v>
      </c>
      <c r="E30" s="33" t="s">
        <v>78</v>
      </c>
      <c r="F30" s="35" t="s">
        <v>57</v>
      </c>
      <c r="G30" s="29" t="s">
        <v>57</v>
      </c>
      <c r="H30" s="27" t="s">
        <v>57</v>
      </c>
      <c r="I30" s="37">
        <v>0</v>
      </c>
      <c r="J30" s="37">
        <v>44191</v>
      </c>
      <c r="K30" s="37">
        <v>44191</v>
      </c>
    </row>
    <row r="31" spans="1:11" x14ac:dyDescent="0.35">
      <c r="A31" s="32" t="s">
        <v>24</v>
      </c>
      <c r="B31" s="33" t="s">
        <v>77</v>
      </c>
      <c r="C31" s="33" t="s">
        <v>79</v>
      </c>
      <c r="D31" s="26" t="s">
        <v>26</v>
      </c>
      <c r="E31" s="33" t="s">
        <v>80</v>
      </c>
      <c r="F31" s="35" t="s">
        <v>81</v>
      </c>
      <c r="G31" s="29" t="s">
        <v>54</v>
      </c>
      <c r="H31" s="27" t="s">
        <v>104</v>
      </c>
      <c r="I31" s="37">
        <v>336248</v>
      </c>
      <c r="J31" s="37">
        <v>0</v>
      </c>
      <c r="K31" s="37">
        <v>336248</v>
      </c>
    </row>
    <row r="32" spans="1:11" x14ac:dyDescent="0.35">
      <c r="A32" s="32" t="s">
        <v>24</v>
      </c>
      <c r="B32" s="33" t="s">
        <v>82</v>
      </c>
      <c r="C32" s="33" t="s">
        <v>123</v>
      </c>
      <c r="D32" s="26" t="s">
        <v>26</v>
      </c>
      <c r="E32" s="33" t="s">
        <v>83</v>
      </c>
      <c r="F32" s="35" t="s">
        <v>57</v>
      </c>
      <c r="G32" s="29" t="s">
        <v>57</v>
      </c>
      <c r="H32" s="27" t="s">
        <v>57</v>
      </c>
      <c r="I32" s="37">
        <v>0</v>
      </c>
      <c r="J32" s="37">
        <v>587</v>
      </c>
      <c r="K32" s="37">
        <v>587</v>
      </c>
    </row>
    <row r="33" spans="1:11" x14ac:dyDescent="0.35">
      <c r="A33" s="30" t="s">
        <v>24</v>
      </c>
      <c r="B33" s="31" t="s">
        <v>82</v>
      </c>
      <c r="C33" s="31" t="s">
        <v>84</v>
      </c>
      <c r="D33" s="26" t="s">
        <v>26</v>
      </c>
      <c r="E33" s="31" t="s">
        <v>85</v>
      </c>
      <c r="F33" s="35" t="s">
        <v>86</v>
      </c>
      <c r="G33" s="27" t="s">
        <v>54</v>
      </c>
      <c r="H33" s="27" t="s">
        <v>104</v>
      </c>
      <c r="I33" s="37">
        <v>21370</v>
      </c>
      <c r="J33" s="37">
        <v>0</v>
      </c>
      <c r="K33" s="37">
        <v>21370</v>
      </c>
    </row>
    <row r="34" spans="1:11" x14ac:dyDescent="0.35">
      <c r="A34" s="30" t="s">
        <v>124</v>
      </c>
      <c r="B34" s="31" t="s">
        <v>129</v>
      </c>
      <c r="C34" s="31" t="s">
        <v>192</v>
      </c>
      <c r="D34" s="26" t="s">
        <v>125</v>
      </c>
      <c r="E34" s="31" t="s">
        <v>193</v>
      </c>
      <c r="F34" s="35" t="s">
        <v>194</v>
      </c>
      <c r="G34" s="27" t="s">
        <v>54</v>
      </c>
      <c r="H34" s="27" t="s">
        <v>56</v>
      </c>
      <c r="I34" s="37">
        <v>465812</v>
      </c>
      <c r="J34" s="37">
        <v>0</v>
      </c>
      <c r="K34" s="37">
        <v>465812</v>
      </c>
    </row>
    <row r="35" spans="1:11" x14ac:dyDescent="0.35">
      <c r="A35" s="30" t="s">
        <v>34</v>
      </c>
      <c r="B35" s="31" t="s">
        <v>87</v>
      </c>
      <c r="C35" s="31" t="s">
        <v>195</v>
      </c>
      <c r="D35" s="26" t="s">
        <v>36</v>
      </c>
      <c r="E35" s="31" t="s">
        <v>196</v>
      </c>
      <c r="F35" s="35" t="s">
        <v>197</v>
      </c>
      <c r="G35" s="27" t="s">
        <v>54</v>
      </c>
      <c r="H35" s="27" t="s">
        <v>104</v>
      </c>
      <c r="I35" s="37">
        <v>230357</v>
      </c>
      <c r="J35" s="37">
        <v>0</v>
      </c>
      <c r="K35" s="37">
        <v>230357</v>
      </c>
    </row>
    <row r="36" spans="1:11" x14ac:dyDescent="0.35">
      <c r="A36" s="30" t="s">
        <v>34</v>
      </c>
      <c r="B36" s="31" t="s">
        <v>87</v>
      </c>
      <c r="C36" s="31" t="s">
        <v>88</v>
      </c>
      <c r="D36" s="26" t="s">
        <v>36</v>
      </c>
      <c r="E36" s="31" t="s">
        <v>89</v>
      </c>
      <c r="F36" s="35" t="s">
        <v>90</v>
      </c>
      <c r="G36" s="27" t="s">
        <v>54</v>
      </c>
      <c r="H36" s="27" t="s">
        <v>104</v>
      </c>
      <c r="I36" s="37">
        <v>7383</v>
      </c>
      <c r="J36" s="37">
        <v>0</v>
      </c>
      <c r="K36" s="37">
        <v>7383</v>
      </c>
    </row>
    <row r="37" spans="1:11" x14ac:dyDescent="0.35">
      <c r="A37" s="30" t="s">
        <v>34</v>
      </c>
      <c r="B37" s="31" t="s">
        <v>87</v>
      </c>
      <c r="C37" s="31" t="s">
        <v>130</v>
      </c>
      <c r="D37" s="26" t="s">
        <v>36</v>
      </c>
      <c r="E37" s="31" t="s">
        <v>131</v>
      </c>
      <c r="F37" s="35" t="s">
        <v>132</v>
      </c>
      <c r="G37" s="27" t="s">
        <v>54</v>
      </c>
      <c r="H37" s="27" t="s">
        <v>104</v>
      </c>
      <c r="I37" s="37">
        <v>362590</v>
      </c>
      <c r="J37" s="37">
        <v>0</v>
      </c>
      <c r="K37" s="37">
        <v>362590</v>
      </c>
    </row>
    <row r="38" spans="1:11" x14ac:dyDescent="0.35">
      <c r="A38" s="19" t="s">
        <v>34</v>
      </c>
      <c r="B38" s="34" t="s">
        <v>87</v>
      </c>
      <c r="C38" s="34" t="s">
        <v>133</v>
      </c>
      <c r="D38" s="26" t="s">
        <v>36</v>
      </c>
      <c r="E38" s="34" t="s">
        <v>134</v>
      </c>
      <c r="F38" s="38" t="s">
        <v>135</v>
      </c>
      <c r="G38" s="27" t="s">
        <v>54</v>
      </c>
      <c r="H38" s="27" t="s">
        <v>56</v>
      </c>
      <c r="I38" s="39">
        <v>679057</v>
      </c>
      <c r="J38" s="39">
        <v>0</v>
      </c>
      <c r="K38" s="39">
        <v>679057</v>
      </c>
    </row>
    <row r="39" spans="1:11" x14ac:dyDescent="0.35">
      <c r="A39" s="19" t="s">
        <v>34</v>
      </c>
      <c r="B39" s="34" t="s">
        <v>87</v>
      </c>
      <c r="C39" s="34" t="s">
        <v>136</v>
      </c>
      <c r="D39" s="26" t="s">
        <v>36</v>
      </c>
      <c r="E39" s="34" t="s">
        <v>137</v>
      </c>
      <c r="F39" s="38" t="s">
        <v>138</v>
      </c>
      <c r="G39" s="27" t="s">
        <v>54</v>
      </c>
      <c r="H39" s="27" t="s">
        <v>104</v>
      </c>
      <c r="I39" s="39">
        <v>15653</v>
      </c>
      <c r="J39" s="39">
        <v>0</v>
      </c>
      <c r="K39" s="39">
        <v>15653</v>
      </c>
    </row>
    <row r="40" spans="1:11" x14ac:dyDescent="0.35">
      <c r="A40" s="19" t="s">
        <v>34</v>
      </c>
      <c r="B40" s="34" t="s">
        <v>87</v>
      </c>
      <c r="C40" s="34" t="s">
        <v>198</v>
      </c>
      <c r="D40" s="26" t="s">
        <v>36</v>
      </c>
      <c r="E40" s="34" t="s">
        <v>199</v>
      </c>
      <c r="F40" s="38" t="s">
        <v>200</v>
      </c>
      <c r="G40" s="27" t="s">
        <v>54</v>
      </c>
      <c r="H40" s="27" t="s">
        <v>56</v>
      </c>
      <c r="I40" s="39">
        <v>173736</v>
      </c>
      <c r="J40" s="39">
        <v>0</v>
      </c>
      <c r="K40" s="39">
        <v>173736</v>
      </c>
    </row>
    <row r="41" spans="1:11" x14ac:dyDescent="0.35">
      <c r="A41" s="19" t="s">
        <v>34</v>
      </c>
      <c r="B41" s="34" t="s">
        <v>35</v>
      </c>
      <c r="C41" s="34" t="s">
        <v>123</v>
      </c>
      <c r="D41" s="26" t="s">
        <v>36</v>
      </c>
      <c r="E41" s="34" t="s">
        <v>37</v>
      </c>
      <c r="F41" s="38" t="s">
        <v>57</v>
      </c>
      <c r="G41" s="27" t="s">
        <v>57</v>
      </c>
      <c r="H41" s="27" t="s">
        <v>57</v>
      </c>
      <c r="I41" s="39">
        <v>0</v>
      </c>
      <c r="J41" s="39">
        <v>67950</v>
      </c>
      <c r="K41" s="39">
        <v>67950</v>
      </c>
    </row>
    <row r="42" spans="1:11" x14ac:dyDescent="0.35">
      <c r="A42" s="19" t="s">
        <v>34</v>
      </c>
      <c r="B42" s="34" t="s">
        <v>201</v>
      </c>
      <c r="C42" s="34" t="s">
        <v>123</v>
      </c>
      <c r="D42" s="26" t="s">
        <v>36</v>
      </c>
      <c r="E42" s="34" t="s">
        <v>202</v>
      </c>
      <c r="F42" s="38" t="s">
        <v>57</v>
      </c>
      <c r="G42" s="27" t="s">
        <v>57</v>
      </c>
      <c r="H42" s="27" t="s">
        <v>57</v>
      </c>
      <c r="I42" s="39">
        <v>0</v>
      </c>
      <c r="J42" s="39">
        <v>135007</v>
      </c>
      <c r="K42" s="39">
        <v>135007</v>
      </c>
    </row>
    <row r="43" spans="1:11" x14ac:dyDescent="0.35">
      <c r="A43" s="19" t="s">
        <v>34</v>
      </c>
      <c r="B43" s="34" t="s">
        <v>91</v>
      </c>
      <c r="C43" s="34" t="s">
        <v>123</v>
      </c>
      <c r="D43" s="26" t="s">
        <v>36</v>
      </c>
      <c r="E43" s="34" t="s">
        <v>92</v>
      </c>
      <c r="F43" s="38" t="s">
        <v>57</v>
      </c>
      <c r="G43" s="27" t="s">
        <v>57</v>
      </c>
      <c r="H43" s="27" t="s">
        <v>57</v>
      </c>
      <c r="I43" s="39">
        <v>0</v>
      </c>
      <c r="J43" s="39">
        <v>86927</v>
      </c>
      <c r="K43" s="39">
        <v>86927</v>
      </c>
    </row>
    <row r="44" spans="1:11" x14ac:dyDescent="0.35">
      <c r="A44" s="19" t="s">
        <v>34</v>
      </c>
      <c r="B44" s="34" t="s">
        <v>91</v>
      </c>
      <c r="C44" s="34" t="s">
        <v>139</v>
      </c>
      <c r="D44" s="26" t="s">
        <v>36</v>
      </c>
      <c r="E44" s="34" t="s">
        <v>140</v>
      </c>
      <c r="F44" s="38" t="s">
        <v>141</v>
      </c>
      <c r="G44" s="27" t="s">
        <v>54</v>
      </c>
      <c r="H44" s="27" t="s">
        <v>104</v>
      </c>
      <c r="I44" s="39">
        <v>14436</v>
      </c>
      <c r="J44" s="39">
        <v>0</v>
      </c>
      <c r="K44" s="39">
        <v>14436</v>
      </c>
    </row>
    <row r="45" spans="1:11" x14ac:dyDescent="0.35">
      <c r="A45" s="19" t="s">
        <v>203</v>
      </c>
      <c r="B45" s="34" t="s">
        <v>204</v>
      </c>
      <c r="C45" s="34" t="s">
        <v>205</v>
      </c>
      <c r="D45" s="26" t="s">
        <v>206</v>
      </c>
      <c r="E45" s="34" t="s">
        <v>207</v>
      </c>
      <c r="F45" s="38" t="s">
        <v>208</v>
      </c>
      <c r="G45" s="27" t="s">
        <v>54</v>
      </c>
      <c r="H45" s="27" t="s">
        <v>104</v>
      </c>
      <c r="I45" s="39">
        <v>233849</v>
      </c>
      <c r="J45" s="39">
        <v>0</v>
      </c>
      <c r="K45" s="39">
        <v>233849</v>
      </c>
    </row>
    <row r="46" spans="1:11" x14ac:dyDescent="0.35">
      <c r="A46" s="19" t="s">
        <v>203</v>
      </c>
      <c r="B46" s="34" t="s">
        <v>209</v>
      </c>
      <c r="C46" s="34" t="s">
        <v>123</v>
      </c>
      <c r="D46" s="26" t="s">
        <v>206</v>
      </c>
      <c r="E46" s="34" t="s">
        <v>210</v>
      </c>
      <c r="F46" s="38" t="s">
        <v>57</v>
      </c>
      <c r="G46" s="27" t="s">
        <v>57</v>
      </c>
      <c r="H46" s="27" t="s">
        <v>57</v>
      </c>
      <c r="I46" s="39">
        <v>0</v>
      </c>
      <c r="J46" s="39">
        <v>19120</v>
      </c>
      <c r="K46" s="39">
        <v>19120</v>
      </c>
    </row>
    <row r="47" spans="1:11" x14ac:dyDescent="0.35">
      <c r="A47" s="19" t="s">
        <v>38</v>
      </c>
      <c r="B47" s="34" t="s">
        <v>142</v>
      </c>
      <c r="C47" s="34" t="s">
        <v>143</v>
      </c>
      <c r="D47" s="26" t="s">
        <v>39</v>
      </c>
      <c r="E47" s="34" t="s">
        <v>144</v>
      </c>
      <c r="F47" s="38" t="s">
        <v>145</v>
      </c>
      <c r="G47" s="27" t="s">
        <v>54</v>
      </c>
      <c r="H47" s="27" t="s">
        <v>104</v>
      </c>
      <c r="I47" s="39">
        <v>244949</v>
      </c>
      <c r="J47" s="39">
        <v>0</v>
      </c>
      <c r="K47" s="39">
        <v>244949</v>
      </c>
    </row>
    <row r="48" spans="1:11" x14ac:dyDescent="0.35">
      <c r="A48" s="19" t="s">
        <v>93</v>
      </c>
      <c r="B48" s="34" t="s">
        <v>94</v>
      </c>
      <c r="C48" s="34" t="s">
        <v>211</v>
      </c>
      <c r="D48" s="26" t="s">
        <v>95</v>
      </c>
      <c r="E48" s="34" t="s">
        <v>212</v>
      </c>
      <c r="F48" s="38" t="s">
        <v>213</v>
      </c>
      <c r="G48" s="27" t="s">
        <v>54</v>
      </c>
      <c r="H48" s="27" t="s">
        <v>56</v>
      </c>
      <c r="I48" s="39">
        <v>1327158</v>
      </c>
      <c r="J48" s="39">
        <v>0</v>
      </c>
      <c r="K48" s="39">
        <v>1327158</v>
      </c>
    </row>
    <row r="49" spans="1:11" x14ac:dyDescent="0.35">
      <c r="A49" s="19" t="s">
        <v>96</v>
      </c>
      <c r="B49" s="34" t="s">
        <v>97</v>
      </c>
      <c r="C49" s="34" t="s">
        <v>123</v>
      </c>
      <c r="D49" s="26" t="s">
        <v>98</v>
      </c>
      <c r="E49" s="34" t="s">
        <v>99</v>
      </c>
      <c r="F49" s="38" t="s">
        <v>57</v>
      </c>
      <c r="G49" s="27" t="s">
        <v>57</v>
      </c>
      <c r="H49" s="27" t="s">
        <v>57</v>
      </c>
      <c r="I49" s="39">
        <v>0</v>
      </c>
      <c r="J49" s="39">
        <v>11985</v>
      </c>
      <c r="K49" s="39">
        <v>11985</v>
      </c>
    </row>
    <row r="50" spans="1:11" x14ac:dyDescent="0.35">
      <c r="A50" s="19" t="s">
        <v>96</v>
      </c>
      <c r="B50" s="34" t="s">
        <v>97</v>
      </c>
      <c r="C50" s="34" t="s">
        <v>146</v>
      </c>
      <c r="D50" s="26" t="s">
        <v>98</v>
      </c>
      <c r="E50" s="34" t="s">
        <v>147</v>
      </c>
      <c r="F50" s="38" t="s">
        <v>148</v>
      </c>
      <c r="G50" s="27" t="s">
        <v>54</v>
      </c>
      <c r="H50" s="27" t="s">
        <v>104</v>
      </c>
      <c r="I50" s="39">
        <v>70053</v>
      </c>
      <c r="J50" s="39">
        <v>0</v>
      </c>
      <c r="K50" s="39">
        <v>70053</v>
      </c>
    </row>
    <row r="51" spans="1:11" x14ac:dyDescent="0.35">
      <c r="A51" s="19" t="s">
        <v>40</v>
      </c>
      <c r="B51" s="34" t="s">
        <v>41</v>
      </c>
      <c r="C51" s="34" t="s">
        <v>123</v>
      </c>
      <c r="D51" s="26" t="s">
        <v>42</v>
      </c>
      <c r="E51" s="34" t="s">
        <v>43</v>
      </c>
      <c r="F51" s="38" t="s">
        <v>57</v>
      </c>
      <c r="G51" s="27" t="s">
        <v>57</v>
      </c>
      <c r="H51" s="27" t="s">
        <v>57</v>
      </c>
      <c r="I51" s="39">
        <v>0</v>
      </c>
      <c r="J51" s="39">
        <v>159386</v>
      </c>
      <c r="K51" s="39">
        <v>159386</v>
      </c>
    </row>
    <row r="52" spans="1:11" x14ac:dyDescent="0.35">
      <c r="A52" s="19" t="s">
        <v>40</v>
      </c>
      <c r="B52" s="34" t="s">
        <v>41</v>
      </c>
      <c r="C52" s="34" t="s">
        <v>44</v>
      </c>
      <c r="D52" s="26" t="s">
        <v>42</v>
      </c>
      <c r="E52" s="34" t="s">
        <v>45</v>
      </c>
      <c r="F52" s="38" t="s">
        <v>46</v>
      </c>
      <c r="G52" s="27" t="s">
        <v>54</v>
      </c>
      <c r="H52" s="27" t="s">
        <v>104</v>
      </c>
      <c r="I52" s="39">
        <v>281760</v>
      </c>
      <c r="J52" s="39">
        <v>0</v>
      </c>
      <c r="K52" s="39">
        <v>281760</v>
      </c>
    </row>
    <row r="53" spans="1:11" x14ac:dyDescent="0.35">
      <c r="A53" s="19" t="s">
        <v>40</v>
      </c>
      <c r="B53" s="34" t="s">
        <v>41</v>
      </c>
      <c r="C53" s="34" t="s">
        <v>47</v>
      </c>
      <c r="D53" s="26" t="s">
        <v>42</v>
      </c>
      <c r="E53" s="34" t="s">
        <v>48</v>
      </c>
      <c r="F53" s="38" t="s">
        <v>49</v>
      </c>
      <c r="G53" s="27" t="s">
        <v>54</v>
      </c>
      <c r="H53" s="27" t="s">
        <v>104</v>
      </c>
      <c r="I53" s="39">
        <v>48393</v>
      </c>
      <c r="J53" s="39">
        <v>0</v>
      </c>
      <c r="K53" s="39">
        <v>48393</v>
      </c>
    </row>
    <row r="54" spans="1:11" x14ac:dyDescent="0.35">
      <c r="A54" s="19" t="s">
        <v>40</v>
      </c>
      <c r="B54" s="34" t="s">
        <v>41</v>
      </c>
      <c r="C54" s="34" t="s">
        <v>50</v>
      </c>
      <c r="D54" s="26" t="s">
        <v>42</v>
      </c>
      <c r="E54" s="34" t="s">
        <v>149</v>
      </c>
      <c r="F54" s="38" t="s">
        <v>51</v>
      </c>
      <c r="G54" s="27" t="s">
        <v>54</v>
      </c>
      <c r="H54" s="27" t="s">
        <v>104</v>
      </c>
      <c r="I54" s="39">
        <v>259359</v>
      </c>
      <c r="J54" s="39">
        <v>0</v>
      </c>
      <c r="K54" s="39">
        <v>259359</v>
      </c>
    </row>
    <row r="55" spans="1:11" x14ac:dyDescent="0.35">
      <c r="A55" s="19" t="s">
        <v>40</v>
      </c>
      <c r="B55" s="34" t="s">
        <v>41</v>
      </c>
      <c r="C55" s="34" t="s">
        <v>100</v>
      </c>
      <c r="D55" s="26" t="s">
        <v>42</v>
      </c>
      <c r="E55" s="34" t="s">
        <v>150</v>
      </c>
      <c r="F55" s="38" t="s">
        <v>101</v>
      </c>
      <c r="G55" s="27" t="s">
        <v>54</v>
      </c>
      <c r="H55" s="27" t="s">
        <v>104</v>
      </c>
      <c r="I55" s="39">
        <v>693641</v>
      </c>
      <c r="J55" s="39">
        <v>0</v>
      </c>
      <c r="K55" s="39">
        <v>693641</v>
      </c>
    </row>
    <row r="56" spans="1:11" x14ac:dyDescent="0.35">
      <c r="A56" s="19" t="s">
        <v>40</v>
      </c>
      <c r="B56" s="34" t="s">
        <v>41</v>
      </c>
      <c r="C56" s="34" t="s">
        <v>110</v>
      </c>
      <c r="D56" s="26" t="s">
        <v>42</v>
      </c>
      <c r="E56" s="34" t="s">
        <v>151</v>
      </c>
      <c r="F56" s="38" t="s">
        <v>120</v>
      </c>
      <c r="G56" s="27" t="s">
        <v>54</v>
      </c>
      <c r="H56" s="27" t="s">
        <v>104</v>
      </c>
      <c r="I56" s="39">
        <v>123850</v>
      </c>
      <c r="J56" s="39">
        <v>0</v>
      </c>
      <c r="K56" s="39">
        <v>123850</v>
      </c>
    </row>
    <row r="57" spans="1:11" x14ac:dyDescent="0.35">
      <c r="A57" s="19" t="s">
        <v>40</v>
      </c>
      <c r="B57" s="34" t="s">
        <v>111</v>
      </c>
      <c r="C57" s="34" t="s">
        <v>123</v>
      </c>
      <c r="D57" s="26" t="s">
        <v>42</v>
      </c>
      <c r="E57" s="34" t="s">
        <v>112</v>
      </c>
      <c r="F57" s="38" t="s">
        <v>57</v>
      </c>
      <c r="G57" s="27" t="s">
        <v>57</v>
      </c>
      <c r="H57" s="27" t="s">
        <v>57</v>
      </c>
      <c r="I57" s="39">
        <v>0</v>
      </c>
      <c r="J57" s="39">
        <v>85502</v>
      </c>
      <c r="K57" s="39">
        <v>85502</v>
      </c>
    </row>
    <row r="58" spans="1:11" x14ac:dyDescent="0.35">
      <c r="A58" s="19" t="s">
        <v>40</v>
      </c>
      <c r="B58" s="34" t="s">
        <v>111</v>
      </c>
      <c r="C58" s="34" t="s">
        <v>113</v>
      </c>
      <c r="D58" s="26" t="s">
        <v>42</v>
      </c>
      <c r="E58" s="34" t="s">
        <v>114</v>
      </c>
      <c r="F58" s="38" t="s">
        <v>121</v>
      </c>
      <c r="G58" s="27" t="s">
        <v>54</v>
      </c>
      <c r="H58" s="27" t="s">
        <v>104</v>
      </c>
      <c r="I58" s="39">
        <v>454746</v>
      </c>
      <c r="J58" s="39">
        <v>0</v>
      </c>
      <c r="K58" s="39">
        <v>454746</v>
      </c>
    </row>
    <row r="59" spans="1:11" x14ac:dyDescent="0.35">
      <c r="A59" s="19" t="s">
        <v>214</v>
      </c>
      <c r="B59" s="34" t="s">
        <v>215</v>
      </c>
      <c r="C59" s="34" t="s">
        <v>123</v>
      </c>
      <c r="D59" s="26" t="s">
        <v>216</v>
      </c>
      <c r="E59" s="34" t="s">
        <v>217</v>
      </c>
      <c r="F59" s="38" t="s">
        <v>57</v>
      </c>
      <c r="G59" s="27" t="s">
        <v>57</v>
      </c>
      <c r="H59" s="27" t="s">
        <v>57</v>
      </c>
      <c r="I59" s="39">
        <v>0</v>
      </c>
      <c r="J59" s="39">
        <v>72294</v>
      </c>
      <c r="K59" s="39">
        <v>72294</v>
      </c>
    </row>
    <row r="60" spans="1:11" x14ac:dyDescent="0.35">
      <c r="A60" s="19" t="s">
        <v>214</v>
      </c>
      <c r="B60" s="34" t="s">
        <v>215</v>
      </c>
      <c r="C60" s="34" t="s">
        <v>218</v>
      </c>
      <c r="D60" s="26" t="s">
        <v>216</v>
      </c>
      <c r="E60" s="34" t="s">
        <v>219</v>
      </c>
      <c r="F60" s="38" t="s">
        <v>220</v>
      </c>
      <c r="G60" s="27" t="s">
        <v>54</v>
      </c>
      <c r="H60" s="27" t="s">
        <v>104</v>
      </c>
      <c r="I60" s="39">
        <v>110386</v>
      </c>
      <c r="J60" s="39">
        <v>0</v>
      </c>
      <c r="K60" s="39">
        <v>110386</v>
      </c>
    </row>
    <row r="61" spans="1:11" x14ac:dyDescent="0.35">
      <c r="A61" s="19" t="s">
        <v>221</v>
      </c>
      <c r="B61" s="34" t="s">
        <v>222</v>
      </c>
      <c r="C61" s="34" t="s">
        <v>223</v>
      </c>
      <c r="D61" s="26" t="s">
        <v>224</v>
      </c>
      <c r="E61" s="34" t="s">
        <v>225</v>
      </c>
      <c r="F61" s="38" t="s">
        <v>226</v>
      </c>
      <c r="G61" s="27" t="s">
        <v>54</v>
      </c>
      <c r="H61" s="27" t="s">
        <v>104</v>
      </c>
      <c r="I61" s="39">
        <v>278774</v>
      </c>
      <c r="J61" s="39">
        <v>0</v>
      </c>
      <c r="K61" s="39">
        <v>278774</v>
      </c>
    </row>
    <row r="62" spans="1:11" x14ac:dyDescent="0.35">
      <c r="A62" s="19" t="s">
        <v>102</v>
      </c>
      <c r="B62" s="34" t="s">
        <v>115</v>
      </c>
      <c r="C62" s="34" t="s">
        <v>123</v>
      </c>
      <c r="D62" s="26" t="s">
        <v>103</v>
      </c>
      <c r="E62" s="34" t="s">
        <v>116</v>
      </c>
      <c r="F62" s="38" t="s">
        <v>57</v>
      </c>
      <c r="G62" s="27" t="s">
        <v>57</v>
      </c>
      <c r="H62" s="27" t="s">
        <v>57</v>
      </c>
      <c r="I62" s="39">
        <v>0</v>
      </c>
      <c r="J62" s="39">
        <v>4292</v>
      </c>
      <c r="K62" s="39">
        <v>4292</v>
      </c>
    </row>
    <row r="63" spans="1:11" x14ac:dyDescent="0.35">
      <c r="A63" s="19" t="s">
        <v>102</v>
      </c>
      <c r="B63" s="34" t="s">
        <v>115</v>
      </c>
      <c r="C63" s="34" t="s">
        <v>117</v>
      </c>
      <c r="D63" s="26" t="s">
        <v>103</v>
      </c>
      <c r="E63" s="34" t="s">
        <v>118</v>
      </c>
      <c r="F63" s="38" t="s">
        <v>122</v>
      </c>
      <c r="G63" s="27" t="s">
        <v>54</v>
      </c>
      <c r="H63" s="27" t="s">
        <v>104</v>
      </c>
      <c r="I63" s="39">
        <v>40484</v>
      </c>
      <c r="J63" s="39">
        <v>0</v>
      </c>
      <c r="K63" s="39">
        <v>40484</v>
      </c>
    </row>
    <row r="64" spans="1:11" x14ac:dyDescent="0.35">
      <c r="A64" s="19" t="s">
        <v>52</v>
      </c>
      <c r="B64" s="34" t="s">
        <v>227</v>
      </c>
      <c r="C64" s="34" t="s">
        <v>123</v>
      </c>
      <c r="D64" s="26" t="s">
        <v>53</v>
      </c>
      <c r="E64" s="34" t="s">
        <v>228</v>
      </c>
      <c r="F64" s="38" t="s">
        <v>57</v>
      </c>
      <c r="G64" s="27" t="s">
        <v>57</v>
      </c>
      <c r="H64" s="27" t="s">
        <v>57</v>
      </c>
      <c r="I64" s="39">
        <v>0</v>
      </c>
      <c r="J64" s="39">
        <v>38401</v>
      </c>
      <c r="K64" s="39">
        <v>38401</v>
      </c>
    </row>
    <row r="65" spans="1:11" x14ac:dyDescent="0.35">
      <c r="A65" s="19" t="s">
        <v>52</v>
      </c>
      <c r="B65" s="34" t="s">
        <v>227</v>
      </c>
      <c r="C65" s="34" t="s">
        <v>229</v>
      </c>
      <c r="D65" s="26" t="s">
        <v>53</v>
      </c>
      <c r="E65" s="34" t="s">
        <v>230</v>
      </c>
      <c r="F65" s="38" t="s">
        <v>231</v>
      </c>
      <c r="G65" s="27" t="s">
        <v>54</v>
      </c>
      <c r="H65" s="27" t="s">
        <v>104</v>
      </c>
      <c r="I65" s="39">
        <v>200800</v>
      </c>
      <c r="J65" s="39">
        <v>0</v>
      </c>
      <c r="K65" s="39">
        <v>200800</v>
      </c>
    </row>
    <row r="66" spans="1:11" x14ac:dyDescent="0.35">
      <c r="A66" s="19" t="s">
        <v>232</v>
      </c>
      <c r="B66" s="34" t="s">
        <v>233</v>
      </c>
      <c r="C66" s="34" t="s">
        <v>123</v>
      </c>
      <c r="D66" s="26" t="s">
        <v>234</v>
      </c>
      <c r="E66" s="34" t="s">
        <v>235</v>
      </c>
      <c r="F66" s="38" t="s">
        <v>57</v>
      </c>
      <c r="G66" s="27" t="s">
        <v>57</v>
      </c>
      <c r="H66" s="27" t="s">
        <v>57</v>
      </c>
      <c r="I66" s="39">
        <v>0</v>
      </c>
      <c r="J66" s="39">
        <v>53477</v>
      </c>
      <c r="K66" s="39">
        <v>53477</v>
      </c>
    </row>
    <row r="67" spans="1:11" x14ac:dyDescent="0.35">
      <c r="A67" s="19" t="s">
        <v>232</v>
      </c>
      <c r="B67" s="34" t="s">
        <v>233</v>
      </c>
      <c r="C67" s="34" t="s">
        <v>236</v>
      </c>
      <c r="D67" s="26" t="s">
        <v>234</v>
      </c>
      <c r="E67" s="34" t="s">
        <v>237</v>
      </c>
      <c r="F67" s="38" t="s">
        <v>238</v>
      </c>
      <c r="G67" s="27" t="s">
        <v>55</v>
      </c>
      <c r="H67" s="27" t="s">
        <v>56</v>
      </c>
      <c r="I67" s="39">
        <v>65566</v>
      </c>
      <c r="J67" s="39">
        <v>0</v>
      </c>
      <c r="K67" s="39">
        <v>65566</v>
      </c>
    </row>
    <row r="68" spans="1:11" x14ac:dyDescent="0.35">
      <c r="A68" s="19" t="s">
        <v>239</v>
      </c>
      <c r="B68" s="34" t="s">
        <v>240</v>
      </c>
      <c r="C68" s="34" t="s">
        <v>241</v>
      </c>
      <c r="D68" s="26" t="s">
        <v>242</v>
      </c>
      <c r="E68" s="34" t="s">
        <v>243</v>
      </c>
      <c r="F68" s="38" t="s">
        <v>244</v>
      </c>
      <c r="G68" s="27" t="s">
        <v>54</v>
      </c>
      <c r="H68" s="27" t="s">
        <v>104</v>
      </c>
      <c r="I68" s="39">
        <v>69105</v>
      </c>
      <c r="J68" s="39">
        <v>0</v>
      </c>
      <c r="K68" s="39">
        <v>69105</v>
      </c>
    </row>
    <row r="69" spans="1:11" x14ac:dyDescent="0.35">
      <c r="A69" s="19" t="s">
        <v>239</v>
      </c>
      <c r="B69" s="34" t="s">
        <v>245</v>
      </c>
      <c r="C69" s="34" t="s">
        <v>123</v>
      </c>
      <c r="D69" s="26" t="s">
        <v>242</v>
      </c>
      <c r="E69" s="34" t="s">
        <v>246</v>
      </c>
      <c r="F69" s="38" t="s">
        <v>57</v>
      </c>
      <c r="G69" s="27" t="s">
        <v>57</v>
      </c>
      <c r="H69" s="27" t="s">
        <v>57</v>
      </c>
      <c r="I69" s="39">
        <v>0</v>
      </c>
      <c r="J69" s="39">
        <v>10110</v>
      </c>
      <c r="K69" s="39">
        <v>10110</v>
      </c>
    </row>
    <row r="70" spans="1:11" x14ac:dyDescent="0.35">
      <c r="A70" s="41" t="s">
        <v>58</v>
      </c>
      <c r="B70" s="49"/>
      <c r="C70" s="50"/>
      <c r="D70" s="51"/>
      <c r="E70" s="52"/>
      <c r="F70" s="53"/>
      <c r="G70" s="54"/>
      <c r="H70" s="54"/>
      <c r="I70" s="55">
        <f>SUBTOTAL(109,Table1[*Estimated
Charter School
LCFF State Aid
(0000-8011)])</f>
        <v>18384240</v>
      </c>
      <c r="J70" s="55">
        <f>SUBTOTAL(109,Table1[**Estimated 
School District
LCFF State Aid
In-lieu of Property Taxes Backfill
 (0000-8011)])</f>
        <v>1377506</v>
      </c>
      <c r="K70" s="55">
        <f>SUBTOTAL(109,Table1[Total Estimated
LCFF State Aid])</f>
        <v>19761746</v>
      </c>
    </row>
    <row r="71" spans="1:11" ht="19.5" customHeight="1" x14ac:dyDescent="0.35">
      <c r="A71" s="1" t="s">
        <v>0</v>
      </c>
      <c r="B71" s="5"/>
      <c r="C71" s="4"/>
      <c r="D71" s="6"/>
      <c r="E71" s="6"/>
      <c r="F71" s="7"/>
      <c r="G71" s="8"/>
      <c r="H71" s="8"/>
      <c r="I71" s="7"/>
      <c r="J71" s="7"/>
    </row>
    <row r="72" spans="1:11" x14ac:dyDescent="0.35">
      <c r="A72" s="2" t="s">
        <v>1</v>
      </c>
    </row>
    <row r="73" spans="1:11" x14ac:dyDescent="0.35">
      <c r="A73" s="2" t="s">
        <v>2</v>
      </c>
    </row>
    <row r="74" spans="1:11" x14ac:dyDescent="0.35">
      <c r="A74" s="17" t="s">
        <v>153</v>
      </c>
    </row>
    <row r="115" ht="19.5" customHeight="1" x14ac:dyDescent="0.35"/>
  </sheetData>
  <pageMargins left="0.5" right="0.5" top="0.5" bottom="0.5" header="0.25" footer="0.25"/>
  <pageSetup paperSize="5" scale="80" fitToHeight="0" pageOrder="overThenDown" orientation="landscape" r:id="rId1"/>
  <headerFooter>
    <oddFooter>Page &amp;P of &amp;N</oddFooter>
  </headerFooter>
  <ignoredErrors>
    <ignoredError sqref="A5:C5 A6:K33 A35:K69 A34:F34 H34:K34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zoomScaleNormal="100" zoomScaleSheetLayoutView="100" workbookViewId="0"/>
  </sheetViews>
  <sheetFormatPr defaultColWidth="8.84375" defaultRowHeight="13" customHeight="1" x14ac:dyDescent="0.35"/>
  <cols>
    <col min="1" max="1" width="13.53515625" style="14" customWidth="1"/>
    <col min="2" max="2" width="20.69140625" style="14" customWidth="1"/>
    <col min="3" max="3" width="20.4609375" style="14" customWidth="1"/>
    <col min="4" max="4" width="8.84375" style="14"/>
    <col min="5" max="5" width="11.23046875" style="14" customWidth="1"/>
    <col min="6" max="9" width="8.84375" style="14"/>
    <col min="10" max="10" width="15.23046875" style="14" customWidth="1"/>
    <col min="11" max="16384" width="8.84375" style="14"/>
  </cols>
  <sheetData>
    <row r="1" spans="1:11" ht="18" x14ac:dyDescent="0.35">
      <c r="A1" s="42" t="s">
        <v>11</v>
      </c>
      <c r="B1" s="13"/>
      <c r="C1" s="13"/>
    </row>
    <row r="2" spans="1:11" ht="15.5" x14ac:dyDescent="0.35">
      <c r="A2" s="18" t="s">
        <v>152</v>
      </c>
      <c r="B2" s="18"/>
      <c r="C2" s="18"/>
    </row>
    <row r="3" spans="1:11" s="15" customFormat="1" ht="31" x14ac:dyDescent="0.35">
      <c r="A3" s="44" t="s">
        <v>3</v>
      </c>
      <c r="B3" s="45" t="s">
        <v>8</v>
      </c>
      <c r="C3" s="45" t="s">
        <v>247</v>
      </c>
    </row>
    <row r="4" spans="1:11" ht="15.5" x14ac:dyDescent="0.35">
      <c r="A4" s="19" t="s">
        <v>59</v>
      </c>
      <c r="B4" s="20" t="s">
        <v>60</v>
      </c>
      <c r="C4" s="21">
        <v>94435</v>
      </c>
    </row>
    <row r="5" spans="1:11" ht="15.5" x14ac:dyDescent="0.35">
      <c r="A5" s="19" t="s">
        <v>160</v>
      </c>
      <c r="B5" s="20" t="s">
        <v>162</v>
      </c>
      <c r="C5" s="22">
        <v>35378</v>
      </c>
    </row>
    <row r="6" spans="1:11" ht="15.5" x14ac:dyDescent="0.35">
      <c r="A6" s="23" t="s">
        <v>16</v>
      </c>
      <c r="B6" s="20" t="s">
        <v>19</v>
      </c>
      <c r="C6" s="24">
        <v>355674</v>
      </c>
    </row>
    <row r="7" spans="1:11" s="16" customFormat="1" ht="15.5" x14ac:dyDescent="0.35">
      <c r="A7" s="23" t="s">
        <v>167</v>
      </c>
      <c r="B7" s="20" t="s">
        <v>170</v>
      </c>
      <c r="C7" s="24">
        <v>9538</v>
      </c>
      <c r="E7" s="14"/>
      <c r="F7" s="14"/>
      <c r="J7" s="14"/>
      <c r="K7" s="14"/>
    </row>
    <row r="8" spans="1:11" s="16" customFormat="1" ht="15.5" x14ac:dyDescent="0.35">
      <c r="A8" s="19" t="s">
        <v>175</v>
      </c>
      <c r="B8" s="20" t="s">
        <v>178</v>
      </c>
      <c r="C8" s="22">
        <v>9281590</v>
      </c>
      <c r="E8" s="14"/>
      <c r="F8" s="14"/>
      <c r="J8" s="14"/>
      <c r="K8" s="14"/>
    </row>
    <row r="9" spans="1:11" ht="15.5" x14ac:dyDescent="0.35">
      <c r="A9" s="19" t="s">
        <v>24</v>
      </c>
      <c r="B9" s="20" t="s">
        <v>26</v>
      </c>
      <c r="C9" s="22">
        <v>2788783</v>
      </c>
    </row>
    <row r="10" spans="1:11" ht="15.5" x14ac:dyDescent="0.35">
      <c r="A10" s="19" t="s">
        <v>124</v>
      </c>
      <c r="B10" s="20" t="s">
        <v>125</v>
      </c>
      <c r="C10" s="22">
        <v>465812</v>
      </c>
    </row>
    <row r="11" spans="1:11" ht="15.5" x14ac:dyDescent="0.35">
      <c r="A11" s="19" t="s">
        <v>34</v>
      </c>
      <c r="B11" s="20" t="s">
        <v>36</v>
      </c>
      <c r="C11" s="22">
        <v>1773096</v>
      </c>
    </row>
    <row r="12" spans="1:11" ht="15.5" x14ac:dyDescent="0.35">
      <c r="A12" s="19" t="s">
        <v>203</v>
      </c>
      <c r="B12" s="20" t="s">
        <v>206</v>
      </c>
      <c r="C12" s="22">
        <v>252969</v>
      </c>
    </row>
    <row r="13" spans="1:11" ht="15.5" x14ac:dyDescent="0.35">
      <c r="A13" s="19" t="s">
        <v>38</v>
      </c>
      <c r="B13" s="20" t="s">
        <v>39</v>
      </c>
      <c r="C13" s="22">
        <v>244949</v>
      </c>
    </row>
    <row r="14" spans="1:11" ht="15.5" x14ac:dyDescent="0.35">
      <c r="A14" s="19" t="s">
        <v>93</v>
      </c>
      <c r="B14" s="20" t="s">
        <v>95</v>
      </c>
      <c r="C14" s="22">
        <v>1327158</v>
      </c>
    </row>
    <row r="15" spans="1:11" ht="15.5" x14ac:dyDescent="0.35">
      <c r="A15" s="19" t="s">
        <v>96</v>
      </c>
      <c r="B15" s="20" t="s">
        <v>98</v>
      </c>
      <c r="C15" s="22">
        <v>82038</v>
      </c>
    </row>
    <row r="16" spans="1:11" ht="15.5" x14ac:dyDescent="0.35">
      <c r="A16" s="19" t="s">
        <v>40</v>
      </c>
      <c r="B16" s="20" t="s">
        <v>42</v>
      </c>
      <c r="C16" s="22">
        <v>2106637</v>
      </c>
    </row>
    <row r="17" spans="1:3" ht="15.5" x14ac:dyDescent="0.35">
      <c r="A17" s="19" t="s">
        <v>214</v>
      </c>
      <c r="B17" s="20" t="s">
        <v>216</v>
      </c>
      <c r="C17" s="22">
        <v>182680</v>
      </c>
    </row>
    <row r="18" spans="1:3" ht="15.5" x14ac:dyDescent="0.35">
      <c r="A18" s="19" t="s">
        <v>221</v>
      </c>
      <c r="B18" s="20" t="s">
        <v>224</v>
      </c>
      <c r="C18" s="22">
        <v>278774</v>
      </c>
    </row>
    <row r="19" spans="1:3" ht="15.5" x14ac:dyDescent="0.35">
      <c r="A19" s="19" t="s">
        <v>102</v>
      </c>
      <c r="B19" s="20" t="s">
        <v>103</v>
      </c>
      <c r="C19" s="22">
        <v>44776</v>
      </c>
    </row>
    <row r="20" spans="1:3" ht="15.5" x14ac:dyDescent="0.35">
      <c r="A20" s="19" t="s">
        <v>52</v>
      </c>
      <c r="B20" s="20" t="s">
        <v>53</v>
      </c>
      <c r="C20" s="22">
        <v>239201</v>
      </c>
    </row>
    <row r="21" spans="1:3" ht="15.5" x14ac:dyDescent="0.35">
      <c r="A21" s="19" t="s">
        <v>232</v>
      </c>
      <c r="B21" s="20" t="s">
        <v>234</v>
      </c>
      <c r="C21" s="22">
        <v>119043</v>
      </c>
    </row>
    <row r="22" spans="1:3" ht="15.5" x14ac:dyDescent="0.35">
      <c r="A22" s="19" t="s">
        <v>239</v>
      </c>
      <c r="B22" s="20" t="s">
        <v>242</v>
      </c>
      <c r="C22" s="22">
        <v>79215</v>
      </c>
    </row>
    <row r="23" spans="1:3" ht="15.5" x14ac:dyDescent="0.35">
      <c r="A23" s="46" t="s">
        <v>58</v>
      </c>
      <c r="B23" s="47"/>
      <c r="C23" s="48">
        <f>SUBTOTAL(109,Table2[Total Payments
September 2024])</f>
        <v>19761746</v>
      </c>
    </row>
    <row r="24" spans="1:3" ht="19.5" customHeight="1" x14ac:dyDescent="0.35">
      <c r="A24" s="28" t="s">
        <v>0</v>
      </c>
      <c r="B24"/>
      <c r="C24"/>
    </row>
    <row r="25" spans="1:3" ht="15.5" x14ac:dyDescent="0.35">
      <c r="A25" t="s">
        <v>1</v>
      </c>
      <c r="B25"/>
      <c r="C25"/>
    </row>
    <row r="26" spans="1:3" ht="15.5" x14ac:dyDescent="0.35">
      <c r="A26" t="s">
        <v>2</v>
      </c>
      <c r="B26"/>
      <c r="C26"/>
    </row>
    <row r="27" spans="1:3" ht="15.5" x14ac:dyDescent="0.35">
      <c r="A27" s="25" t="s">
        <v>153</v>
      </c>
      <c r="B27"/>
      <c r="C27"/>
    </row>
  </sheetData>
  <pageMargins left="0.75" right="0.25" top="0.5" bottom="0.5" header="0.3" footer="0.3"/>
  <pageSetup scale="82" fitToHeight="0" orientation="portrait" r:id="rId1"/>
  <ignoredErrors>
    <ignoredError sqref="A4:C2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LEA 24-25 CS Adv</vt:lpstr>
      <vt:lpstr>PaySched County 24-25 CS Adv</vt:lpstr>
      <vt:lpstr>'PaySched County 24-25 CS Adv'!Print_Titles</vt:lpstr>
      <vt:lpstr>'PaySched LEA 24-25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Payment Schedule by local educational agency (LEA) and county for fiscal year (FY) 2024–25 First Special Advance Apportionment for Charter Schools (CS Adv).</dc:subject>
  <dc:creator/>
  <cp:lastModifiedBy/>
  <dcterms:created xsi:type="dcterms:W3CDTF">2024-09-09T22:57:46Z</dcterms:created>
  <dcterms:modified xsi:type="dcterms:W3CDTF">2024-09-09T22:59:27Z</dcterms:modified>
</cp:coreProperties>
</file>