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0554A1BE-8F0A-45FE-A94C-B612A20B9F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ySched LEA 26-27 CS Adv" sheetId="3" r:id="rId1"/>
    <sheet name="PaySched County 26-27 CS Adv" sheetId="4" r:id="rId2"/>
  </sheets>
  <definedNames>
    <definedName name="_xlnm._FilterDatabase" localSheetId="1" hidden="1">'PaySched County 26-27 CS Adv'!$A$3:$C$3</definedName>
    <definedName name="_xlnm._FilterDatabase" localSheetId="0" hidden="1">'PaySched LEA 26-27 CS Adv'!$A$1:$A$3</definedName>
    <definedName name="_xlnm.Print_Titles" localSheetId="1">'PaySched County 26-27 CS Adv'!$1:$3</definedName>
    <definedName name="_xlnm.Print_Titles" localSheetId="0">'PaySched LEA 26-27 CS Adv'!$1:$5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4" i="3" l="1"/>
  <c r="J64" i="3"/>
  <c r="I64" i="3"/>
  <c r="C22" i="4" l="1"/>
</calcChain>
</file>

<file path=xl/sharedStrings.xml><?xml version="1.0" encoding="utf-8"?>
<sst xmlns="http://schemas.openxmlformats.org/spreadsheetml/2006/main" count="472" uniqueCount="196">
  <si>
    <t>Prepared by:</t>
  </si>
  <si>
    <t>California Department of Education</t>
  </si>
  <si>
    <t>School Fiscal Services Division</t>
  </si>
  <si>
    <t>County Code</t>
  </si>
  <si>
    <t>District Code</t>
  </si>
  <si>
    <t>Local Educational Agency</t>
  </si>
  <si>
    <t>Payment Schedule by Local Educational Agency</t>
  </si>
  <si>
    <t>School Code</t>
  </si>
  <si>
    <t>County Name</t>
  </si>
  <si>
    <t>Charter Number</t>
  </si>
  <si>
    <t>Fund Type</t>
  </si>
  <si>
    <t>Payment Schedule by County</t>
  </si>
  <si>
    <t>Charter School Apportionment Category</t>
  </si>
  <si>
    <t>*Estimated
Charter School
LCFF State Aid
(0000-8011)</t>
  </si>
  <si>
    <t>**Estimated 
School District
LCFF State Aid
In-lieu of Property Taxes Backfill
 (0000-8011)</t>
  </si>
  <si>
    <t>Total Estimated
LCFF State Aid</t>
  </si>
  <si>
    <t>10</t>
  </si>
  <si>
    <t>0140186</t>
  </si>
  <si>
    <t>Fresno</t>
  </si>
  <si>
    <t>Clovis Global Academy</t>
  </si>
  <si>
    <t>2101</t>
  </si>
  <si>
    <t>Clovis Unified</t>
  </si>
  <si>
    <t>19</t>
  </si>
  <si>
    <t>Los Angeles</t>
  </si>
  <si>
    <t>Los Angeles Unified</t>
  </si>
  <si>
    <t>30</t>
  </si>
  <si>
    <t>Orange</t>
  </si>
  <si>
    <t>34</t>
  </si>
  <si>
    <t>Sacramento</t>
  </si>
  <si>
    <t>39</t>
  </si>
  <si>
    <t>San Joaquin</t>
  </si>
  <si>
    <t>Stockton Unified</t>
  </si>
  <si>
    <t>0139865</t>
  </si>
  <si>
    <t>Aspire Stockton 6-12 Secondary Academy</t>
  </si>
  <si>
    <t>2064</t>
  </si>
  <si>
    <t>D</t>
  </si>
  <si>
    <t>L</t>
  </si>
  <si>
    <t>Newly Operational</t>
  </si>
  <si>
    <t>N/A</t>
  </si>
  <si>
    <t>TOTAL</t>
  </si>
  <si>
    <t>Fresno Unified</t>
  </si>
  <si>
    <t>0140764</t>
  </si>
  <si>
    <t>Golden Charter Academy</t>
  </si>
  <si>
    <t>2113</t>
  </si>
  <si>
    <t>Compton Unified</t>
  </si>
  <si>
    <t>0137893</t>
  </si>
  <si>
    <t>KIPP Compton Community School</t>
  </si>
  <si>
    <t>1996</t>
  </si>
  <si>
    <t>Irvine Unified</t>
  </si>
  <si>
    <t>36</t>
  </si>
  <si>
    <t>San Bernardino</t>
  </si>
  <si>
    <t>37</t>
  </si>
  <si>
    <t>San Diego</t>
  </si>
  <si>
    <t>Cajon Valley Union</t>
  </si>
  <si>
    <t>0140616</t>
  </si>
  <si>
    <t>2109</t>
  </si>
  <si>
    <t>Grade Level Expansion</t>
  </si>
  <si>
    <r>
      <t xml:space="preserve">"Newly Operational" = LCFF State Aid provided pursuant to </t>
    </r>
    <r>
      <rPr>
        <i/>
        <sz val="12"/>
        <color theme="1"/>
        <rFont val="Arial"/>
        <family val="2"/>
      </rPr>
      <t>Education Code</t>
    </r>
    <r>
      <rPr>
        <sz val="12"/>
        <color theme="1"/>
        <rFont val="Arial"/>
        <family val="2"/>
      </rPr>
      <t xml:space="preserve"> (</t>
    </r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) 47652(a); "Grade Level Expansion" = LCFF State Aid provided pursuant to </t>
    </r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47652(b)</t>
    </r>
  </si>
  <si>
    <t>Banta Unified</t>
  </si>
  <si>
    <t>0000000</t>
  </si>
  <si>
    <t>LEGEND: * Payment to charter schools; ** Payment to school districts;  D = Direct Funded; L = Local Funded; LCFF = Local Control Funding Formula</t>
  </si>
  <si>
    <t>0142232</t>
  </si>
  <si>
    <t>Irvine Chinese Immersion Academy</t>
  </si>
  <si>
    <t>2140</t>
  </si>
  <si>
    <t>0142091</t>
  </si>
  <si>
    <t>Capital College and Career Academy</t>
  </si>
  <si>
    <t>2133</t>
  </si>
  <si>
    <t>KIPP Stockton</t>
  </si>
  <si>
    <t>15</t>
  </si>
  <si>
    <t>0142505</t>
  </si>
  <si>
    <t>Kern</t>
  </si>
  <si>
    <t>Central Academy of Arts and Technology</t>
  </si>
  <si>
    <t>2142</t>
  </si>
  <si>
    <t>Bakersfield City</t>
  </si>
  <si>
    <t>0164780</t>
  </si>
  <si>
    <t>2086</t>
  </si>
  <si>
    <t>0139964</t>
  </si>
  <si>
    <t>Orange County Classical Academy</t>
  </si>
  <si>
    <t>2127</t>
  </si>
  <si>
    <t>0142570</t>
  </si>
  <si>
    <t>California Republic Leadership Academy Yorba Linda</t>
  </si>
  <si>
    <t>2147</t>
  </si>
  <si>
    <t>Placentia-Yorba Linda Unified</t>
  </si>
  <si>
    <t>33</t>
  </si>
  <si>
    <t>Riverside</t>
  </si>
  <si>
    <t>49</t>
  </si>
  <si>
    <t>Sonoma</t>
  </si>
  <si>
    <t>58</t>
  </si>
  <si>
    <t>0117242</t>
  </si>
  <si>
    <t>Yuba</t>
  </si>
  <si>
    <t>Yuba Environmental Science Charter Academy</t>
  </si>
  <si>
    <t>0990</t>
  </si>
  <si>
    <t>Marysville Joint Unified</t>
  </si>
  <si>
    <t>17</t>
  </si>
  <si>
    <t>Lake</t>
  </si>
  <si>
    <t>Kelseyville Unified</t>
  </si>
  <si>
    <t>0141382</t>
  </si>
  <si>
    <t>Shade Canyon</t>
  </si>
  <si>
    <t>2125</t>
  </si>
  <si>
    <t>Ednovate - Encore Arts and Media College Prep</t>
  </si>
  <si>
    <t>0165357</t>
  </si>
  <si>
    <t>Orange County Academy of Sciences and Arts III</t>
  </si>
  <si>
    <t>2151</t>
  </si>
  <si>
    <t>0162586</t>
  </si>
  <si>
    <t>Scholarship Prep - Riverside County</t>
  </si>
  <si>
    <t>2131</t>
  </si>
  <si>
    <t>0162792</t>
  </si>
  <si>
    <t>Vista Lago Global Academy</t>
  </si>
  <si>
    <t>2152</t>
  </si>
  <si>
    <t>Lake Elsinore Unified</t>
  </si>
  <si>
    <t>Hesperia Unified</t>
  </si>
  <si>
    <t>0118059</t>
  </si>
  <si>
    <t>LaVerne Elementary Preparatory Academy</t>
  </si>
  <si>
    <t>1034</t>
  </si>
  <si>
    <t>San Diego Unified</t>
  </si>
  <si>
    <t>0142539</t>
  </si>
  <si>
    <t>Unbound Stockton Community School</t>
  </si>
  <si>
    <t>2144</t>
  </si>
  <si>
    <t>42</t>
  </si>
  <si>
    <t>Santa Barbara</t>
  </si>
  <si>
    <t>Lompoc Unified</t>
  </si>
  <si>
    <t>0116921</t>
  </si>
  <si>
    <t>Manzanita Public Charter</t>
  </si>
  <si>
    <t>0973</t>
  </si>
  <si>
    <t>2026–27 First Special Advance Apportionment for Charter Schools</t>
  </si>
  <si>
    <t>September 2026</t>
  </si>
  <si>
    <t>05</t>
  </si>
  <si>
    <t>Calaveras</t>
  </si>
  <si>
    <t>Mark Twain Union Elementary</t>
  </si>
  <si>
    <t>0165688</t>
  </si>
  <si>
    <t>Granite Peak Charter</t>
  </si>
  <si>
    <t>2173</t>
  </si>
  <si>
    <t>16</t>
  </si>
  <si>
    <t>Kings</t>
  </si>
  <si>
    <t>Hanford Elementary</t>
  </si>
  <si>
    <t>0165654</t>
  </si>
  <si>
    <t>Hanford Elementary Online Charter</t>
  </si>
  <si>
    <t>2171</t>
  </si>
  <si>
    <t>0138305</t>
  </si>
  <si>
    <t>TEACH Preparatory Mildred S. Cunningham &amp; Edith H. Morris Elementary</t>
  </si>
  <si>
    <t>2004</t>
  </si>
  <si>
    <t>0139832</t>
  </si>
  <si>
    <t>Citizens of the World Charter School West Valley</t>
  </si>
  <si>
    <t>2082</t>
  </si>
  <si>
    <t>0140749</t>
  </si>
  <si>
    <t>Citizens of the World Charter School East Valley</t>
  </si>
  <si>
    <t>2081</t>
  </si>
  <si>
    <t>29</t>
  </si>
  <si>
    <t>0168062</t>
  </si>
  <si>
    <t>Nevada</t>
  </si>
  <si>
    <t>College and Career Academy</t>
  </si>
  <si>
    <t>2177</t>
  </si>
  <si>
    <t>0168070</t>
  </si>
  <si>
    <t>John Muir Virtual Career Academy</t>
  </si>
  <si>
    <t>2176</t>
  </si>
  <si>
    <t>0165530</t>
  </si>
  <si>
    <t>Ednovate – OC College Prep</t>
  </si>
  <si>
    <t>2157</t>
  </si>
  <si>
    <t>0165639</t>
  </si>
  <si>
    <t>NOVA Academy OC</t>
  </si>
  <si>
    <t>2172</t>
  </si>
  <si>
    <t>0165662</t>
  </si>
  <si>
    <t>Orange County Prep - A Navigator School</t>
  </si>
  <si>
    <t>2170</t>
  </si>
  <si>
    <t>0165670</t>
  </si>
  <si>
    <t>California Republic Leadership Academy Orange County</t>
  </si>
  <si>
    <t>2169</t>
  </si>
  <si>
    <t>Upland Unified</t>
  </si>
  <si>
    <t>0165555</t>
  </si>
  <si>
    <t>Pathways Prep Academy</t>
  </si>
  <si>
    <t>2167</t>
  </si>
  <si>
    <t>0108563</t>
  </si>
  <si>
    <t>EJE Elementary Academy Charter</t>
  </si>
  <si>
    <t>0683</t>
  </si>
  <si>
    <t>3730959</t>
  </si>
  <si>
    <t>Altus Schools Charter School of San Diego</t>
  </si>
  <si>
    <t>0028</t>
  </si>
  <si>
    <t>0165548</t>
  </si>
  <si>
    <t>SPARK Academy</t>
  </si>
  <si>
    <t>2168</t>
  </si>
  <si>
    <t>45</t>
  </si>
  <si>
    <t>Shasta</t>
  </si>
  <si>
    <t>Millville Elementary</t>
  </si>
  <si>
    <t>0168096</t>
  </si>
  <si>
    <t>Shasta Springs Charter</t>
  </si>
  <si>
    <t>2175</t>
  </si>
  <si>
    <t>0168054</t>
  </si>
  <si>
    <t>MacArthur Park Charter</t>
  </si>
  <si>
    <t>2174</t>
  </si>
  <si>
    <t>51</t>
  </si>
  <si>
    <t>Sutter</t>
  </si>
  <si>
    <t>Browns Elementary</t>
  </si>
  <si>
    <t>0168088</t>
  </si>
  <si>
    <t>Liberty Springs Charter</t>
  </si>
  <si>
    <t>2178</t>
  </si>
  <si>
    <t>Total Payments
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</si>
</sst>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2" formatCode="_(&quot;$&quot;* #,##0_);_(&quot;$&quot;* \(#,##0\);_(&quot;$&quot;* &quot;-&quot;_);_(@_)"/>
    <numFmt numFmtId="41" formatCode="_(* #,##0_);_(* \(#,##0\);_(* &quot;-&quot;_);_(@_)"/>
    <numFmt numFmtId="168" formatCode="_([$$-409]* #,##0_);_([$$-409]* \(#,##0\);_([$$-409]* &quot;-&quot;??_);_(@_)"/>
  </numFmts>
  <fonts count="10" x14ac:knownFonts="1"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i/>
      <sz val="12"/>
      <color theme="1"/>
      <name val="Arial"/>
      <family val="2"/>
    </font>
    <font>
      <b/>
      <sz val="14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6">
    <xf numFmtId="0" fontId="0" fillId="0" borderId="0" applyNumberFormat="0" applyBorder="0" applyAlignment="0" applyProtection="0"/>
    <xf numFmtId="0" fontId="8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1" fillId="2" borderId="1" applyNumberFormat="0" applyProtection="0">
      <alignment horizontal="center"/>
    </xf>
    <xf numFmtId="0" fontId="2" fillId="0" borderId="0" applyNumberFormat="0" applyFill="0" applyAlignment="0" applyProtection="0"/>
  </cellStyleXfs>
  <cellXfs count="51">
    <xf numFmtId="0" fontId="0" fillId="0" borderId="0" xfId="0"/>
    <xf numFmtId="0" fontId="2" fillId="0" borderId="0" xfId="0" applyNumberFormat="1" applyFont="1"/>
    <xf numFmtId="0" fontId="4" fillId="0" borderId="0" xfId="0" applyNumberFormat="1" applyFont="1"/>
    <xf numFmtId="0" fontId="4" fillId="0" borderId="0" xfId="0" applyFont="1"/>
    <xf numFmtId="0" fontId="2" fillId="0" borderId="0" xfId="5" applyNumberFormat="1"/>
    <xf numFmtId="0" fontId="2" fillId="0" borderId="0" xfId="5" applyNumberFormat="1" applyFill="1" applyAlignment="1">
      <alignment horizontal="right"/>
    </xf>
    <xf numFmtId="3" fontId="2" fillId="0" borderId="0" xfId="5" applyNumberFormat="1" applyAlignment="1">
      <alignment horizontal="left"/>
    </xf>
    <xf numFmtId="3" fontId="2" fillId="0" borderId="0" xfId="5" applyNumberFormat="1"/>
    <xf numFmtId="3" fontId="2" fillId="0" borderId="0" xfId="5" applyNumberForma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NumberForma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0" fillId="0" borderId="0" xfId="0" quotePrefix="1" applyNumberFormat="1"/>
    <xf numFmtId="0" fontId="0" fillId="0" borderId="0" xfId="0" applyBorder="1" applyAlignment="1"/>
    <xf numFmtId="42" fontId="0" fillId="0" borderId="0" xfId="0" applyNumberFormat="1" applyBorder="1"/>
    <xf numFmtId="0" fontId="0" fillId="0" borderId="0" xfId="0" quotePrefix="1"/>
    <xf numFmtId="0" fontId="2" fillId="0" borderId="0" xfId="0" applyFont="1"/>
    <xf numFmtId="0" fontId="8" fillId="0" borderId="0" xfId="1" applyNumberFormat="1"/>
    <xf numFmtId="0" fontId="0" fillId="0" borderId="3" xfId="0" applyNumberFormat="1" applyBorder="1" applyAlignment="1">
      <alignment horizontal="left"/>
    </xf>
    <xf numFmtId="0" fontId="0" fillId="0" borderId="2" xfId="0" applyNumberFormat="1" applyBorder="1" applyAlignment="1">
      <alignment horizontal="left" wrapText="1"/>
    </xf>
    <xf numFmtId="0" fontId="0" fillId="0" borderId="3" xfId="0" applyNumberFormat="1" applyBorder="1" applyAlignment="1">
      <alignment horizontal="left" wrapText="1"/>
    </xf>
    <xf numFmtId="0" fontId="0" fillId="0" borderId="0" xfId="0" applyAlignment="1">
      <alignment horizontal="left"/>
    </xf>
    <xf numFmtId="42" fontId="0" fillId="0" borderId="3" xfId="0" applyNumberFormat="1" applyBorder="1" applyAlignment="1">
      <alignment horizontal="right"/>
    </xf>
    <xf numFmtId="49" fontId="0" fillId="0" borderId="3" xfId="0" applyNumberFormat="1" applyBorder="1" applyAlignment="1">
      <alignment horizontal="left"/>
    </xf>
    <xf numFmtId="41" fontId="0" fillId="0" borderId="3" xfId="0" applyNumberFormat="1" applyBorder="1" applyAlignment="1">
      <alignment horizontal="right"/>
    </xf>
    <xf numFmtId="0" fontId="0" fillId="0" borderId="3" xfId="0" applyNumberFormat="1" applyBorder="1" applyAlignment="1" applyProtection="1">
      <alignment horizontal="left"/>
    </xf>
    <xf numFmtId="0" fontId="0" fillId="0" borderId="3" xfId="0" applyNumberFormat="1" applyBorder="1" applyAlignment="1" applyProtection="1">
      <alignment horizontal="left" wrapText="1"/>
    </xf>
    <xf numFmtId="3" fontId="0" fillId="0" borderId="0" xfId="0" applyNumberFormat="1" applyBorder="1" applyAlignment="1">
      <alignment horizontal="left"/>
    </xf>
    <xf numFmtId="0" fontId="0" fillId="0" borderId="0" xfId="0" applyNumberFormat="1" applyBorder="1" applyAlignment="1">
      <alignment horizontal="left"/>
    </xf>
    <xf numFmtId="0" fontId="0" fillId="0" borderId="0" xfId="0" applyNumberFormat="1" applyBorder="1" applyAlignment="1">
      <alignment horizontal="left" wrapText="1"/>
    </xf>
    <xf numFmtId="0" fontId="0" fillId="0" borderId="4" xfId="0" applyNumberForma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3" fontId="0" fillId="0" borderId="4" xfId="0" applyNumberFormat="1" applyBorder="1" applyAlignment="1">
      <alignment horizontal="center" wrapText="1"/>
    </xf>
    <xf numFmtId="0" fontId="8" fillId="0" borderId="0" xfId="1" applyAlignment="1">
      <alignment vertical="center"/>
    </xf>
    <xf numFmtId="0" fontId="2" fillId="0" borderId="0" xfId="5" applyNumberFormat="1" applyAlignment="1" applyProtection="1">
      <alignment horizontal="left"/>
    </xf>
    <xf numFmtId="0" fontId="2" fillId="0" borderId="0" xfId="5" applyNumberFormat="1" applyAlignment="1" applyProtection="1"/>
    <xf numFmtId="0" fontId="2" fillId="0" borderId="0" xfId="0" applyFont="1" applyBorder="1"/>
    <xf numFmtId="0" fontId="2" fillId="0" borderId="0" xfId="0" applyNumberFormat="1" applyFont="1" applyBorder="1" applyAlignment="1" applyProtection="1">
      <alignment horizontal="left" wrapText="1"/>
    </xf>
    <xf numFmtId="0" fontId="2" fillId="0" borderId="0" xfId="0" applyNumberFormat="1" applyFont="1" applyBorder="1" applyAlignment="1" applyProtection="1">
      <alignment horizontal="right" wrapText="1"/>
    </xf>
    <xf numFmtId="0" fontId="2" fillId="0" borderId="0" xfId="0" applyNumberFormat="1" applyFont="1" applyBorder="1" applyAlignment="1">
      <alignment horizontal="right" wrapText="1"/>
    </xf>
    <xf numFmtId="0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center" wrapText="1"/>
    </xf>
    <xf numFmtId="168" fontId="2" fillId="0" borderId="0" xfId="0" applyNumberFormat="1" applyFont="1" applyBorder="1" applyAlignment="1">
      <alignment horizontal="right" wrapText="1"/>
    </xf>
    <xf numFmtId="0" fontId="0" fillId="0" borderId="0" xfId="0" applyNumberFormat="1" applyAlignment="1">
      <alignment horizontal="left"/>
    </xf>
    <xf numFmtId="41" fontId="0" fillId="0" borderId="0" xfId="0" applyNumberFormat="1" applyBorder="1"/>
    <xf numFmtId="41" fontId="0" fillId="0" borderId="0" xfId="0" applyNumberFormat="1"/>
    <xf numFmtId="42" fontId="2" fillId="0" borderId="0" xfId="5" applyNumberFormat="1"/>
  </cellXfs>
  <cellStyles count="6"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Normal" xfId="0" builtinId="0" customBuiltin="1"/>
    <cellStyle name="Total" xfId="5" builtinId="25" customBuiltin="1"/>
  </cellStyles>
  <dxfs count="35">
    <dxf>
      <numFmt numFmtId="32" formatCode="_(&quot;$&quot;* #,##0_);_(&quot;$&quot;* \(#,##0\);_(&quot;$&quot;* &quot;-&quot;_);_(@_)"/>
      <fill>
        <patternFill patternType="none">
          <fgColor indexed="64"/>
          <bgColor indexed="65"/>
        </patternFill>
      </fill>
    </dxf>
    <dxf>
      <numFmt numFmtId="164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numFmt numFmtId="3" formatCode="#,##0"/>
      <alignment horizontal="left" vertical="bottom" textRotation="0" wrapText="0" indent="0" justifyLastLine="0" shrinkToFit="0" readingOrder="0"/>
      <border diagonalUp="0" diagonalDown="0" outline="0">
        <left style="thin">
          <color indexed="22"/>
        </left>
        <right/>
        <top style="thin">
          <color indexed="22"/>
        </top>
        <bottom style="thin">
          <color indexed="22"/>
        </bottom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1" hidden="0"/>
    </dxf>
    <dxf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8" formatCode="_([$$-409]* #,##0_);_([$$-409]* \(#,##0\);_([$$-409]* &quot;-&quot;??_);_(@_)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numFmt numFmtId="33" formatCode="_(* #,##0_);_(* \(#,##0\);_(* &quot;-&quot;_);_(@_)"/>
      <alignment horizontal="righ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8" formatCode="_([$$-409]* #,##0_);_([$$-409]* \(#,##0\);_([$$-409]* &quot;-&quot;??_);_(@_)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numFmt numFmtId="33" formatCode="_(* #,##0_);_(* \(#,##0\);_(* &quot;-&quot;_);_(@_)"/>
      <alignment horizontal="righ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8" formatCode="_([$$-409]* #,##0_);_([$$-409]* \(#,##0\);_([$$-409]* &quot;-&quot;??_);_(@_)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numFmt numFmtId="33" formatCode="_(* #,##0_);_(* \(#,##0\);_(* &quot;-&quot;_);_(@_)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left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0" formatCode="General"/>
      <alignment horizontal="left" vertical="bottom" textRotation="0" wrapText="0" indent="0" justifyLastLine="0" shrinkToFit="0" readingOrder="0"/>
      <border outline="0">
        <right style="thin">
          <color indexed="22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0" formatCode="General"/>
      <alignment horizontal="left" vertical="bottom" textRotation="0" wrapText="0" indent="0" justifyLastLine="0" shrinkToFit="0" readingOrder="0"/>
      <protection locked="1" hidden="0"/>
    </dxf>
    <dxf>
      <border outline="0">
        <top style="thin">
          <color indexed="64"/>
        </top>
      </border>
    </dxf>
    <dxf>
      <alignment horizontal="right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font>
        <b/>
        <i val="0"/>
      </font>
      <border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 style="thin">
          <color rgb="FFC0C0C0"/>
        </vertical>
        <horizontal style="thin">
          <color rgb="FFC0C0C0"/>
        </horizontal>
      </border>
    </dxf>
    <dxf>
      <font>
        <b/>
        <i val="0"/>
        <color theme="0"/>
      </font>
      <fill>
        <patternFill>
          <bgColor rgb="FF008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 style="thin">
          <color rgb="FFC0C0C0"/>
        </vertical>
        <horizontal style="thin">
          <color rgb="FFC0C0C0"/>
        </horizontal>
      </border>
    </dxf>
  </dxfs>
  <tableStyles count="1" defaultTableStyle="PAS Table" defaultPivotStyle="PivotStyleLight16">
    <tableStyle name="PAS Table" pivot="0" count="3" xr9:uid="{00000000-0011-0000-FFFF-FFFF00000000}">
      <tableStyleElement type="wholeTable" dxfId="34"/>
      <tableStyleElement type="headerRow" dxfId="33"/>
      <tableStyleElement type="totalRow" dxfId="32"/>
    </tableStyle>
  </tableStyles>
  <colors>
    <mruColors>
      <color rgb="FFC0C0C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" displayName="Table1" ref="A5:K64" totalsRowCount="1" headerRowDxfId="31" dataDxfId="30" tableBorderDxfId="29" dataCellStyle="Normal" totalsRowCellStyle="Total">
  <tableColumns count="11">
    <tableColumn id="1" xr3:uid="{00000000-0010-0000-0000-000001000000}" name="County Code" totalsRowLabel="TOTAL" dataDxfId="28" totalsRowDxfId="27" dataCellStyle="Normal"/>
    <tableColumn id="4" xr3:uid="{00000000-0010-0000-0000-000004000000}" name="District Code" dataDxfId="26" totalsRowDxfId="25" dataCellStyle="Normal"/>
    <tableColumn id="5" xr3:uid="{00000000-0010-0000-0000-000005000000}" name="School Code" dataDxfId="24" totalsRowDxfId="23" dataCellStyle="Normal"/>
    <tableColumn id="6" xr3:uid="{00000000-0010-0000-0000-000006000000}" name="County Name" dataDxfId="22" totalsRowDxfId="21" dataCellStyle="Normal"/>
    <tableColumn id="7" xr3:uid="{00000000-0010-0000-0000-000007000000}" name="Local Educational Agency" dataDxfId="6" totalsRowDxfId="20" dataCellStyle="Normal"/>
    <tableColumn id="8" xr3:uid="{00000000-0010-0000-0000-000008000000}" name="Charter Number" dataDxfId="4" totalsRowDxfId="19" dataCellStyle="Normal"/>
    <tableColumn id="9" xr3:uid="{00000000-0010-0000-0000-000009000000}" name="Fund Type" dataDxfId="5" totalsRowDxfId="18" dataCellStyle="Normal"/>
    <tableColumn id="2" xr3:uid="{00000000-0010-0000-0000-000002000000}" name="Charter School Apportionment Category" dataDxfId="17" totalsRowDxfId="16" dataCellStyle="Normal"/>
    <tableColumn id="10" xr3:uid="{00000000-0010-0000-0000-00000A000000}" name="*Estimated_x000a_Charter School_x000a_LCFF State Aid_x000a_(0000-8011)" totalsRowFunction="sum" dataDxfId="15" totalsRowDxfId="14" dataCellStyle="Normal"/>
    <tableColumn id="11" xr3:uid="{00000000-0010-0000-0000-00000B000000}" name="**Estimated _x000a_School District_x000a_LCFF State Aid_x000a_In-lieu of Property Taxes Backfill_x000a_ (0000-8011)" totalsRowFunction="sum" dataDxfId="13" totalsRowDxfId="12" dataCellStyle="Normal"/>
    <tableColumn id="12" xr3:uid="{00000000-0010-0000-0000-00000C000000}" name="Total Estimated_x000a_LCFF State Aid" totalsRowFunction="sum" dataDxfId="11" totalsRowDxfId="10" dataCellStyle="Normal"/>
  </tableColumns>
  <tableStyleInfo name="PAS Table" showFirstColumn="0" showLastColumn="0" showRowStripes="0" showColumnStripes="0"/>
  <extLst>
    <ext xmlns:x14="http://schemas.microsoft.com/office/spreadsheetml/2009/9/main" uri="{504A1905-F514-4f6f-8877-14C23A59335A}">
      <x14:table altTextSummary="Payment Schedule by Local Educational Agency, 2026–27 First Special Advance Apportionment for New and Expanding Charter Schools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2" displayName="Table2" ref="A3:C22" totalsRowCount="1" headerRowDxfId="9" dataCellStyle="Normal" totalsRowCellStyle="Total">
  <autoFilter ref="A3:C21" xr:uid="{4E1C2FCC-8804-438C-AD71-80C49915B952}">
    <filterColumn colId="0" hiddenButton="1"/>
    <filterColumn colId="1" hiddenButton="1"/>
    <filterColumn colId="2" hiddenButton="1"/>
  </autoFilter>
  <sortState xmlns:xlrd2="http://schemas.microsoft.com/office/spreadsheetml/2017/richdata2" ref="A4:C26">
    <sortCondition ref="A3:A26"/>
  </sortState>
  <tableColumns count="3">
    <tableColumn id="1" xr3:uid="{00000000-0010-0000-0100-000001000000}" name="County Code" totalsRowLabel="TOTAL" dataDxfId="3" totalsRowDxfId="8" dataCellStyle="Normal" totalsRowCellStyle="Total"/>
    <tableColumn id="3" xr3:uid="{00000000-0010-0000-0100-000003000000}" name="County Name" dataDxfId="2" totalsRowDxfId="7" totalsRowCellStyle="Total"/>
    <tableColumn id="4" xr3:uid="{00000000-0010-0000-0100-000004000000}" name="Total Payments_x000a_September 2026" totalsRowFunction="sum" dataDxfId="1" totalsRowDxfId="0" dataCellStyle="Normal" totalsRowCellStyle="Total"/>
  </tableColumns>
  <tableStyleInfo name="PAS Table" showFirstColumn="0" showLastColumn="0" showRowStripes="1" showColumnStripes="0"/>
  <extLst>
    <ext xmlns:x14="http://schemas.microsoft.com/office/spreadsheetml/2009/9/main" uri="{504A1905-F514-4f6f-8877-14C23A59335A}">
      <x14:table altTextSummary="Payment Schedule by County, 2026–27 First Special Advance Apportionment for New and Expanding Charter Schools._x000d__x000a_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8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88671875" defaultRowHeight="15" x14ac:dyDescent="0.2"/>
  <cols>
    <col min="1" max="2" width="8.6640625" style="2" customWidth="1"/>
    <col min="3" max="3" width="8.88671875" style="2" customWidth="1"/>
    <col min="4" max="4" width="14.21875" style="9" customWidth="1"/>
    <col min="5" max="5" width="40.6640625" style="9" customWidth="1"/>
    <col min="6" max="6" width="9.6640625" style="3" customWidth="1"/>
    <col min="7" max="7" width="8.109375" style="10" customWidth="1"/>
    <col min="8" max="8" width="21.21875" style="10" customWidth="1"/>
    <col min="9" max="9" width="17.6640625" style="3" customWidth="1"/>
    <col min="10" max="11" width="15.6640625" style="3" customWidth="1"/>
    <col min="12" max="16384" width="8.88671875" style="3"/>
  </cols>
  <sheetData>
    <row r="1" spans="1:11" ht="18" x14ac:dyDescent="0.25">
      <c r="A1" s="21" t="s">
        <v>6</v>
      </c>
    </row>
    <row r="2" spans="1:11" x14ac:dyDescent="0.2">
      <c r="A2" s="12" t="s">
        <v>124</v>
      </c>
    </row>
    <row r="3" spans="1:11" ht="18" customHeight="1" x14ac:dyDescent="0.2">
      <c r="A3" s="12" t="s">
        <v>60</v>
      </c>
      <c r="G3"/>
    </row>
    <row r="4" spans="1:11" ht="18" customHeight="1" x14ac:dyDescent="0.2">
      <c r="A4" s="12" t="s">
        <v>57</v>
      </c>
    </row>
    <row r="5" spans="1:11" s="11" customFormat="1" ht="113.45" customHeight="1" x14ac:dyDescent="0.25">
      <c r="A5" s="34" t="s">
        <v>3</v>
      </c>
      <c r="B5" s="34" t="s">
        <v>4</v>
      </c>
      <c r="C5" s="34" t="s">
        <v>7</v>
      </c>
      <c r="D5" s="35" t="s">
        <v>8</v>
      </c>
      <c r="E5" s="36" t="s">
        <v>5</v>
      </c>
      <c r="F5" s="35" t="s">
        <v>9</v>
      </c>
      <c r="G5" s="36" t="s">
        <v>10</v>
      </c>
      <c r="H5" s="35" t="s">
        <v>12</v>
      </c>
      <c r="I5" s="36" t="s">
        <v>13</v>
      </c>
      <c r="J5" s="36" t="s">
        <v>14</v>
      </c>
      <c r="K5" s="35" t="s">
        <v>15</v>
      </c>
    </row>
    <row r="6" spans="1:11" x14ac:dyDescent="0.2">
      <c r="A6" s="22" t="s">
        <v>126</v>
      </c>
      <c r="B6" s="22">
        <v>61572</v>
      </c>
      <c r="C6" s="22" t="s">
        <v>59</v>
      </c>
      <c r="D6" s="23" t="s">
        <v>127</v>
      </c>
      <c r="E6" s="24" t="s">
        <v>128</v>
      </c>
      <c r="F6" s="22" t="s">
        <v>38</v>
      </c>
      <c r="G6" s="25" t="s">
        <v>38</v>
      </c>
      <c r="H6" s="25" t="s">
        <v>38</v>
      </c>
      <c r="I6" s="26">
        <v>0</v>
      </c>
      <c r="J6" s="26">
        <v>466230</v>
      </c>
      <c r="K6" s="26">
        <v>466230</v>
      </c>
    </row>
    <row r="7" spans="1:11" x14ac:dyDescent="0.2">
      <c r="A7" s="22" t="s">
        <v>126</v>
      </c>
      <c r="B7" s="22">
        <v>61572</v>
      </c>
      <c r="C7" s="27" t="s">
        <v>129</v>
      </c>
      <c r="D7" s="23" t="s">
        <v>127</v>
      </c>
      <c r="E7" s="24" t="s">
        <v>130</v>
      </c>
      <c r="F7" s="22" t="s">
        <v>131</v>
      </c>
      <c r="G7" s="25" t="s">
        <v>35</v>
      </c>
      <c r="H7" s="25" t="s">
        <v>37</v>
      </c>
      <c r="I7" s="28">
        <v>316438</v>
      </c>
      <c r="J7" s="28">
        <v>0</v>
      </c>
      <c r="K7" s="28">
        <v>316438</v>
      </c>
    </row>
    <row r="8" spans="1:11" x14ac:dyDescent="0.2">
      <c r="A8" s="22" t="s">
        <v>16</v>
      </c>
      <c r="B8" s="22">
        <v>10108</v>
      </c>
      <c r="C8" s="27" t="s">
        <v>17</v>
      </c>
      <c r="D8" s="23" t="s">
        <v>18</v>
      </c>
      <c r="E8" s="24" t="s">
        <v>19</v>
      </c>
      <c r="F8" s="22" t="s">
        <v>20</v>
      </c>
      <c r="G8" s="25" t="s">
        <v>35</v>
      </c>
      <c r="H8" s="25" t="s">
        <v>56</v>
      </c>
      <c r="I8" s="28">
        <v>57505</v>
      </c>
      <c r="J8" s="28">
        <v>0</v>
      </c>
      <c r="K8" s="28">
        <v>57505</v>
      </c>
    </row>
    <row r="9" spans="1:11" x14ac:dyDescent="0.2">
      <c r="A9" s="22" t="s">
        <v>16</v>
      </c>
      <c r="B9" s="22">
        <v>62117</v>
      </c>
      <c r="C9" s="22" t="s">
        <v>59</v>
      </c>
      <c r="D9" s="23" t="s">
        <v>18</v>
      </c>
      <c r="E9" s="24" t="s">
        <v>21</v>
      </c>
      <c r="F9" s="22" t="s">
        <v>38</v>
      </c>
      <c r="G9" s="25" t="s">
        <v>38</v>
      </c>
      <c r="H9" s="25" t="s">
        <v>38</v>
      </c>
      <c r="I9" s="28">
        <v>0</v>
      </c>
      <c r="J9" s="28">
        <v>13181</v>
      </c>
      <c r="K9" s="28">
        <v>13181</v>
      </c>
    </row>
    <row r="10" spans="1:11" x14ac:dyDescent="0.2">
      <c r="A10" s="22" t="s">
        <v>16</v>
      </c>
      <c r="B10" s="22">
        <v>62166</v>
      </c>
      <c r="C10" s="22" t="s">
        <v>59</v>
      </c>
      <c r="D10" s="23" t="s">
        <v>18</v>
      </c>
      <c r="E10" s="24" t="s">
        <v>40</v>
      </c>
      <c r="F10" s="22" t="s">
        <v>38</v>
      </c>
      <c r="G10" s="25" t="s">
        <v>38</v>
      </c>
      <c r="H10" s="25" t="s">
        <v>38</v>
      </c>
      <c r="I10" s="28">
        <v>0</v>
      </c>
      <c r="J10" s="28">
        <v>10455</v>
      </c>
      <c r="K10" s="28">
        <v>10455</v>
      </c>
    </row>
    <row r="11" spans="1:11" x14ac:dyDescent="0.2">
      <c r="A11" s="22" t="s">
        <v>16</v>
      </c>
      <c r="B11" s="22">
        <v>62166</v>
      </c>
      <c r="C11" s="27" t="s">
        <v>41</v>
      </c>
      <c r="D11" s="23" t="s">
        <v>18</v>
      </c>
      <c r="E11" s="24" t="s">
        <v>42</v>
      </c>
      <c r="F11" s="22" t="s">
        <v>43</v>
      </c>
      <c r="G11" s="25" t="s">
        <v>35</v>
      </c>
      <c r="H11" s="25" t="s">
        <v>56</v>
      </c>
      <c r="I11" s="28">
        <v>145440</v>
      </c>
      <c r="J11" s="28">
        <v>0</v>
      </c>
      <c r="K11" s="28">
        <v>145440</v>
      </c>
    </row>
    <row r="12" spans="1:11" x14ac:dyDescent="0.2">
      <c r="A12" s="22" t="s">
        <v>68</v>
      </c>
      <c r="B12" s="22">
        <v>10157</v>
      </c>
      <c r="C12" s="27" t="s">
        <v>69</v>
      </c>
      <c r="D12" s="23" t="s">
        <v>70</v>
      </c>
      <c r="E12" s="24" t="s">
        <v>71</v>
      </c>
      <c r="F12" s="22" t="s">
        <v>72</v>
      </c>
      <c r="G12" s="25" t="s">
        <v>35</v>
      </c>
      <c r="H12" s="25" t="s">
        <v>56</v>
      </c>
      <c r="I12" s="28">
        <v>165686</v>
      </c>
      <c r="J12" s="28">
        <v>0</v>
      </c>
      <c r="K12" s="28">
        <v>165686</v>
      </c>
    </row>
    <row r="13" spans="1:11" x14ac:dyDescent="0.2">
      <c r="A13" s="22" t="s">
        <v>68</v>
      </c>
      <c r="B13" s="22">
        <v>63321</v>
      </c>
      <c r="C13" s="22" t="s">
        <v>59</v>
      </c>
      <c r="D13" s="23" t="s">
        <v>70</v>
      </c>
      <c r="E13" s="24" t="s">
        <v>73</v>
      </c>
      <c r="F13" s="22" t="s">
        <v>38</v>
      </c>
      <c r="G13" s="25" t="s">
        <v>38</v>
      </c>
      <c r="H13" s="25" t="s">
        <v>38</v>
      </c>
      <c r="I13" s="28">
        <v>0</v>
      </c>
      <c r="J13" s="28">
        <v>8448</v>
      </c>
      <c r="K13" s="28">
        <v>8448</v>
      </c>
    </row>
    <row r="14" spans="1:11" x14ac:dyDescent="0.2">
      <c r="A14" s="22" t="s">
        <v>132</v>
      </c>
      <c r="B14" s="22">
        <v>63917</v>
      </c>
      <c r="C14" s="22" t="s">
        <v>59</v>
      </c>
      <c r="D14" s="23" t="s">
        <v>133</v>
      </c>
      <c r="E14" s="24" t="s">
        <v>134</v>
      </c>
      <c r="F14" s="22" t="s">
        <v>38</v>
      </c>
      <c r="G14" s="25" t="s">
        <v>38</v>
      </c>
      <c r="H14" s="25" t="s">
        <v>38</v>
      </c>
      <c r="I14" s="28">
        <v>0</v>
      </c>
      <c r="J14" s="28">
        <v>10406</v>
      </c>
      <c r="K14" s="28">
        <v>10406</v>
      </c>
    </row>
    <row r="15" spans="1:11" x14ac:dyDescent="0.2">
      <c r="A15" s="22" t="s">
        <v>132</v>
      </c>
      <c r="B15" s="22">
        <v>63917</v>
      </c>
      <c r="C15" s="22" t="s">
        <v>135</v>
      </c>
      <c r="D15" s="23" t="s">
        <v>133</v>
      </c>
      <c r="E15" s="24" t="s">
        <v>136</v>
      </c>
      <c r="F15" s="22" t="s">
        <v>137</v>
      </c>
      <c r="G15" s="25" t="s">
        <v>36</v>
      </c>
      <c r="H15" s="25" t="s">
        <v>37</v>
      </c>
      <c r="I15" s="28">
        <v>248971</v>
      </c>
      <c r="J15" s="28">
        <v>0</v>
      </c>
      <c r="K15" s="28">
        <v>248971</v>
      </c>
    </row>
    <row r="16" spans="1:11" x14ac:dyDescent="0.2">
      <c r="A16" s="22" t="s">
        <v>93</v>
      </c>
      <c r="B16" s="22">
        <v>64014</v>
      </c>
      <c r="C16" s="27" t="s">
        <v>59</v>
      </c>
      <c r="D16" s="23" t="s">
        <v>94</v>
      </c>
      <c r="E16" s="24" t="s">
        <v>95</v>
      </c>
      <c r="F16" s="22" t="s">
        <v>38</v>
      </c>
      <c r="G16" s="25" t="s">
        <v>38</v>
      </c>
      <c r="H16" s="25" t="s">
        <v>38</v>
      </c>
      <c r="I16" s="28">
        <v>0</v>
      </c>
      <c r="J16" s="28">
        <v>13875</v>
      </c>
      <c r="K16" s="28">
        <v>13875</v>
      </c>
    </row>
    <row r="17" spans="1:11" x14ac:dyDescent="0.2">
      <c r="A17" s="29" t="s">
        <v>93</v>
      </c>
      <c r="B17" s="29">
        <v>64014</v>
      </c>
      <c r="C17" s="22" t="s">
        <v>96</v>
      </c>
      <c r="D17" s="23" t="s">
        <v>94</v>
      </c>
      <c r="E17" s="30" t="s">
        <v>97</v>
      </c>
      <c r="F17" s="22" t="s">
        <v>98</v>
      </c>
      <c r="G17" s="31" t="s">
        <v>35</v>
      </c>
      <c r="H17" s="31" t="s">
        <v>56</v>
      </c>
      <c r="I17" s="28">
        <v>31927</v>
      </c>
      <c r="J17" s="28">
        <v>0</v>
      </c>
      <c r="K17" s="28">
        <v>31927</v>
      </c>
    </row>
    <row r="18" spans="1:11" x14ac:dyDescent="0.2">
      <c r="A18" s="29" t="s">
        <v>22</v>
      </c>
      <c r="B18" s="29">
        <v>64733</v>
      </c>
      <c r="C18" s="22" t="s">
        <v>59</v>
      </c>
      <c r="D18" s="23" t="s">
        <v>23</v>
      </c>
      <c r="E18" s="30" t="s">
        <v>24</v>
      </c>
      <c r="F18" s="22" t="s">
        <v>38</v>
      </c>
      <c r="G18" s="31" t="s">
        <v>38</v>
      </c>
      <c r="H18" s="31" t="s">
        <v>38</v>
      </c>
      <c r="I18" s="28">
        <v>0</v>
      </c>
      <c r="J18" s="28">
        <v>159026</v>
      </c>
      <c r="K18" s="28">
        <v>159026</v>
      </c>
    </row>
    <row r="19" spans="1:11" ht="30" x14ac:dyDescent="0.2">
      <c r="A19" s="29" t="s">
        <v>22</v>
      </c>
      <c r="B19" s="29">
        <v>64733</v>
      </c>
      <c r="C19" s="27" t="s">
        <v>138</v>
      </c>
      <c r="D19" s="23" t="s">
        <v>23</v>
      </c>
      <c r="E19" s="30" t="s">
        <v>139</v>
      </c>
      <c r="F19" s="22" t="s">
        <v>140</v>
      </c>
      <c r="G19" s="25" t="s">
        <v>35</v>
      </c>
      <c r="H19" s="25" t="s">
        <v>56</v>
      </c>
      <c r="I19" s="28">
        <v>168207</v>
      </c>
      <c r="J19" s="28">
        <v>0</v>
      </c>
      <c r="K19" s="28">
        <v>168207</v>
      </c>
    </row>
    <row r="20" spans="1:11" x14ac:dyDescent="0.2">
      <c r="A20" s="29" t="s">
        <v>22</v>
      </c>
      <c r="B20" s="29">
        <v>64733</v>
      </c>
      <c r="C20" s="22" t="s">
        <v>141</v>
      </c>
      <c r="D20" s="23" t="s">
        <v>23</v>
      </c>
      <c r="E20" s="30" t="s">
        <v>142</v>
      </c>
      <c r="F20" s="22" t="s">
        <v>143</v>
      </c>
      <c r="G20" s="31" t="s">
        <v>35</v>
      </c>
      <c r="H20" s="25" t="s">
        <v>56</v>
      </c>
      <c r="I20" s="28">
        <v>47342</v>
      </c>
      <c r="J20" s="28">
        <v>0</v>
      </c>
      <c r="K20" s="28">
        <v>47342</v>
      </c>
    </row>
    <row r="21" spans="1:11" x14ac:dyDescent="0.2">
      <c r="A21" s="29" t="s">
        <v>22</v>
      </c>
      <c r="B21" s="29">
        <v>64733</v>
      </c>
      <c r="C21" s="22" t="s">
        <v>144</v>
      </c>
      <c r="D21" s="23" t="s">
        <v>23</v>
      </c>
      <c r="E21" s="30" t="s">
        <v>145</v>
      </c>
      <c r="F21" s="22" t="s">
        <v>146</v>
      </c>
      <c r="G21" s="31" t="s">
        <v>35</v>
      </c>
      <c r="H21" s="25" t="s">
        <v>56</v>
      </c>
      <c r="I21" s="28">
        <v>64503</v>
      </c>
      <c r="J21" s="28">
        <v>0</v>
      </c>
      <c r="K21" s="28">
        <v>64503</v>
      </c>
    </row>
    <row r="22" spans="1:11" x14ac:dyDescent="0.2">
      <c r="A22" s="29" t="s">
        <v>22</v>
      </c>
      <c r="B22" s="29">
        <v>64733</v>
      </c>
      <c r="C22" s="22" t="s">
        <v>74</v>
      </c>
      <c r="D22" s="23" t="s">
        <v>23</v>
      </c>
      <c r="E22" s="30" t="s">
        <v>99</v>
      </c>
      <c r="F22" s="22" t="s">
        <v>75</v>
      </c>
      <c r="G22" s="31" t="s">
        <v>35</v>
      </c>
      <c r="H22" s="31" t="s">
        <v>56</v>
      </c>
      <c r="I22" s="28">
        <v>227807</v>
      </c>
      <c r="J22" s="28">
        <v>0</v>
      </c>
      <c r="K22" s="28">
        <v>227807</v>
      </c>
    </row>
    <row r="23" spans="1:11" x14ac:dyDescent="0.2">
      <c r="A23" s="29" t="s">
        <v>22</v>
      </c>
      <c r="B23" s="29">
        <v>73437</v>
      </c>
      <c r="C23" s="27" t="s">
        <v>59</v>
      </c>
      <c r="D23" s="23" t="s">
        <v>23</v>
      </c>
      <c r="E23" s="30" t="s">
        <v>44</v>
      </c>
      <c r="F23" s="22" t="s">
        <v>38</v>
      </c>
      <c r="G23" s="25" t="s">
        <v>38</v>
      </c>
      <c r="H23" s="25" t="s">
        <v>38</v>
      </c>
      <c r="I23" s="28">
        <v>0</v>
      </c>
      <c r="J23" s="28">
        <v>49218</v>
      </c>
      <c r="K23" s="28">
        <v>49218</v>
      </c>
    </row>
    <row r="24" spans="1:11" x14ac:dyDescent="0.2">
      <c r="A24" s="29" t="s">
        <v>22</v>
      </c>
      <c r="B24" s="29">
        <v>73437</v>
      </c>
      <c r="C24" s="22" t="s">
        <v>45</v>
      </c>
      <c r="D24" s="23" t="s">
        <v>23</v>
      </c>
      <c r="E24" s="30" t="s">
        <v>46</v>
      </c>
      <c r="F24" s="22" t="s">
        <v>47</v>
      </c>
      <c r="G24" s="31" t="s">
        <v>35</v>
      </c>
      <c r="H24" s="25" t="s">
        <v>56</v>
      </c>
      <c r="I24" s="28">
        <v>346039</v>
      </c>
      <c r="J24" s="28">
        <v>0</v>
      </c>
      <c r="K24" s="28">
        <v>346039</v>
      </c>
    </row>
    <row r="25" spans="1:11" x14ac:dyDescent="0.2">
      <c r="A25" s="29" t="s">
        <v>147</v>
      </c>
      <c r="B25" s="29">
        <v>10298</v>
      </c>
      <c r="C25" s="22" t="s">
        <v>148</v>
      </c>
      <c r="D25" s="23" t="s">
        <v>149</v>
      </c>
      <c r="E25" s="30" t="s">
        <v>150</v>
      </c>
      <c r="F25" s="22" t="s">
        <v>151</v>
      </c>
      <c r="G25" s="31" t="s">
        <v>35</v>
      </c>
      <c r="H25" s="25" t="s">
        <v>37</v>
      </c>
      <c r="I25" s="28">
        <v>2805424</v>
      </c>
      <c r="J25" s="28">
        <v>0</v>
      </c>
      <c r="K25" s="28">
        <v>2805424</v>
      </c>
    </row>
    <row r="26" spans="1:11" x14ac:dyDescent="0.2">
      <c r="A26" s="29" t="s">
        <v>147</v>
      </c>
      <c r="B26" s="29">
        <v>10298</v>
      </c>
      <c r="C26" s="22" t="s">
        <v>152</v>
      </c>
      <c r="D26" s="23" t="s">
        <v>149</v>
      </c>
      <c r="E26" s="30" t="s">
        <v>153</v>
      </c>
      <c r="F26" s="22" t="s">
        <v>154</v>
      </c>
      <c r="G26" s="31" t="s">
        <v>35</v>
      </c>
      <c r="H26" s="25" t="s">
        <v>37</v>
      </c>
      <c r="I26" s="28">
        <v>67595</v>
      </c>
      <c r="J26" s="28">
        <v>0</v>
      </c>
      <c r="K26" s="28">
        <v>67595</v>
      </c>
    </row>
    <row r="27" spans="1:11" x14ac:dyDescent="0.2">
      <c r="A27" s="29" t="s">
        <v>25</v>
      </c>
      <c r="B27" s="29">
        <v>10306</v>
      </c>
      <c r="C27" s="22" t="s">
        <v>76</v>
      </c>
      <c r="D27" s="23" t="s">
        <v>26</v>
      </c>
      <c r="E27" s="30" t="s">
        <v>77</v>
      </c>
      <c r="F27" s="22" t="s">
        <v>78</v>
      </c>
      <c r="G27" s="31" t="s">
        <v>35</v>
      </c>
      <c r="H27" s="25" t="s">
        <v>56</v>
      </c>
      <c r="I27" s="28">
        <v>132612</v>
      </c>
      <c r="J27" s="28">
        <v>0</v>
      </c>
      <c r="K27" s="28">
        <v>132612</v>
      </c>
    </row>
    <row r="28" spans="1:11" ht="30" x14ac:dyDescent="0.2">
      <c r="A28" s="29" t="s">
        <v>25</v>
      </c>
      <c r="B28" s="29">
        <v>10306</v>
      </c>
      <c r="C28" s="22" t="s">
        <v>79</v>
      </c>
      <c r="D28" s="23" t="s">
        <v>26</v>
      </c>
      <c r="E28" s="30" t="s">
        <v>80</v>
      </c>
      <c r="F28" s="22" t="s">
        <v>81</v>
      </c>
      <c r="G28" s="31" t="s">
        <v>35</v>
      </c>
      <c r="H28" s="31" t="s">
        <v>56</v>
      </c>
      <c r="I28" s="28">
        <v>38365</v>
      </c>
      <c r="J28" s="28">
        <v>0</v>
      </c>
      <c r="K28" s="28">
        <v>38365</v>
      </c>
    </row>
    <row r="29" spans="1:11" x14ac:dyDescent="0.2">
      <c r="A29" s="29" t="s">
        <v>25</v>
      </c>
      <c r="B29" s="29">
        <v>10306</v>
      </c>
      <c r="C29" s="22" t="s">
        <v>100</v>
      </c>
      <c r="D29" s="23" t="s">
        <v>26</v>
      </c>
      <c r="E29" s="30" t="s">
        <v>101</v>
      </c>
      <c r="F29" s="22" t="s">
        <v>102</v>
      </c>
      <c r="G29" s="31" t="s">
        <v>35</v>
      </c>
      <c r="H29" s="25" t="s">
        <v>56</v>
      </c>
      <c r="I29" s="28">
        <v>339362</v>
      </c>
      <c r="J29" s="28">
        <v>0</v>
      </c>
      <c r="K29" s="28">
        <v>339362</v>
      </c>
    </row>
    <row r="30" spans="1:11" x14ac:dyDescent="0.2">
      <c r="A30" s="29" t="s">
        <v>25</v>
      </c>
      <c r="B30" s="29">
        <v>10306</v>
      </c>
      <c r="C30" s="27" t="s">
        <v>155</v>
      </c>
      <c r="D30" s="23" t="s">
        <v>26</v>
      </c>
      <c r="E30" s="30" t="s">
        <v>156</v>
      </c>
      <c r="F30" s="22" t="s">
        <v>157</v>
      </c>
      <c r="G30" s="25" t="s">
        <v>35</v>
      </c>
      <c r="H30" s="25" t="s">
        <v>37</v>
      </c>
      <c r="I30" s="28">
        <v>134710</v>
      </c>
      <c r="J30" s="28">
        <v>0</v>
      </c>
      <c r="K30" s="28">
        <v>134710</v>
      </c>
    </row>
    <row r="31" spans="1:11" x14ac:dyDescent="0.2">
      <c r="A31" s="29" t="s">
        <v>25</v>
      </c>
      <c r="B31" s="29">
        <v>10306</v>
      </c>
      <c r="C31" s="22" t="s">
        <v>158</v>
      </c>
      <c r="D31" s="23" t="s">
        <v>26</v>
      </c>
      <c r="E31" s="30" t="s">
        <v>159</v>
      </c>
      <c r="F31" s="22" t="s">
        <v>160</v>
      </c>
      <c r="G31" s="31" t="s">
        <v>35</v>
      </c>
      <c r="H31" s="25" t="s">
        <v>37</v>
      </c>
      <c r="I31" s="28">
        <v>315917</v>
      </c>
      <c r="J31" s="28">
        <v>0</v>
      </c>
      <c r="K31" s="28">
        <v>315917</v>
      </c>
    </row>
    <row r="32" spans="1:11" x14ac:dyDescent="0.2">
      <c r="A32" s="29" t="s">
        <v>25</v>
      </c>
      <c r="B32" s="29">
        <v>10306</v>
      </c>
      <c r="C32" s="27" t="s">
        <v>161</v>
      </c>
      <c r="D32" s="23" t="s">
        <v>26</v>
      </c>
      <c r="E32" s="30" t="s">
        <v>162</v>
      </c>
      <c r="F32" s="22" t="s">
        <v>163</v>
      </c>
      <c r="G32" s="25" t="s">
        <v>35</v>
      </c>
      <c r="H32" s="25" t="s">
        <v>37</v>
      </c>
      <c r="I32" s="28">
        <v>252138</v>
      </c>
      <c r="J32" s="28">
        <v>0</v>
      </c>
      <c r="K32" s="28">
        <v>252138</v>
      </c>
    </row>
    <row r="33" spans="1:11" ht="30" x14ac:dyDescent="0.2">
      <c r="A33" s="22" t="s">
        <v>25</v>
      </c>
      <c r="B33" s="22">
        <v>10306</v>
      </c>
      <c r="C33" s="22" t="s">
        <v>164</v>
      </c>
      <c r="D33" s="23" t="s">
        <v>26</v>
      </c>
      <c r="E33" s="24" t="s">
        <v>165</v>
      </c>
      <c r="F33" s="22" t="s">
        <v>166</v>
      </c>
      <c r="G33" s="25" t="s">
        <v>35</v>
      </c>
      <c r="H33" s="25" t="s">
        <v>37</v>
      </c>
      <c r="I33" s="28">
        <v>692561</v>
      </c>
      <c r="J33" s="28">
        <v>0</v>
      </c>
      <c r="K33" s="28">
        <v>692561</v>
      </c>
    </row>
    <row r="34" spans="1:11" x14ac:dyDescent="0.2">
      <c r="A34" s="22" t="s">
        <v>25</v>
      </c>
      <c r="B34" s="22">
        <v>66647</v>
      </c>
      <c r="C34" s="22" t="s">
        <v>59</v>
      </c>
      <c r="D34" s="23" t="s">
        <v>26</v>
      </c>
      <c r="E34" s="24" t="s">
        <v>82</v>
      </c>
      <c r="F34" s="22" t="s">
        <v>38</v>
      </c>
      <c r="G34" s="25" t="s">
        <v>38</v>
      </c>
      <c r="H34" s="25" t="s">
        <v>38</v>
      </c>
      <c r="I34" s="28">
        <v>0</v>
      </c>
      <c r="J34" s="28">
        <v>48313</v>
      </c>
      <c r="K34" s="28">
        <v>48313</v>
      </c>
    </row>
    <row r="35" spans="1:11" x14ac:dyDescent="0.2">
      <c r="A35" s="22" t="s">
        <v>25</v>
      </c>
      <c r="B35" s="22">
        <v>73650</v>
      </c>
      <c r="C35" s="22" t="s">
        <v>59</v>
      </c>
      <c r="D35" s="23" t="s">
        <v>26</v>
      </c>
      <c r="E35" s="24" t="s">
        <v>48</v>
      </c>
      <c r="F35" s="22" t="s">
        <v>38</v>
      </c>
      <c r="G35" s="25" t="s">
        <v>38</v>
      </c>
      <c r="H35" s="25" t="s">
        <v>38</v>
      </c>
      <c r="I35" s="28">
        <v>0</v>
      </c>
      <c r="J35" s="28">
        <v>86663</v>
      </c>
      <c r="K35" s="28">
        <v>86663</v>
      </c>
    </row>
    <row r="36" spans="1:11" x14ac:dyDescent="0.2">
      <c r="A36" s="22" t="s">
        <v>25</v>
      </c>
      <c r="B36" s="22">
        <v>73650</v>
      </c>
      <c r="C36" s="22" t="s">
        <v>61</v>
      </c>
      <c r="D36" s="23" t="s">
        <v>26</v>
      </c>
      <c r="E36" s="24" t="s">
        <v>62</v>
      </c>
      <c r="F36" s="22" t="s">
        <v>63</v>
      </c>
      <c r="G36" s="25" t="s">
        <v>35</v>
      </c>
      <c r="H36" s="25" t="s">
        <v>56</v>
      </c>
      <c r="I36" s="28">
        <v>6594</v>
      </c>
      <c r="J36" s="28">
        <v>0</v>
      </c>
      <c r="K36" s="28">
        <v>6594</v>
      </c>
    </row>
    <row r="37" spans="1:11" x14ac:dyDescent="0.2">
      <c r="A37" s="22" t="s">
        <v>83</v>
      </c>
      <c r="B37" s="22">
        <v>10330</v>
      </c>
      <c r="C37" s="22" t="s">
        <v>103</v>
      </c>
      <c r="D37" s="23" t="s">
        <v>84</v>
      </c>
      <c r="E37" s="24" t="s">
        <v>104</v>
      </c>
      <c r="F37" s="22" t="s">
        <v>105</v>
      </c>
      <c r="G37" s="25" t="s">
        <v>35</v>
      </c>
      <c r="H37" s="25" t="s">
        <v>56</v>
      </c>
      <c r="I37" s="28">
        <v>67937</v>
      </c>
      <c r="J37" s="28">
        <v>0</v>
      </c>
      <c r="K37" s="28">
        <v>67937</v>
      </c>
    </row>
    <row r="38" spans="1:11" x14ac:dyDescent="0.2">
      <c r="A38" s="32" t="s">
        <v>83</v>
      </c>
      <c r="B38" s="32">
        <v>10330</v>
      </c>
      <c r="C38" s="22" t="s">
        <v>106</v>
      </c>
      <c r="D38" s="23" t="s">
        <v>84</v>
      </c>
      <c r="E38" s="33" t="s">
        <v>107</v>
      </c>
      <c r="F38" s="22" t="s">
        <v>108</v>
      </c>
      <c r="G38" s="25" t="s">
        <v>35</v>
      </c>
      <c r="H38" s="25" t="s">
        <v>56</v>
      </c>
      <c r="I38" s="28">
        <v>37784</v>
      </c>
      <c r="J38" s="28">
        <v>0</v>
      </c>
      <c r="K38" s="28">
        <v>37784</v>
      </c>
    </row>
    <row r="39" spans="1:11" x14ac:dyDescent="0.2">
      <c r="A39" s="32" t="s">
        <v>83</v>
      </c>
      <c r="B39" s="32">
        <v>75176</v>
      </c>
      <c r="C39" s="22" t="s">
        <v>59</v>
      </c>
      <c r="D39" s="23" t="s">
        <v>84</v>
      </c>
      <c r="E39" s="33" t="s">
        <v>109</v>
      </c>
      <c r="F39" s="22" t="s">
        <v>38</v>
      </c>
      <c r="G39" s="25" t="s">
        <v>38</v>
      </c>
      <c r="H39" s="25" t="s">
        <v>38</v>
      </c>
      <c r="I39" s="28">
        <v>0</v>
      </c>
      <c r="J39" s="28">
        <v>5829</v>
      </c>
      <c r="K39" s="28">
        <v>5829</v>
      </c>
    </row>
    <row r="40" spans="1:11" x14ac:dyDescent="0.2">
      <c r="A40" s="32" t="s">
        <v>27</v>
      </c>
      <c r="B40" s="32">
        <v>10348</v>
      </c>
      <c r="C40" s="22" t="s">
        <v>64</v>
      </c>
      <c r="D40" s="23" t="s">
        <v>28</v>
      </c>
      <c r="E40" s="33" t="s">
        <v>65</v>
      </c>
      <c r="F40" s="22" t="s">
        <v>66</v>
      </c>
      <c r="G40" s="25" t="s">
        <v>35</v>
      </c>
      <c r="H40" s="25" t="s">
        <v>56</v>
      </c>
      <c r="I40" s="28">
        <v>246970</v>
      </c>
      <c r="J40" s="28">
        <v>0</v>
      </c>
      <c r="K40" s="28">
        <v>246970</v>
      </c>
    </row>
    <row r="41" spans="1:11" x14ac:dyDescent="0.2">
      <c r="A41" s="32" t="s">
        <v>49</v>
      </c>
      <c r="B41" s="32">
        <v>75044</v>
      </c>
      <c r="C41" s="27" t="s">
        <v>59</v>
      </c>
      <c r="D41" s="23" t="s">
        <v>50</v>
      </c>
      <c r="E41" s="33" t="s">
        <v>110</v>
      </c>
      <c r="F41" s="22" t="s">
        <v>38</v>
      </c>
      <c r="G41" s="25" t="s">
        <v>38</v>
      </c>
      <c r="H41" s="25" t="s">
        <v>38</v>
      </c>
      <c r="I41" s="28">
        <v>0</v>
      </c>
      <c r="J41" s="28">
        <v>4690</v>
      </c>
      <c r="K41" s="28">
        <v>4690</v>
      </c>
    </row>
    <row r="42" spans="1:11" x14ac:dyDescent="0.2">
      <c r="A42" s="32" t="s">
        <v>49</v>
      </c>
      <c r="B42" s="32">
        <v>75044</v>
      </c>
      <c r="C42" s="27" t="s">
        <v>111</v>
      </c>
      <c r="D42" s="23" t="s">
        <v>50</v>
      </c>
      <c r="E42" s="33" t="s">
        <v>112</v>
      </c>
      <c r="F42" s="22" t="s">
        <v>113</v>
      </c>
      <c r="G42" s="25" t="s">
        <v>35</v>
      </c>
      <c r="H42" s="25" t="s">
        <v>56</v>
      </c>
      <c r="I42" s="28">
        <v>181377</v>
      </c>
      <c r="J42" s="28">
        <v>0</v>
      </c>
      <c r="K42" s="28">
        <v>181377</v>
      </c>
    </row>
    <row r="43" spans="1:11" x14ac:dyDescent="0.2">
      <c r="A43" s="32" t="s">
        <v>49</v>
      </c>
      <c r="B43" s="32">
        <v>75069</v>
      </c>
      <c r="C43" s="27" t="s">
        <v>59</v>
      </c>
      <c r="D43" s="23" t="s">
        <v>50</v>
      </c>
      <c r="E43" s="33" t="s">
        <v>167</v>
      </c>
      <c r="F43" s="22" t="s">
        <v>38</v>
      </c>
      <c r="G43" s="25" t="s">
        <v>38</v>
      </c>
      <c r="H43" s="25" t="s">
        <v>38</v>
      </c>
      <c r="I43" s="28">
        <v>0</v>
      </c>
      <c r="J43" s="28">
        <v>78005</v>
      </c>
      <c r="K43" s="28">
        <v>78005</v>
      </c>
    </row>
    <row r="44" spans="1:11" x14ac:dyDescent="0.2">
      <c r="A44" s="32" t="s">
        <v>49</v>
      </c>
      <c r="B44" s="32">
        <v>75069</v>
      </c>
      <c r="C44" s="22" t="s">
        <v>168</v>
      </c>
      <c r="D44" s="23" t="s">
        <v>50</v>
      </c>
      <c r="E44" s="33" t="s">
        <v>169</v>
      </c>
      <c r="F44" s="22" t="s">
        <v>170</v>
      </c>
      <c r="G44" s="25" t="s">
        <v>36</v>
      </c>
      <c r="H44" s="25" t="s">
        <v>37</v>
      </c>
      <c r="I44" s="28">
        <v>422922</v>
      </c>
      <c r="J44" s="28">
        <v>0</v>
      </c>
      <c r="K44" s="28">
        <v>422922</v>
      </c>
    </row>
    <row r="45" spans="1:11" x14ac:dyDescent="0.2">
      <c r="A45" s="32" t="s">
        <v>51</v>
      </c>
      <c r="B45" s="32">
        <v>67991</v>
      </c>
      <c r="C45" s="22" t="s">
        <v>59</v>
      </c>
      <c r="D45" s="23" t="s">
        <v>52</v>
      </c>
      <c r="E45" s="33" t="s">
        <v>53</v>
      </c>
      <c r="F45" s="22" t="s">
        <v>38</v>
      </c>
      <c r="G45" s="25" t="s">
        <v>38</v>
      </c>
      <c r="H45" s="25" t="s">
        <v>38</v>
      </c>
      <c r="I45" s="28">
        <v>0</v>
      </c>
      <c r="J45" s="28">
        <v>178405</v>
      </c>
      <c r="K45" s="28">
        <v>178405</v>
      </c>
    </row>
    <row r="46" spans="1:11" x14ac:dyDescent="0.2">
      <c r="A46" s="32" t="s">
        <v>51</v>
      </c>
      <c r="B46" s="32">
        <v>67991</v>
      </c>
      <c r="C46" s="27" t="s">
        <v>171</v>
      </c>
      <c r="D46" s="23" t="s">
        <v>52</v>
      </c>
      <c r="E46" s="33" t="s">
        <v>172</v>
      </c>
      <c r="F46" s="22" t="s">
        <v>173</v>
      </c>
      <c r="G46" s="25" t="s">
        <v>35</v>
      </c>
      <c r="H46" s="25" t="s">
        <v>56</v>
      </c>
      <c r="I46" s="28">
        <v>1062963</v>
      </c>
      <c r="J46" s="28">
        <v>0</v>
      </c>
      <c r="K46" s="28">
        <v>1062963</v>
      </c>
    </row>
    <row r="47" spans="1:11" x14ac:dyDescent="0.2">
      <c r="A47" s="32" t="s">
        <v>51</v>
      </c>
      <c r="B47" s="32">
        <v>68338</v>
      </c>
      <c r="C47" s="22" t="s">
        <v>59</v>
      </c>
      <c r="D47" s="23" t="s">
        <v>52</v>
      </c>
      <c r="E47" s="33" t="s">
        <v>114</v>
      </c>
      <c r="F47" s="22" t="s">
        <v>38</v>
      </c>
      <c r="G47" s="25" t="s">
        <v>38</v>
      </c>
      <c r="H47" s="25" t="s">
        <v>38</v>
      </c>
      <c r="I47" s="28">
        <v>0</v>
      </c>
      <c r="J47" s="28">
        <v>353425</v>
      </c>
      <c r="K47" s="28">
        <v>353425</v>
      </c>
    </row>
    <row r="48" spans="1:11" x14ac:dyDescent="0.2">
      <c r="A48" s="32" t="s">
        <v>51</v>
      </c>
      <c r="B48" s="32">
        <v>68338</v>
      </c>
      <c r="C48" s="22" t="s">
        <v>174</v>
      </c>
      <c r="D48" s="23" t="s">
        <v>52</v>
      </c>
      <c r="E48" s="33" t="s">
        <v>175</v>
      </c>
      <c r="F48" s="22" t="s">
        <v>176</v>
      </c>
      <c r="G48" s="25" t="s">
        <v>35</v>
      </c>
      <c r="H48" s="25" t="s">
        <v>56</v>
      </c>
      <c r="I48" s="28">
        <v>193116</v>
      </c>
      <c r="J48" s="28">
        <v>0</v>
      </c>
      <c r="K48" s="28">
        <v>193116</v>
      </c>
    </row>
    <row r="49" spans="1:11" x14ac:dyDescent="0.2">
      <c r="A49" s="32" t="s">
        <v>29</v>
      </c>
      <c r="B49" s="32">
        <v>10397</v>
      </c>
      <c r="C49" s="27" t="s">
        <v>115</v>
      </c>
      <c r="D49" s="23" t="s">
        <v>30</v>
      </c>
      <c r="E49" s="33" t="s">
        <v>116</v>
      </c>
      <c r="F49" s="22" t="s">
        <v>117</v>
      </c>
      <c r="G49" s="25" t="s">
        <v>35</v>
      </c>
      <c r="H49" s="25" t="s">
        <v>56</v>
      </c>
      <c r="I49" s="28">
        <v>84878</v>
      </c>
      <c r="J49" s="28">
        <v>0</v>
      </c>
      <c r="K49" s="28">
        <v>84878</v>
      </c>
    </row>
    <row r="50" spans="1:11" x14ac:dyDescent="0.2">
      <c r="A50" s="32" t="s">
        <v>29</v>
      </c>
      <c r="B50" s="32">
        <v>68676</v>
      </c>
      <c r="C50" s="22" t="s">
        <v>59</v>
      </c>
      <c r="D50" s="23" t="s">
        <v>30</v>
      </c>
      <c r="E50" s="33" t="s">
        <v>31</v>
      </c>
      <c r="F50" s="22" t="s">
        <v>38</v>
      </c>
      <c r="G50" s="25" t="s">
        <v>38</v>
      </c>
      <c r="H50" s="25" t="s">
        <v>38</v>
      </c>
      <c r="I50" s="28">
        <v>0</v>
      </c>
      <c r="J50" s="28">
        <v>80983</v>
      </c>
      <c r="K50" s="28">
        <v>80983</v>
      </c>
    </row>
    <row r="51" spans="1:11" x14ac:dyDescent="0.2">
      <c r="A51" s="32" t="s">
        <v>29</v>
      </c>
      <c r="B51" s="32">
        <v>68676</v>
      </c>
      <c r="C51" s="27" t="s">
        <v>32</v>
      </c>
      <c r="D51" s="23" t="s">
        <v>30</v>
      </c>
      <c r="E51" s="33" t="s">
        <v>33</v>
      </c>
      <c r="F51" s="22" t="s">
        <v>34</v>
      </c>
      <c r="G51" s="25" t="s">
        <v>35</v>
      </c>
      <c r="H51" s="25" t="s">
        <v>56</v>
      </c>
      <c r="I51" s="28">
        <v>200924</v>
      </c>
      <c r="J51" s="28">
        <v>0</v>
      </c>
      <c r="K51" s="28">
        <v>200924</v>
      </c>
    </row>
    <row r="52" spans="1:11" x14ac:dyDescent="0.2">
      <c r="A52" s="32" t="s">
        <v>29</v>
      </c>
      <c r="B52" s="32">
        <v>68676</v>
      </c>
      <c r="C52" s="22" t="s">
        <v>54</v>
      </c>
      <c r="D52" s="23" t="s">
        <v>30</v>
      </c>
      <c r="E52" s="33" t="s">
        <v>67</v>
      </c>
      <c r="F52" s="22" t="s">
        <v>55</v>
      </c>
      <c r="G52" s="25" t="s">
        <v>35</v>
      </c>
      <c r="H52" s="25" t="s">
        <v>56</v>
      </c>
      <c r="I52" s="28">
        <v>489509</v>
      </c>
      <c r="J52" s="28">
        <v>0</v>
      </c>
      <c r="K52" s="28">
        <v>489509</v>
      </c>
    </row>
    <row r="53" spans="1:11" x14ac:dyDescent="0.2">
      <c r="A53" s="32" t="s">
        <v>29</v>
      </c>
      <c r="B53" s="32">
        <v>77388</v>
      </c>
      <c r="C53" s="22" t="s">
        <v>59</v>
      </c>
      <c r="D53" s="23" t="s">
        <v>30</v>
      </c>
      <c r="E53" s="33" t="s">
        <v>58</v>
      </c>
      <c r="F53" s="22" t="s">
        <v>38</v>
      </c>
      <c r="G53" s="25" t="s">
        <v>38</v>
      </c>
      <c r="H53" s="25" t="s">
        <v>38</v>
      </c>
      <c r="I53" s="28">
        <v>0</v>
      </c>
      <c r="J53" s="28">
        <v>230962</v>
      </c>
      <c r="K53" s="28">
        <v>230962</v>
      </c>
    </row>
    <row r="54" spans="1:11" x14ac:dyDescent="0.2">
      <c r="A54" s="32" t="s">
        <v>29</v>
      </c>
      <c r="B54" s="32">
        <v>77388</v>
      </c>
      <c r="C54" s="22" t="s">
        <v>177</v>
      </c>
      <c r="D54" s="23" t="s">
        <v>30</v>
      </c>
      <c r="E54" s="33" t="s">
        <v>178</v>
      </c>
      <c r="F54" s="22" t="s">
        <v>179</v>
      </c>
      <c r="G54" s="25" t="s">
        <v>35</v>
      </c>
      <c r="H54" s="25" t="s">
        <v>37</v>
      </c>
      <c r="I54" s="28">
        <v>1055442</v>
      </c>
      <c r="J54" s="28">
        <v>0</v>
      </c>
      <c r="K54" s="28">
        <v>1055442</v>
      </c>
    </row>
    <row r="55" spans="1:11" x14ac:dyDescent="0.2">
      <c r="A55" s="32" t="s">
        <v>118</v>
      </c>
      <c r="B55" s="32">
        <v>69229</v>
      </c>
      <c r="C55" s="22" t="s">
        <v>59</v>
      </c>
      <c r="D55" s="23" t="s">
        <v>119</v>
      </c>
      <c r="E55" s="33" t="s">
        <v>120</v>
      </c>
      <c r="F55" s="22" t="s">
        <v>38</v>
      </c>
      <c r="G55" s="25" t="s">
        <v>38</v>
      </c>
      <c r="H55" s="25" t="s">
        <v>38</v>
      </c>
      <c r="I55" s="28">
        <v>0</v>
      </c>
      <c r="J55" s="28">
        <v>67270</v>
      </c>
      <c r="K55" s="28">
        <v>67270</v>
      </c>
    </row>
    <row r="56" spans="1:11" x14ac:dyDescent="0.2">
      <c r="A56" s="32" t="s">
        <v>118</v>
      </c>
      <c r="B56" s="32">
        <v>69229</v>
      </c>
      <c r="C56" s="22" t="s">
        <v>121</v>
      </c>
      <c r="D56" s="23" t="s">
        <v>119</v>
      </c>
      <c r="E56" s="33" t="s">
        <v>122</v>
      </c>
      <c r="F56" s="22" t="s">
        <v>123</v>
      </c>
      <c r="G56" s="25" t="s">
        <v>35</v>
      </c>
      <c r="H56" s="25" t="s">
        <v>56</v>
      </c>
      <c r="I56" s="28">
        <v>222213</v>
      </c>
      <c r="J56" s="28">
        <v>0</v>
      </c>
      <c r="K56" s="28">
        <v>222213</v>
      </c>
    </row>
    <row r="57" spans="1:11" x14ac:dyDescent="0.2">
      <c r="A57" s="32" t="s">
        <v>180</v>
      </c>
      <c r="B57" s="32">
        <v>70052</v>
      </c>
      <c r="C57" s="27" t="s">
        <v>59</v>
      </c>
      <c r="D57" s="23" t="s">
        <v>181</v>
      </c>
      <c r="E57" s="33" t="s">
        <v>182</v>
      </c>
      <c r="F57" s="22" t="s">
        <v>38</v>
      </c>
      <c r="G57" s="25" t="s">
        <v>38</v>
      </c>
      <c r="H57" s="25" t="s">
        <v>38</v>
      </c>
      <c r="I57" s="28">
        <v>0</v>
      </c>
      <c r="J57" s="28">
        <v>173356</v>
      </c>
      <c r="K57" s="28">
        <v>173356</v>
      </c>
    </row>
    <row r="58" spans="1:11" x14ac:dyDescent="0.2">
      <c r="A58" s="32" t="s">
        <v>180</v>
      </c>
      <c r="B58" s="32">
        <v>70052</v>
      </c>
      <c r="C58" s="22" t="s">
        <v>183</v>
      </c>
      <c r="D58" s="23" t="s">
        <v>181</v>
      </c>
      <c r="E58" s="33" t="s">
        <v>184</v>
      </c>
      <c r="F58" s="22" t="s">
        <v>185</v>
      </c>
      <c r="G58" s="25" t="s">
        <v>35</v>
      </c>
      <c r="H58" s="25" t="s">
        <v>37</v>
      </c>
      <c r="I58" s="28">
        <v>476238</v>
      </c>
      <c r="J58" s="28">
        <v>0</v>
      </c>
      <c r="K58" s="28">
        <v>476238</v>
      </c>
    </row>
    <row r="59" spans="1:11" x14ac:dyDescent="0.2">
      <c r="A59" s="32" t="s">
        <v>85</v>
      </c>
      <c r="B59" s="32">
        <v>70953</v>
      </c>
      <c r="C59" s="27" t="s">
        <v>186</v>
      </c>
      <c r="D59" s="23" t="s">
        <v>86</v>
      </c>
      <c r="E59" s="33" t="s">
        <v>187</v>
      </c>
      <c r="F59" s="22" t="s">
        <v>188</v>
      </c>
      <c r="G59" s="25" t="s">
        <v>35</v>
      </c>
      <c r="H59" s="25" t="s">
        <v>37</v>
      </c>
      <c r="I59" s="28">
        <v>108494</v>
      </c>
      <c r="J59" s="28">
        <v>0</v>
      </c>
      <c r="K59" s="28">
        <v>108494</v>
      </c>
    </row>
    <row r="60" spans="1:11" x14ac:dyDescent="0.2">
      <c r="A60" s="32" t="s">
        <v>189</v>
      </c>
      <c r="B60" s="32">
        <v>71365</v>
      </c>
      <c r="C60" s="22" t="s">
        <v>59</v>
      </c>
      <c r="D60" s="23" t="s">
        <v>190</v>
      </c>
      <c r="E60" s="33" t="s">
        <v>191</v>
      </c>
      <c r="F60" s="22" t="s">
        <v>38</v>
      </c>
      <c r="G60" s="25" t="s">
        <v>38</v>
      </c>
      <c r="H60" s="25" t="s">
        <v>38</v>
      </c>
      <c r="I60" s="28">
        <v>0</v>
      </c>
      <c r="J60" s="28">
        <v>547082</v>
      </c>
      <c r="K60" s="28">
        <v>547082</v>
      </c>
    </row>
    <row r="61" spans="1:11" x14ac:dyDescent="0.2">
      <c r="A61" s="32" t="s">
        <v>189</v>
      </c>
      <c r="B61" s="32">
        <v>71365</v>
      </c>
      <c r="C61" s="22" t="s">
        <v>192</v>
      </c>
      <c r="D61" s="23" t="s">
        <v>190</v>
      </c>
      <c r="E61" s="33" t="s">
        <v>193</v>
      </c>
      <c r="F61" s="22" t="s">
        <v>194</v>
      </c>
      <c r="G61" s="25" t="s">
        <v>35</v>
      </c>
      <c r="H61" s="25" t="s">
        <v>37</v>
      </c>
      <c r="I61" s="28">
        <v>1878273</v>
      </c>
      <c r="J61" s="28">
        <v>0</v>
      </c>
      <c r="K61" s="28">
        <v>1878273</v>
      </c>
    </row>
    <row r="62" spans="1:11" x14ac:dyDescent="0.2">
      <c r="A62" s="32" t="s">
        <v>87</v>
      </c>
      <c r="B62" s="32">
        <v>10587</v>
      </c>
      <c r="C62" s="27" t="s">
        <v>88</v>
      </c>
      <c r="D62" s="23" t="s">
        <v>89</v>
      </c>
      <c r="E62" s="33" t="s">
        <v>90</v>
      </c>
      <c r="F62" s="22" t="s">
        <v>91</v>
      </c>
      <c r="G62" s="25" t="s">
        <v>35</v>
      </c>
      <c r="H62" s="25" t="s">
        <v>56</v>
      </c>
      <c r="I62" s="28">
        <v>34992</v>
      </c>
      <c r="J62" s="28">
        <v>0</v>
      </c>
      <c r="K62" s="28">
        <v>34992</v>
      </c>
    </row>
    <row r="63" spans="1:11" x14ac:dyDescent="0.2">
      <c r="A63" s="32" t="s">
        <v>87</v>
      </c>
      <c r="B63" s="32">
        <v>72736</v>
      </c>
      <c r="C63" s="22" t="s">
        <v>59</v>
      </c>
      <c r="D63" s="23" t="s">
        <v>89</v>
      </c>
      <c r="E63" s="33" t="s">
        <v>92</v>
      </c>
      <c r="F63" s="22" t="s">
        <v>38</v>
      </c>
      <c r="G63" s="25" t="s">
        <v>38</v>
      </c>
      <c r="H63" s="25" t="s">
        <v>38</v>
      </c>
      <c r="I63" s="28">
        <v>0</v>
      </c>
      <c r="J63" s="28">
        <v>5197</v>
      </c>
      <c r="K63" s="28">
        <v>5197</v>
      </c>
    </row>
    <row r="64" spans="1:11" ht="15.75" x14ac:dyDescent="0.25">
      <c r="A64" s="41" t="s">
        <v>39</v>
      </c>
      <c r="B64" s="42"/>
      <c r="C64" s="43"/>
      <c r="D64" s="44"/>
      <c r="E64" s="40"/>
      <c r="F64" s="45"/>
      <c r="G64" s="45"/>
      <c r="H64" s="45"/>
      <c r="I64" s="46">
        <f>SUBTOTAL(109,Table1[*Estimated
Charter School
LCFF State Aid
(0000-8011)])</f>
        <v>13369175</v>
      </c>
      <c r="J64" s="46">
        <f>SUBTOTAL(109,Table1[**Estimated 
School District
LCFF State Aid
In-lieu of Property Taxes Backfill
 (0000-8011)])</f>
        <v>2591019</v>
      </c>
      <c r="K64" s="46">
        <f>SUBTOTAL(109,Table1[Total Estimated
LCFF State Aid])</f>
        <v>15960194</v>
      </c>
    </row>
    <row r="65" spans="1:10" ht="15.75" x14ac:dyDescent="0.25">
      <c r="A65" s="1" t="s">
        <v>0</v>
      </c>
      <c r="B65" s="5"/>
      <c r="C65" s="4"/>
      <c r="D65" s="6"/>
      <c r="E65" s="6"/>
      <c r="F65" s="7"/>
      <c r="G65" s="8"/>
      <c r="H65" s="8"/>
      <c r="I65" s="7"/>
      <c r="J65" s="7"/>
    </row>
    <row r="66" spans="1:10" x14ac:dyDescent="0.2">
      <c r="A66" s="2" t="s">
        <v>1</v>
      </c>
    </row>
    <row r="67" spans="1:10" x14ac:dyDescent="0.2">
      <c r="A67" s="2" t="s">
        <v>2</v>
      </c>
    </row>
    <row r="68" spans="1:10" x14ac:dyDescent="0.2">
      <c r="A68" s="16" t="s">
        <v>125</v>
      </c>
    </row>
    <row r="108" ht="19.5" customHeight="1" x14ac:dyDescent="0.2"/>
  </sheetData>
  <pageMargins left="0.5" right="0.5" top="0.5" bottom="0.5" header="0.25" footer="0.25"/>
  <pageSetup paperSize="5" scale="82" fitToHeight="0" pageOrder="overThenDown" orientation="landscape" r:id="rId1"/>
  <ignoredErrors>
    <ignoredError sqref="A5:C5 A6:A63 C6:C63 F7:F63" numberStoredAsText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"/>
  <sheetViews>
    <sheetView showGridLines="0" zoomScaleNormal="100" zoomScaleSheetLayoutView="100" workbookViewId="0"/>
  </sheetViews>
  <sheetFormatPr defaultColWidth="8.88671875" defaultRowHeight="12.95" customHeight="1" x14ac:dyDescent="0.2"/>
  <cols>
    <col min="1" max="1" width="13.5546875" customWidth="1"/>
    <col min="2" max="2" width="20.6640625" customWidth="1"/>
    <col min="3" max="3" width="20.44140625" customWidth="1"/>
    <col min="5" max="5" width="11.21875" customWidth="1"/>
    <col min="10" max="10" width="15.21875" customWidth="1"/>
  </cols>
  <sheetData>
    <row r="1" spans="1:11" ht="18" x14ac:dyDescent="0.2">
      <c r="A1" s="37" t="s">
        <v>11</v>
      </c>
      <c r="B1" s="13"/>
      <c r="C1" s="13"/>
    </row>
    <row r="2" spans="1:11" ht="15" x14ac:dyDescent="0.2">
      <c r="A2" s="17" t="s">
        <v>124</v>
      </c>
      <c r="B2" s="17"/>
      <c r="C2" s="17"/>
    </row>
    <row r="3" spans="1:11" s="14" customFormat="1" ht="30" x14ac:dyDescent="0.2">
      <c r="A3" s="35" t="s">
        <v>3</v>
      </c>
      <c r="B3" s="36" t="s">
        <v>8</v>
      </c>
      <c r="C3" s="36" t="s">
        <v>195</v>
      </c>
    </row>
    <row r="4" spans="1:11" ht="15" x14ac:dyDescent="0.2">
      <c r="A4" s="32" t="s">
        <v>126</v>
      </c>
      <c r="B4" s="2" t="s">
        <v>127</v>
      </c>
      <c r="C4" s="18">
        <v>782668</v>
      </c>
    </row>
    <row r="5" spans="1:11" ht="15" x14ac:dyDescent="0.2">
      <c r="A5" s="32" t="s">
        <v>16</v>
      </c>
      <c r="B5" s="2" t="s">
        <v>18</v>
      </c>
      <c r="C5" s="48">
        <v>226581</v>
      </c>
    </row>
    <row r="6" spans="1:11" ht="15" x14ac:dyDescent="0.2">
      <c r="A6" s="47" t="s">
        <v>68</v>
      </c>
      <c r="B6" s="2" t="s">
        <v>70</v>
      </c>
      <c r="C6" s="49">
        <v>174134</v>
      </c>
    </row>
    <row r="7" spans="1:11" s="15" customFormat="1" ht="15" x14ac:dyDescent="0.2">
      <c r="A7" s="47" t="s">
        <v>132</v>
      </c>
      <c r="B7" s="2" t="s">
        <v>133</v>
      </c>
      <c r="C7" s="49">
        <v>259377</v>
      </c>
      <c r="E7"/>
      <c r="F7"/>
      <c r="J7"/>
      <c r="K7"/>
    </row>
    <row r="8" spans="1:11" s="15" customFormat="1" ht="15" x14ac:dyDescent="0.2">
      <c r="A8" s="32" t="s">
        <v>93</v>
      </c>
      <c r="B8" s="2" t="s">
        <v>94</v>
      </c>
      <c r="C8" s="48">
        <v>45802</v>
      </c>
      <c r="E8"/>
      <c r="F8"/>
      <c r="J8"/>
      <c r="K8"/>
    </row>
    <row r="9" spans="1:11" ht="15" x14ac:dyDescent="0.2">
      <c r="A9" s="32" t="s">
        <v>22</v>
      </c>
      <c r="B9" s="2" t="s">
        <v>23</v>
      </c>
      <c r="C9" s="48">
        <v>1062142</v>
      </c>
    </row>
    <row r="10" spans="1:11" ht="15" x14ac:dyDescent="0.2">
      <c r="A10" s="32" t="s">
        <v>147</v>
      </c>
      <c r="B10" s="2" t="s">
        <v>149</v>
      </c>
      <c r="C10" s="48">
        <v>2873019</v>
      </c>
    </row>
    <row r="11" spans="1:11" ht="15" x14ac:dyDescent="0.2">
      <c r="A11" s="32" t="s">
        <v>25</v>
      </c>
      <c r="B11" s="2" t="s">
        <v>26</v>
      </c>
      <c r="C11" s="48">
        <v>2047235</v>
      </c>
    </row>
    <row r="12" spans="1:11" ht="15" x14ac:dyDescent="0.2">
      <c r="A12" s="32" t="s">
        <v>83</v>
      </c>
      <c r="B12" s="2" t="s">
        <v>84</v>
      </c>
      <c r="C12" s="48">
        <v>111550</v>
      </c>
    </row>
    <row r="13" spans="1:11" ht="15" x14ac:dyDescent="0.2">
      <c r="A13" s="32" t="s">
        <v>27</v>
      </c>
      <c r="B13" s="2" t="s">
        <v>28</v>
      </c>
      <c r="C13" s="48">
        <v>246970</v>
      </c>
    </row>
    <row r="14" spans="1:11" ht="15" x14ac:dyDescent="0.2">
      <c r="A14" s="32" t="s">
        <v>49</v>
      </c>
      <c r="B14" s="2" t="s">
        <v>50</v>
      </c>
      <c r="C14" s="48">
        <v>686994</v>
      </c>
    </row>
    <row r="15" spans="1:11" ht="15" x14ac:dyDescent="0.2">
      <c r="A15" s="32" t="s">
        <v>51</v>
      </c>
      <c r="B15" s="2" t="s">
        <v>52</v>
      </c>
      <c r="C15" s="48">
        <v>1787909</v>
      </c>
    </row>
    <row r="16" spans="1:11" ht="15" x14ac:dyDescent="0.2">
      <c r="A16" s="32" t="s">
        <v>29</v>
      </c>
      <c r="B16" s="2" t="s">
        <v>30</v>
      </c>
      <c r="C16" s="48">
        <v>2142698</v>
      </c>
    </row>
    <row r="17" spans="1:3" ht="15" x14ac:dyDescent="0.2">
      <c r="A17" s="32" t="s">
        <v>118</v>
      </c>
      <c r="B17" s="2" t="s">
        <v>119</v>
      </c>
      <c r="C17" s="48">
        <v>289483</v>
      </c>
    </row>
    <row r="18" spans="1:3" ht="15" x14ac:dyDescent="0.2">
      <c r="A18" s="32" t="s">
        <v>180</v>
      </c>
      <c r="B18" s="2" t="s">
        <v>181</v>
      </c>
      <c r="C18" s="48">
        <v>649594</v>
      </c>
    </row>
    <row r="19" spans="1:3" ht="15" x14ac:dyDescent="0.2">
      <c r="A19" s="32" t="s">
        <v>85</v>
      </c>
      <c r="B19" s="2" t="s">
        <v>86</v>
      </c>
      <c r="C19" s="48">
        <v>108494</v>
      </c>
    </row>
    <row r="20" spans="1:3" ht="15" x14ac:dyDescent="0.2">
      <c r="A20" s="32" t="s">
        <v>189</v>
      </c>
      <c r="B20" s="2" t="s">
        <v>190</v>
      </c>
      <c r="C20" s="48">
        <v>2425355</v>
      </c>
    </row>
    <row r="21" spans="1:3" ht="15" x14ac:dyDescent="0.2">
      <c r="A21" s="32" t="s">
        <v>87</v>
      </c>
      <c r="B21" s="2" t="s">
        <v>89</v>
      </c>
      <c r="C21" s="48">
        <v>40189</v>
      </c>
    </row>
    <row r="22" spans="1:3" ht="15.75" x14ac:dyDescent="0.25">
      <c r="A22" s="38" t="s">
        <v>39</v>
      </c>
      <c r="B22" s="39"/>
      <c r="C22" s="50">
        <f>SUBTOTAL(109,Table2[Total Payments
September 2026])</f>
        <v>15960194</v>
      </c>
    </row>
    <row r="23" spans="1:3" ht="15.75" x14ac:dyDescent="0.25">
      <c r="A23" s="20" t="s">
        <v>0</v>
      </c>
    </row>
    <row r="24" spans="1:3" ht="15" x14ac:dyDescent="0.2">
      <c r="A24" t="s">
        <v>1</v>
      </c>
    </row>
    <row r="25" spans="1:3" ht="15" x14ac:dyDescent="0.2">
      <c r="A25" t="s">
        <v>2</v>
      </c>
    </row>
    <row r="26" spans="1:3" ht="15" x14ac:dyDescent="0.2">
      <c r="A26" s="19" t="s">
        <v>125</v>
      </c>
    </row>
  </sheetData>
  <phoneticPr fontId="9" type="noConversion"/>
  <pageMargins left="0.75" right="0.25" top="0.5" bottom="0.5" header="0.3" footer="0.3"/>
  <pageSetup scale="82" fitToHeight="0" orientation="portrait" r:id="rId1"/>
  <ignoredErrors>
    <ignoredError sqref="A4:A21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PaySched LEA 26-27 CS Adv</vt:lpstr>
      <vt:lpstr>PaySched County 26-27 CS Adv</vt:lpstr>
      <vt:lpstr>'PaySched County 26-27 CS Adv'!Print_Titles</vt:lpstr>
      <vt:lpstr>'PaySched LEA 26-27 CS Adv'!Print_Titles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 Schedule by LEA and County - Principal Apportionment (CA Dept of Education)</dc:title>
  <dc:subject>Payment Schedule by local educational agency (LEA) and county for fiscal year (FY) 2026–27 First Special Advance Apportionment for Charter Schools (CS Adv).</dc:subject>
  <dc:creator/>
  <cp:lastModifiedBy/>
  <dcterms:created xsi:type="dcterms:W3CDTF">2026-09-23T22:43:13Z</dcterms:created>
  <dcterms:modified xsi:type="dcterms:W3CDTF">2026-09-24T18:07:34Z</dcterms:modified>
</cp:coreProperties>
</file>