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F076A514-3342-46F8-9094-8F6960F33736}" xr6:coauthVersionLast="47" xr6:coauthVersionMax="47" xr10:uidLastSave="{00000000-0000-0000-0000-000000000000}"/>
  <bookViews>
    <workbookView xWindow="-120" yWindow="-120" windowWidth="29040" windowHeight="15840" xr2:uid="{D8C3656C-46E3-4B92-91D8-5B36F5F5AC64}"/>
  </bookViews>
  <sheets>
    <sheet name="Prop 39 Recovery September 2023" sheetId="1" r:id="rId1"/>
    <sheet name="Prop 39 Recovery County Summary" sheetId="2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xlnm._FilterDatabase" localSheetId="1" hidden="1">'Prop 39 Recovery County Summary'!$A$4:$C$54</definedName>
    <definedName name="_xlnm._FilterDatabase" localSheetId="0" hidden="1">'Prop 39 Recovery September 2023'!$A$5:$L$425</definedName>
    <definedName name="ANAdj" localSheetId="1">#REF!</definedName>
    <definedName name="ANAdj" localSheetId="0">#REF!</definedName>
    <definedName name="ANAdj">#REF!</definedName>
    <definedName name="ANAdjustment" localSheetId="1">#REF!</definedName>
    <definedName name="ANAdjustment" localSheetId="0">#REF!</definedName>
    <definedName name="ANAdjustment">#REF!</definedName>
    <definedName name="CalcSnapshot" localSheetId="1">#REF!</definedName>
    <definedName name="CalcSnapshot" localSheetId="0">#REF!</definedName>
    <definedName name="CalcSnapshot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harterInfoReport" localSheetId="1">#REF!</definedName>
    <definedName name="CharterInfoReport">#REF!</definedName>
    <definedName name="CharterStatus" localSheetId="1">#REF!</definedName>
    <definedName name="CharterStatus">#REF!</definedName>
    <definedName name="closed" localSheetId="1">#REF!</definedName>
    <definedName name="closed">#REF!</definedName>
    <definedName name="closed_cs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rosswalk" localSheetId="1">#REF!</definedName>
    <definedName name="Crosswalk" localSheetId="0">#REF!</definedName>
    <definedName name="Crosswalk">#REF!</definedName>
    <definedName name="Debbie" localSheetId="1">#REF!</definedName>
    <definedName name="Debbie" localSheetId="0">#REF!</definedName>
    <definedName name="Debbie">#REF!</definedName>
    <definedName name="DistrictDetailExpanded" localSheetId="1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1">#REF!</definedName>
    <definedName name="DP_CountyLCFF" localSheetId="0">#REF!</definedName>
    <definedName name="DP_CountyLCFF">#REF!</definedName>
    <definedName name="DPEPACompare" localSheetId="1">#REF!</definedName>
    <definedName name="DPEPACompare" localSheetId="0">#REF!</definedName>
    <definedName name="DPEPACompare">#REF!</definedName>
    <definedName name="DPLCFFEnt" localSheetId="1">#REF!</definedName>
    <definedName name="DPLCFFEnt" localSheetId="0">#REF!</definedName>
    <definedName name="DPLCFFEnt">#REF!</definedName>
    <definedName name="EL_Count_and_Criteria" localSheetId="1">#REF!</definedName>
    <definedName name="EL_Count_and_Criteria" localSheetId="0">#REF!</definedName>
    <definedName name="EL_Count_and_Criteria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ERLRDDR">#REF!</definedName>
    <definedName name="GOV" localSheetId="1">#REF!</definedName>
    <definedName name="GOV" localSheetId="0">#REF!</definedName>
    <definedName name="GOV">#REF!</definedName>
    <definedName name="LRDDRResDCode">#REF!</definedName>
    <definedName name="Merge_ELPD_Base_Data3" localSheetId="1">#REF!</definedName>
    <definedName name="Merge_ELPD_Base_Data3" localSheetId="0">#REF!</definedName>
    <definedName name="Merge_ELPD_Base_Data3">#REF!</definedName>
    <definedName name="Merged_CBEDS_Charter_Data" localSheetId="1">#REF!</definedName>
    <definedName name="Merged_CBEDS_Charter_Data" localSheetId="0">#REF!</definedName>
    <definedName name="Merged_CBEDS_Charter_Data">#REF!</definedName>
    <definedName name="Misc_EPA" localSheetId="1">#REF!</definedName>
    <definedName name="Misc_EPA" localSheetId="0">#REF!</definedName>
    <definedName name="Misc_EPA">#REF!</definedName>
    <definedName name="Open_ClosedSchools" localSheetId="1">#REF!</definedName>
    <definedName name="Open_ClosedSchools">#REF!</definedName>
    <definedName name="OpenDoc" localSheetId="1">#REF!</definedName>
    <definedName name="OpenDoc" localSheetId="0">#REF!</definedName>
    <definedName name="OpenDoc">#REF!</definedName>
    <definedName name="PARIS" localSheetId="1">#REF!</definedName>
    <definedName name="PARIS" localSheetId="0">#REF!</definedName>
    <definedName name="PARIS">#REF!</definedName>
    <definedName name="PhysLocPLFloor">#REF!</definedName>
    <definedName name="_xlnm.Print_Titles" localSheetId="1">'Prop 39 Recovery County Summary'!$1:$4</definedName>
    <definedName name="_xlnm.Print_Titles" localSheetId="0">'Prop 39 Recovery September 2023'!$1:$5</definedName>
    <definedName name="PriorDPLCFF" localSheetId="1">#REF!</definedName>
    <definedName name="PriorDPLCFF" localSheetId="0">#REF!</definedName>
    <definedName name="PriorDPLCFF">#REF!</definedName>
    <definedName name="qry_08_09_AdjSchLvl___Dist___LFs" localSheetId="1">#REF!</definedName>
    <definedName name="qry_08_09_AdjSchLvl___Dist___LFs" localSheetId="0">#REF!</definedName>
    <definedName name="qry_08_09_AdjSchLvl___Dist___LFs">#REF!</definedName>
    <definedName name="qry_aggr2007_Teacher_ct_to_LEA_level" localSheetId="1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>#REF!</definedName>
    <definedName name="qry_may_7_master_IV_16_programs" localSheetId="1">#REF!</definedName>
    <definedName name="qry_may_7_master_IV_16_programs">#REF!</definedName>
    <definedName name="qry_Teacher_ct_PAR_File_Sch_Level_to_Dist_Level" localSheetId="1">#REF!</definedName>
    <definedName name="qry_Teacher_ct_PAR_File_Sch_Level_to_Dist_Level">#REF!</definedName>
    <definedName name="qry03_District_Level_Data_LEAs" localSheetId="1">#REF!</definedName>
    <definedName name="qry03_District_Level_Data_LEAs">#REF!</definedName>
    <definedName name="qry05_District_Level_Data_NFCS" localSheetId="1">#REF!</definedName>
    <definedName name="qry05_District_Level_Data_NFCS">#REF!</definedName>
    <definedName name="qryChartersActive" localSheetId="1">#REF!</definedName>
    <definedName name="qryChartersActive">#REF!</definedName>
    <definedName name="qryFed_File_District_Level_no_DFCS" localSheetId="1">#REF!</definedName>
    <definedName name="qryFed_File_District_Level_no_DFCS">#REF!</definedName>
    <definedName name="qryPubschls" localSheetId="1">#REF!</definedName>
    <definedName name="qryPubschls">#REF!</definedName>
    <definedName name="QryReorgedDistricts" localSheetId="1">#REF!</definedName>
    <definedName name="QryReorgedDistricts">#REF!</definedName>
    <definedName name="SchoolDetailExpanded" localSheetId="1">#REF!</definedName>
    <definedName name="SchoolDetailExpanded">#REF!</definedName>
    <definedName name="STD" localSheetId="1">#REF!</definedName>
    <definedName name="STD" localSheetId="0">#REF!</definedName>
    <definedName name="STD">#REF!</definedName>
    <definedName name="tblPubschlsDownload" localSheetId="1">#REF!</definedName>
    <definedName name="tblPubschlsDownload">#REF!</definedName>
    <definedName name="TEST">#REF!</definedName>
    <definedName name="UpdateCSLEAInfo" localSheetId="1">#REF!</definedName>
    <definedName name="UpdateCSLEAInfo" localSheetId="0">#REF!</definedName>
    <definedName name="UpdateCSLEAInfo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K426" i="1" l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L426" i="1"/>
  <c r="I6" i="1"/>
</calcChain>
</file>

<file path=xl/sharedStrings.xml><?xml version="1.0" encoding="utf-8"?>
<sst xmlns="http://schemas.openxmlformats.org/spreadsheetml/2006/main" count="3490" uniqueCount="1704">
  <si>
    <t xml:space="preserve">Schedule of Recovery </t>
  </si>
  <si>
    <t>Proposition 39 California Clean Energy Jobs Act Program</t>
  </si>
  <si>
    <r>
      <t>Fiscal Years 2013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14 through 2017–18</t>
    </r>
  </si>
  <si>
    <t>County
Name</t>
  </si>
  <si>
    <t>FI$Cal
Supplier ID</t>
  </si>
  <si>
    <t>FI$Cal
Address
Sequence
ID</t>
  </si>
  <si>
    <t>Full CDS Code</t>
  </si>
  <si>
    <t>County
Code</t>
  </si>
  <si>
    <t>District
Code</t>
  </si>
  <si>
    <t>School
Code</t>
  </si>
  <si>
    <t>Charter School
Number</t>
  </si>
  <si>
    <t>Service
Location
Field</t>
  </si>
  <si>
    <t>Local Educational Agency</t>
  </si>
  <si>
    <t>Total Repayment</t>
  </si>
  <si>
    <t>Alameda</t>
  </si>
  <si>
    <t>0000011784</t>
  </si>
  <si>
    <t>01100170124172</t>
  </si>
  <si>
    <t>01</t>
  </si>
  <si>
    <t>10017</t>
  </si>
  <si>
    <t>0124172</t>
  </si>
  <si>
    <t>1296</t>
  </si>
  <si>
    <t>Yu Ming Charter</t>
  </si>
  <si>
    <t>01100170125567</t>
  </si>
  <si>
    <t>0125567</t>
  </si>
  <si>
    <t>1383</t>
  </si>
  <si>
    <t>Urban Montessori Charter</t>
  </si>
  <si>
    <t>01611680000000</t>
  </si>
  <si>
    <t>61168</t>
  </si>
  <si>
    <t>0000000</t>
  </si>
  <si>
    <t>N/A</t>
  </si>
  <si>
    <t>Emery Unified</t>
  </si>
  <si>
    <t>01611920108670</t>
  </si>
  <si>
    <t>61192</t>
  </si>
  <si>
    <t>0108670</t>
  </si>
  <si>
    <t>0684</t>
  </si>
  <si>
    <t>Leadership Public Schools - Hayward</t>
  </si>
  <si>
    <t>01611920127944</t>
  </si>
  <si>
    <t>0127944</t>
  </si>
  <si>
    <t>1543</t>
  </si>
  <si>
    <t>Silver Oak High Public Montessori Charter</t>
  </si>
  <si>
    <t>01612180000000</t>
  </si>
  <si>
    <t>61218</t>
  </si>
  <si>
    <t>Mountain House Elementary</t>
  </si>
  <si>
    <t>01612590100065</t>
  </si>
  <si>
    <t>61259</t>
  </si>
  <si>
    <t>0100065</t>
  </si>
  <si>
    <t>0510</t>
  </si>
  <si>
    <t>Oakland Unity High</t>
  </si>
  <si>
    <t>01612590108944</t>
  </si>
  <si>
    <t>0108944</t>
  </si>
  <si>
    <t>0700</t>
  </si>
  <si>
    <t>Lighthouse Community Charter High</t>
  </si>
  <si>
    <t>01612590114363</t>
  </si>
  <si>
    <t>0114363</t>
  </si>
  <si>
    <t>0882</t>
  </si>
  <si>
    <t>American Indian Public Charter School II</t>
  </si>
  <si>
    <t>01612590115238</t>
  </si>
  <si>
    <t>0115238</t>
  </si>
  <si>
    <t>0837</t>
  </si>
  <si>
    <t>ARISE High</t>
  </si>
  <si>
    <t>01612590130617</t>
  </si>
  <si>
    <t>0130617</t>
  </si>
  <si>
    <t>0349</t>
  </si>
  <si>
    <t>Oakland Military Institute, College Preparatory Academy</t>
  </si>
  <si>
    <t>01612590130633</t>
  </si>
  <si>
    <t>0130633</t>
  </si>
  <si>
    <t>0413</t>
  </si>
  <si>
    <t>Lighthouse Community Charter</t>
  </si>
  <si>
    <t>01612590130666</t>
  </si>
  <si>
    <t>0130666</t>
  </si>
  <si>
    <t>0465</t>
  </si>
  <si>
    <t>Aspire Lionel Wilson College Preparatory Academy</t>
  </si>
  <si>
    <t>01612593030772</t>
  </si>
  <si>
    <t>3030772</t>
  </si>
  <si>
    <t>0340</t>
  </si>
  <si>
    <t>Oakland School for the Arts</t>
  </si>
  <si>
    <t>01612596111660</t>
  </si>
  <si>
    <t>6111660</t>
  </si>
  <si>
    <t>0014</t>
  </si>
  <si>
    <t>Oakland Charter Academy</t>
  </si>
  <si>
    <t>01612596113807</t>
  </si>
  <si>
    <t>6113807</t>
  </si>
  <si>
    <t>0106</t>
  </si>
  <si>
    <t>American Indian Public Charter</t>
  </si>
  <si>
    <t>01612596117568</t>
  </si>
  <si>
    <t>6117568</t>
  </si>
  <si>
    <t>0252</t>
  </si>
  <si>
    <t>Aspire Monarch Academy</t>
  </si>
  <si>
    <t>01612750000000</t>
  </si>
  <si>
    <t>61275</t>
  </si>
  <si>
    <t>Piedmont City Unified</t>
  </si>
  <si>
    <t>01612910000000</t>
  </si>
  <si>
    <t>61291</t>
  </si>
  <si>
    <t>San Leandro Unified</t>
  </si>
  <si>
    <t>01613090114421</t>
  </si>
  <si>
    <t>61309</t>
  </si>
  <si>
    <t>0114421</t>
  </si>
  <si>
    <t>0880</t>
  </si>
  <si>
    <t>KIPP King Collegiate High</t>
  </si>
  <si>
    <t>Alpine</t>
  </si>
  <si>
    <t>0000011785</t>
  </si>
  <si>
    <t>02100250000000</t>
  </si>
  <si>
    <t>02</t>
  </si>
  <si>
    <t>10025</t>
  </si>
  <si>
    <t>Alpine Co. Office of Education</t>
  </si>
  <si>
    <t>Butte</t>
  </si>
  <si>
    <t>0000004172</t>
  </si>
  <si>
    <t>04100410000000</t>
  </si>
  <si>
    <t>04</t>
  </si>
  <si>
    <t>10041</t>
  </si>
  <si>
    <t>Butte Co. Office of Education</t>
  </si>
  <si>
    <t>04614240118042</t>
  </si>
  <si>
    <t>61424</t>
  </si>
  <si>
    <t>0118042</t>
  </si>
  <si>
    <t>1019</t>
  </si>
  <si>
    <t>Forest Ranch Charter</t>
  </si>
  <si>
    <t>04614240121475</t>
  </si>
  <si>
    <t>0121475</t>
  </si>
  <si>
    <t>1166</t>
  </si>
  <si>
    <t>Sherwood Montessori</t>
  </si>
  <si>
    <t>04614320000000</t>
  </si>
  <si>
    <t>61432</t>
  </si>
  <si>
    <t>Durham Unified</t>
  </si>
  <si>
    <t>04615310000000</t>
  </si>
  <si>
    <t>61531</t>
  </si>
  <si>
    <t>Paradise Unified</t>
  </si>
  <si>
    <t>04615310110338</t>
  </si>
  <si>
    <t>0110338</t>
  </si>
  <si>
    <t>0751</t>
  </si>
  <si>
    <t>Achieve Charter School of Paradise Inc.</t>
  </si>
  <si>
    <t>04615316112585</t>
  </si>
  <si>
    <t>6112585</t>
  </si>
  <si>
    <t>0067</t>
  </si>
  <si>
    <t>Hometech Charter</t>
  </si>
  <si>
    <t>04733790000000</t>
  </si>
  <si>
    <t>73379</t>
  </si>
  <si>
    <t>Pioneer Union Elementary</t>
  </si>
  <si>
    <t>Calaveras</t>
  </si>
  <si>
    <t>0000011788</t>
  </si>
  <si>
    <t>05100580000000</t>
  </si>
  <si>
    <t>05</t>
  </si>
  <si>
    <t>10058</t>
  </si>
  <si>
    <t>Calaveras Co. Office of Education</t>
  </si>
  <si>
    <t>05100580530154</t>
  </si>
  <si>
    <t>0530154</t>
  </si>
  <si>
    <t>0527</t>
  </si>
  <si>
    <t>Mountain Oaks</t>
  </si>
  <si>
    <t>Colusa</t>
  </si>
  <si>
    <t>0000011787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</si>
  <si>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</si>
  <si>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</si>
  <si>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</si>
  <si>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</si>
  <si>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</si>
  <si>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</si>
  <si>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</si>
  <si>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</si>
  <si>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</si>
  <si>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</si>
  <si>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</si>
  <si>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</si>
  <si>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Co. Off. of Education</t>
  </si>
  <si>
    <t>07100740731380</t>
  </si>
  <si>
    <t>0731380</t>
  </si>
  <si>
    <t>1400</t>
  </si>
  <si>
    <t>Clayton Valley Charter High</t>
  </si>
  <si>
    <t>07616480115063</t>
  </si>
  <si>
    <t>61648</t>
  </si>
  <si>
    <t>0115063</t>
  </si>
  <si>
    <t>0909</t>
  </si>
  <si>
    <t>Antioch Charter Academy II</t>
  </si>
  <si>
    <t>07617050000000</t>
  </si>
  <si>
    <t>61705</t>
  </si>
  <si>
    <t>Knightsen Elementary</t>
  </si>
  <si>
    <t>07617390000000</t>
  </si>
  <si>
    <t>61739</t>
  </si>
  <si>
    <t>Martinez Unified</t>
  </si>
  <si>
    <t>07617470000000</t>
  </si>
  <si>
    <t>61747</t>
  </si>
  <si>
    <t>Moraga Elementary</t>
  </si>
  <si>
    <t>07617960110973</t>
  </si>
  <si>
    <t>61796</t>
  </si>
  <si>
    <t>0110973</t>
  </si>
  <si>
    <t>0755</t>
  </si>
  <si>
    <t>Richmond College Preparatory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</si>
  <si>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</si>
  <si>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</si>
  <si>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</si>
  <si>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</si>
  <si>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</si>
  <si>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</si>
  <si>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</si>
  <si>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</si>
  <si>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</si>
  <si>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</si>
  <si>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</si>
  <si>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Co. Office of Education</t>
  </si>
  <si>
    <t>09618460000000</t>
  </si>
  <si>
    <t>61846</t>
  </si>
  <si>
    <t>Camino Union Elementary</t>
  </si>
  <si>
    <t>09618460123125</t>
  </si>
  <si>
    <t>0123125</t>
  </si>
  <si>
    <t>1150</t>
  </si>
  <si>
    <t>Camino Science and Natural Resources Charter</t>
  </si>
  <si>
    <t>09618530930214</t>
  </si>
  <si>
    <t>61853</t>
  </si>
  <si>
    <t>0930214</t>
  </si>
  <si>
    <t>0366</t>
  </si>
  <si>
    <t>EDUHSD Virtual Academy at Shenandoah</t>
  </si>
  <si>
    <t>09618790000000</t>
  </si>
  <si>
    <t>61879</t>
  </si>
  <si>
    <t>Gold Oak Union Elementary</t>
  </si>
  <si>
    <t>09619450000000</t>
  </si>
  <si>
    <t>61945</t>
  </si>
  <si>
    <t>09619520000000</t>
  </si>
  <si>
    <t>61952</t>
  </si>
  <si>
    <t>Placerville Union Elementary</t>
  </si>
  <si>
    <t>09737830000000</t>
  </si>
  <si>
    <t>73783</t>
  </si>
  <si>
    <t>Black Oak Mine Unified</t>
  </si>
  <si>
    <t>Fresno</t>
  </si>
  <si>
    <t>0000006842</t>
  </si>
  <si>
    <t>10101086085112</t>
  </si>
  <si>
    <t>10</t>
  </si>
  <si>
    <t>10108</t>
  </si>
  <si>
    <t>6085112</t>
  </si>
  <si>
    <t>0195</t>
  </si>
  <si>
    <t>Edison-Bethune Charter Academy</t>
  </si>
  <si>
    <t>10621090000000</t>
  </si>
  <si>
    <t>62109</t>
  </si>
  <si>
    <t>Clay Joint Elementary</t>
  </si>
  <si>
    <t>10621660114355</t>
  </si>
  <si>
    <t>62166</t>
  </si>
  <si>
    <t>0114355</t>
  </si>
  <si>
    <t>0898</t>
  </si>
  <si>
    <t>Sierra Charter</t>
  </si>
  <si>
    <t>10621660114553</t>
  </si>
  <si>
    <t>0114553</t>
  </si>
  <si>
    <t>0890</t>
  </si>
  <si>
    <t>University High</t>
  </si>
  <si>
    <t>10622650000000</t>
  </si>
  <si>
    <t>62265</t>
  </si>
  <si>
    <t>Kings Canyon Joint Unified</t>
  </si>
  <si>
    <t>10622650116640</t>
  </si>
  <si>
    <t>0116640</t>
  </si>
  <si>
    <t>1074</t>
  </si>
  <si>
    <t>Dunlap Leadership Academy</t>
  </si>
  <si>
    <t>10623230000000</t>
  </si>
  <si>
    <t>62323</t>
  </si>
  <si>
    <t>Monroe Elementary</t>
  </si>
  <si>
    <t>10623560000000</t>
  </si>
  <si>
    <t>62356</t>
  </si>
  <si>
    <t>Pacific Union Elementary</t>
  </si>
  <si>
    <t>10625130000000</t>
  </si>
  <si>
    <t>62513</t>
  </si>
  <si>
    <t>Washington Colony Elementary</t>
  </si>
  <si>
    <t>10625396112387</t>
  </si>
  <si>
    <t>62539</t>
  </si>
  <si>
    <t>6112387</t>
  </si>
  <si>
    <t>0044</t>
  </si>
  <si>
    <t>West Park Charter Academy</t>
  </si>
  <si>
    <t>Glenn</t>
  </si>
  <si>
    <t>0000011791</t>
  </si>
  <si>
    <t>11101160000000</t>
  </si>
  <si>
    <t>11</t>
  </si>
  <si>
    <t>10116</t>
  </si>
  <si>
    <t>Glenn Co. Office of Education</t>
  </si>
  <si>
    <t>11101160124909</t>
  </si>
  <si>
    <t>0124909</t>
  </si>
  <si>
    <t>1350</t>
  </si>
  <si>
    <t>Walden Academy</t>
  </si>
  <si>
    <t>11626380000000</t>
  </si>
  <si>
    <t>62638</t>
  </si>
  <si>
    <t>Plaza Elementary</t>
  </si>
  <si>
    <t>11626460000000</t>
  </si>
  <si>
    <t>62646</t>
  </si>
  <si>
    <t>Princeton Joint Unified</t>
  </si>
  <si>
    <t>Humboldt</t>
  </si>
  <si>
    <t>0000011813</t>
  </si>
  <si>
    <t>12101240000000</t>
  </si>
  <si>
    <t>12</t>
  </si>
  <si>
    <t>10124</t>
  </si>
  <si>
    <t>Humboldt Co. Office of Education</t>
  </si>
  <si>
    <t>12626790000000</t>
  </si>
  <si>
    <t>62679</t>
  </si>
  <si>
    <t>Arcata Elementary</t>
  </si>
  <si>
    <t>12626790109975</t>
  </si>
  <si>
    <t>0109975</t>
  </si>
  <si>
    <t>0744</t>
  </si>
  <si>
    <t>Fuente Nueva Charter</t>
  </si>
  <si>
    <t>12626796120562</t>
  </si>
  <si>
    <t>6120562</t>
  </si>
  <si>
    <t>0466</t>
  </si>
  <si>
    <t>Coastal Grove Charter</t>
  </si>
  <si>
    <t>12626870107110</t>
  </si>
  <si>
    <t>62687</t>
  </si>
  <si>
    <t>0107110</t>
  </si>
  <si>
    <t>0642</t>
  </si>
  <si>
    <t>Six Rivers Charter High</t>
  </si>
  <si>
    <t>12626950000000</t>
  </si>
  <si>
    <t>62695</t>
  </si>
  <si>
    <t>Big Lagoon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</si>
  <si>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</si>
  <si>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</si>
  <si>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</si>
  <si>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</si>
  <si>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</si>
  <si>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</si>
  <si>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12628286116289</t>
  </si>
  <si>
    <t>62828</t>
  </si>
  <si>
    <t>6116289</t>
  </si>
  <si>
    <t>0173</t>
  </si>
  <si>
    <t>Freshwater Charter Middle</t>
  </si>
  <si>
    <t>12628930000000</t>
  </si>
  <si>
    <t>62893</t>
  </si>
  <si>
    <t>Jacoby Creek Elementary</t>
  </si>
  <si>
    <t>12629190000000</t>
  </si>
  <si>
    <t>62919</t>
  </si>
  <si>
    <t>Kneeland Elementary</t>
  </si>
  <si>
    <t>12629760115154</t>
  </si>
  <si>
    <t>62976</t>
  </si>
  <si>
    <t>0115154</t>
  </si>
  <si>
    <t>0891</t>
  </si>
  <si>
    <t>Trillium Charter</t>
  </si>
  <si>
    <t>12629840000000</t>
  </si>
  <si>
    <t>62984</t>
  </si>
  <si>
    <t>Peninsula Union Elementary</t>
  </si>
  <si>
    <t>12630080000000</t>
  </si>
  <si>
    <t>63008</t>
  </si>
  <si>
    <t>Rio Dell Elementary</t>
  </si>
  <si>
    <t>12630240000000</t>
  </si>
  <si>
    <t>63024</t>
  </si>
  <si>
    <t>Scotia Union Elementary</t>
  </si>
  <si>
    <t>12630320124289</t>
  </si>
  <si>
    <t>63032</t>
  </si>
  <si>
    <t>0124289</t>
  </si>
  <si>
    <t>1303</t>
  </si>
  <si>
    <t>South Bay Charter</t>
  </si>
  <si>
    <t>12630570000000</t>
  </si>
  <si>
    <t>63057</t>
  </si>
  <si>
    <t>Trinidad Union Elementary</t>
  </si>
  <si>
    <t>12753740000000</t>
  </si>
  <si>
    <t>75374</t>
  </si>
  <si>
    <t>Ferndale Unified</t>
  </si>
  <si>
    <t>12768020124164</t>
  </si>
  <si>
    <t>76802</t>
  </si>
  <si>
    <t>0124164</t>
  </si>
  <si>
    <t>1304</t>
  </si>
  <si>
    <t>Redwood Preparatory Charter</t>
  </si>
  <si>
    <t>Imperial</t>
  </si>
  <si>
    <t>0000011814</t>
  </si>
  <si>
    <t>13630730000000</t>
  </si>
  <si>
    <t>13</t>
  </si>
  <si>
    <t>63073</t>
  </si>
  <si>
    <t>Brawley Elementary</t>
  </si>
  <si>
    <t>13631310000000</t>
  </si>
  <si>
    <t>63131</t>
  </si>
  <si>
    <t>Heber Elementary</t>
  </si>
  <si>
    <t>13631490000000</t>
  </si>
  <si>
    <t>63149</t>
  </si>
  <si>
    <t>Holtville Unified</t>
  </si>
  <si>
    <t>13631980000000</t>
  </si>
  <si>
    <t>63198</t>
  </si>
  <si>
    <t>Meadows Union Elementary</t>
  </si>
  <si>
    <t>13632220000000</t>
  </si>
  <si>
    <t>63222</t>
  </si>
  <si>
    <t>Seeley Union Elementary</t>
  </si>
  <si>
    <t>Inyo</t>
  </si>
  <si>
    <t>0000008422</t>
  </si>
  <si>
    <t>14101400000000</t>
  </si>
  <si>
    <t>14</t>
  </si>
  <si>
    <t>10140</t>
  </si>
  <si>
    <t>Inyo Co. Office of Education</t>
  </si>
  <si>
    <t>14101400117994</t>
  </si>
  <si>
    <t>0117994</t>
  </si>
  <si>
    <t>1012</t>
  </si>
  <si>
    <t>YouthBuild Charter School of California</t>
  </si>
  <si>
    <t>14632480000000</t>
  </si>
  <si>
    <t>63248</t>
  </si>
  <si>
    <t>Big Pine Unified</t>
  </si>
  <si>
    <t>Kern</t>
  </si>
  <si>
    <t>0000040496</t>
  </si>
  <si>
    <t>15634200000000</t>
  </si>
  <si>
    <t>15</t>
  </si>
  <si>
    <t>63420</t>
  </si>
  <si>
    <t>Di Giorgio Elementary</t>
  </si>
  <si>
    <t>15634460000000</t>
  </si>
  <si>
    <t>63446</t>
  </si>
  <si>
    <t>Elk Hills Elementary</t>
  </si>
  <si>
    <t>15635780000000</t>
  </si>
  <si>
    <t>63578</t>
  </si>
  <si>
    <t>Richland Union Elementary</t>
  </si>
  <si>
    <t>15636100000000</t>
  </si>
  <si>
    <t>63610</t>
  </si>
  <si>
    <t>Maple Elementary</t>
  </si>
  <si>
    <t>15637680000000</t>
  </si>
  <si>
    <t>63768</t>
  </si>
  <si>
    <t>Semitropic Elementary</t>
  </si>
  <si>
    <t>15637840000000</t>
  </si>
  <si>
    <t>63784</t>
  </si>
  <si>
    <t xml:space="preserve">South Fork Union </t>
  </si>
  <si>
    <t>15638420000000</t>
  </si>
  <si>
    <t>63842</t>
  </si>
  <si>
    <t>Wasco Union Elementary</t>
  </si>
  <si>
    <t>15638590000000</t>
  </si>
  <si>
    <t>63859</t>
  </si>
  <si>
    <t>Wasco Union High</t>
  </si>
  <si>
    <t>15751680000000</t>
  </si>
  <si>
    <t>75168</t>
  </si>
  <si>
    <t>El Tejon Unified</t>
  </si>
  <si>
    <t>Kings</t>
  </si>
  <si>
    <t>0000012471</t>
  </si>
  <si>
    <t>16101650000000</t>
  </si>
  <si>
    <t>16</t>
  </si>
  <si>
    <t>10165</t>
  </si>
  <si>
    <t>Kings Co. Office of Education</t>
  </si>
  <si>
    <t>16638750000000</t>
  </si>
  <si>
    <t>63875</t>
  </si>
  <si>
    <t>Armona Union Elementary</t>
  </si>
  <si>
    <t>16638750101717</t>
  </si>
  <si>
    <t>0101717</t>
  </si>
  <si>
    <t>0571</t>
  </si>
  <si>
    <t>Crossroads Charter</t>
  </si>
  <si>
    <t>16639330000000</t>
  </si>
  <si>
    <t>63933</t>
  </si>
  <si>
    <t>Island Union Elementary</t>
  </si>
  <si>
    <t>16639740000000</t>
  </si>
  <si>
    <t>63974</t>
  </si>
  <si>
    <t>Lemoore Union Elementary</t>
  </si>
  <si>
    <t>16639900000000</t>
  </si>
  <si>
    <t>63990</t>
  </si>
  <si>
    <t>Lake</t>
  </si>
  <si>
    <t>0000011819</t>
  </si>
  <si>
    <t>17640140000000</t>
  </si>
  <si>
    <t>17</t>
  </si>
  <si>
    <t>64014</t>
  </si>
  <si>
    <t>Kelseyville Unified</t>
  </si>
  <si>
    <t>Lassen</t>
  </si>
  <si>
    <t>0000011821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</si>
  <si>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</si>
  <si>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</si>
  <si>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</si>
  <si>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</si>
  <si>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</si>
  <si>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</si>
  <si>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</si>
  <si>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</si>
  <si>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</si>
  <si>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</si>
  <si>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</si>
  <si>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</si>
  <si>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</si>
  <si>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Los Angeles</t>
  </si>
  <si>
    <t>0000044132</t>
  </si>
  <si>
    <t>19101990109660</t>
  </si>
  <si>
    <t>19</t>
  </si>
  <si>
    <t>10199</t>
  </si>
  <si>
    <t>0109660</t>
  </si>
  <si>
    <t>0694</t>
  </si>
  <si>
    <t>Aspire Antonio Maria Lugo Academy</t>
  </si>
  <si>
    <t>19101990115030</t>
  </si>
  <si>
    <t>0115030</t>
  </si>
  <si>
    <t>0917</t>
  </si>
  <si>
    <t>Magnolia Science Academy 3</t>
  </si>
  <si>
    <t>19101990115212</t>
  </si>
  <si>
    <t>0115212</t>
  </si>
  <si>
    <t>0906</t>
  </si>
  <si>
    <t>Magnolia Science Academy 2</t>
  </si>
  <si>
    <t>19101990121772</t>
  </si>
  <si>
    <t>0121772</t>
  </si>
  <si>
    <t>1204</t>
  </si>
  <si>
    <t>Environmental Charter Middle</t>
  </si>
  <si>
    <t>19642460126003</t>
  </si>
  <si>
    <t>64246</t>
  </si>
  <si>
    <t>0126003</t>
  </si>
  <si>
    <t>1415</t>
  </si>
  <si>
    <t>Academies of the Antelope Valley</t>
  </si>
  <si>
    <t>19643940000000</t>
  </si>
  <si>
    <t>64394</t>
  </si>
  <si>
    <t>Claremont Unified</t>
  </si>
  <si>
    <t>19646910000000</t>
  </si>
  <si>
    <t>64691</t>
  </si>
  <si>
    <t>Lawndale Elementary</t>
  </si>
  <si>
    <t>19647090100602</t>
  </si>
  <si>
    <t>64709</t>
  </si>
  <si>
    <t>0100602</t>
  </si>
  <si>
    <t>0509</t>
  </si>
  <si>
    <t>Lennox Mathematics, Science and Technology Academy</t>
  </si>
  <si>
    <t>19647090107508</t>
  </si>
  <si>
    <t>0107508</t>
  </si>
  <si>
    <t>0672</t>
  </si>
  <si>
    <t>Century Community Charter</t>
  </si>
  <si>
    <t>19647330100669</t>
  </si>
  <si>
    <t>64733</t>
  </si>
  <si>
    <t>0100669</t>
  </si>
  <si>
    <t>0535</t>
  </si>
  <si>
    <t>Stella Middle Charter Academy</t>
  </si>
  <si>
    <t>19647330100677</t>
  </si>
  <si>
    <t>0100677</t>
  </si>
  <si>
    <t>0537</t>
  </si>
  <si>
    <t>High Tech LA</t>
  </si>
  <si>
    <t>19647330100867</t>
  </si>
  <si>
    <t>0100867</t>
  </si>
  <si>
    <t>0531</t>
  </si>
  <si>
    <t>KIPP Los Angeles College Preparatory</t>
  </si>
  <si>
    <t>19647330106872</t>
  </si>
  <si>
    <t>0106872</t>
  </si>
  <si>
    <t>0654</t>
  </si>
  <si>
    <t>Bert Corona Charter</t>
  </si>
  <si>
    <t>19647330108894</t>
  </si>
  <si>
    <t>0108894</t>
  </si>
  <si>
    <t>0714</t>
  </si>
  <si>
    <t>Alliance Judy Ivie Burton Technology Academy High</t>
  </si>
  <si>
    <t>19647330108910</t>
  </si>
  <si>
    <t>0108910</t>
  </si>
  <si>
    <t>0716</t>
  </si>
  <si>
    <t>Celerity Nascent Charter</t>
  </si>
  <si>
    <t>19647330108936</t>
  </si>
  <si>
    <t>0108936</t>
  </si>
  <si>
    <t>0718</t>
  </si>
  <si>
    <t>Alliance Collins Family College-Ready High</t>
  </si>
  <si>
    <t>19647330111492</t>
  </si>
  <si>
    <t>0111492</t>
  </si>
  <si>
    <t>0789</t>
  </si>
  <si>
    <t>Alliance Patti And Peter Neuwirth Leadership Academy</t>
  </si>
  <si>
    <t>19647330111500</t>
  </si>
  <si>
    <t>0111500</t>
  </si>
  <si>
    <t>0790</t>
  </si>
  <si>
    <t>Alliance Dr. Olga Mohan High</t>
  </si>
  <si>
    <t>19647330111641</t>
  </si>
  <si>
    <t>0111641</t>
  </si>
  <si>
    <t>0784</t>
  </si>
  <si>
    <t>Alliance Ouchi-O' Donovan 6-12 Complex</t>
  </si>
  <si>
    <t>19647330111658</t>
  </si>
  <si>
    <t>0111658</t>
  </si>
  <si>
    <t>0788</t>
  </si>
  <si>
    <t>Alliance Marc &amp; Eva Stern Math and Science</t>
  </si>
  <si>
    <t>19647330112201</t>
  </si>
  <si>
    <t>0112201</t>
  </si>
  <si>
    <t>0798</t>
  </si>
  <si>
    <t>PUC Excel Charter Academy</t>
  </si>
  <si>
    <t>19647330112235</t>
  </si>
  <si>
    <t>0112235</t>
  </si>
  <si>
    <t>0827</t>
  </si>
  <si>
    <t>Los Feliz Charter School for the Arts</t>
  </si>
  <si>
    <t>19647330115048</t>
  </si>
  <si>
    <t>0115048</t>
  </si>
  <si>
    <t>0911</t>
  </si>
  <si>
    <t>Fenton Primary Center</t>
  </si>
  <si>
    <t>19647330115113</t>
  </si>
  <si>
    <t>0115113</t>
  </si>
  <si>
    <t>0936</t>
  </si>
  <si>
    <t>Ivy Bound Academy of Math, Science, and Technology Charter Middle</t>
  </si>
  <si>
    <t>19647330116509</t>
  </si>
  <si>
    <t>0116509</t>
  </si>
  <si>
    <t>0928</t>
  </si>
  <si>
    <t>Alliance Morgan McKinzie High</t>
  </si>
  <si>
    <t>19647330117622</t>
  </si>
  <si>
    <t>0117622</t>
  </si>
  <si>
    <t>0986</t>
  </si>
  <si>
    <t>Magnolia Science Academy 4</t>
  </si>
  <si>
    <t>19647330117903</t>
  </si>
  <si>
    <t>0117903</t>
  </si>
  <si>
    <t>1010</t>
  </si>
  <si>
    <t>KIPP Raices Academy</t>
  </si>
  <si>
    <t>19647330120022</t>
  </si>
  <si>
    <t>0120022</t>
  </si>
  <si>
    <t>1095</t>
  </si>
  <si>
    <t>Valor Academy Middle</t>
  </si>
  <si>
    <t>19647330120030</t>
  </si>
  <si>
    <t>0120030</t>
  </si>
  <si>
    <t>1096</t>
  </si>
  <si>
    <t>Alliance College-Ready Middle Academy 4</t>
  </si>
  <si>
    <t>19647330121285</t>
  </si>
  <si>
    <t>0121285</t>
  </si>
  <si>
    <t>1161</t>
  </si>
  <si>
    <t>Alliance Cindy and Bill Simon Technology Academy High</t>
  </si>
  <si>
    <t>19647330121293</t>
  </si>
  <si>
    <t>0121293</t>
  </si>
  <si>
    <t>1162</t>
  </si>
  <si>
    <t>Alliance Tennenbaum Family Technology High</t>
  </si>
  <si>
    <t>19647330121699</t>
  </si>
  <si>
    <t>0121699</t>
  </si>
  <si>
    <t>1195</t>
  </si>
  <si>
    <t>KIPP Empower Academy</t>
  </si>
  <si>
    <t>19647330122614</t>
  </si>
  <si>
    <t>0122614</t>
  </si>
  <si>
    <t>1213</t>
  </si>
  <si>
    <t>Aspire Gateway Academy Charter</t>
  </si>
  <si>
    <t>19647330122622</t>
  </si>
  <si>
    <t>0122622</t>
  </si>
  <si>
    <t>1214</t>
  </si>
  <si>
    <t>Aspire Firestone Academy Charter</t>
  </si>
  <si>
    <t>19647330122655</t>
  </si>
  <si>
    <t>0122655</t>
  </si>
  <si>
    <t>1232</t>
  </si>
  <si>
    <t>Celerity Octavia Charter</t>
  </si>
  <si>
    <t>19647330122747</t>
  </si>
  <si>
    <t>0122747</t>
  </si>
  <si>
    <t>1236</t>
  </si>
  <si>
    <t>Magnolia Science Academy Bell</t>
  </si>
  <si>
    <t>19647330123133</t>
  </si>
  <si>
    <t>0123133</t>
  </si>
  <si>
    <t>1163</t>
  </si>
  <si>
    <t>Alliance Susan and Eric Smidt Technology High</t>
  </si>
  <si>
    <t>19647330123141</t>
  </si>
  <si>
    <t>0123141</t>
  </si>
  <si>
    <t>1164</t>
  </si>
  <si>
    <t>Alliance Ted K. Tajima High</t>
  </si>
  <si>
    <t>19647330123158</t>
  </si>
  <si>
    <t>0123158</t>
  </si>
  <si>
    <t>1218</t>
  </si>
  <si>
    <t>Arts in Action Community Charter</t>
  </si>
  <si>
    <t>19647330123166</t>
  </si>
  <si>
    <t>0123166</t>
  </si>
  <si>
    <t>1246</t>
  </si>
  <si>
    <t>Celerity Palmati Charter</t>
  </si>
  <si>
    <t>19647330123984</t>
  </si>
  <si>
    <t>0123984</t>
  </si>
  <si>
    <t>1285</t>
  </si>
  <si>
    <t>Celerity Cardinal Charter</t>
  </si>
  <si>
    <t>19647330124784</t>
  </si>
  <si>
    <t>0124784</t>
  </si>
  <si>
    <t>1330</t>
  </si>
  <si>
    <t>Aspire Slauson Academy Charter</t>
  </si>
  <si>
    <t>19647330124792</t>
  </si>
  <si>
    <t>0124792</t>
  </si>
  <si>
    <t>1331</t>
  </si>
  <si>
    <t>Aspire Juanita Tate Academy Charter</t>
  </si>
  <si>
    <t>19647330124800</t>
  </si>
  <si>
    <t>0124800</t>
  </si>
  <si>
    <t>1332</t>
  </si>
  <si>
    <t>Aspire Inskeep Academy Charter</t>
  </si>
  <si>
    <t>19647330124933</t>
  </si>
  <si>
    <t>0124933</t>
  </si>
  <si>
    <t>1354</t>
  </si>
  <si>
    <t>PUC Early College Academy for Leaders and Scholars (ECALS)</t>
  </si>
  <si>
    <t>19647330125625</t>
  </si>
  <si>
    <t>0125625</t>
  </si>
  <si>
    <t>1377</t>
  </si>
  <si>
    <t>KIPP Scholar Academy</t>
  </si>
  <si>
    <t>19647330128033</t>
  </si>
  <si>
    <t>0128033</t>
  </si>
  <si>
    <t>1531</t>
  </si>
  <si>
    <t>Alliance College-Ready Middle Academy 8</t>
  </si>
  <si>
    <t>19647336017438</t>
  </si>
  <si>
    <t>6017438</t>
  </si>
  <si>
    <t>1472</t>
  </si>
  <si>
    <t>Hamlin Charter Academy</t>
  </si>
  <si>
    <t>19647336017693</t>
  </si>
  <si>
    <t>6017693</t>
  </si>
  <si>
    <t>1487</t>
  </si>
  <si>
    <t>Justice Street Academy Charter</t>
  </si>
  <si>
    <t>19647336019715</t>
  </si>
  <si>
    <t>6019715</t>
  </si>
  <si>
    <t>0016</t>
  </si>
  <si>
    <t>Vaughn Next Century Learning Center</t>
  </si>
  <si>
    <t>19647336019954</t>
  </si>
  <si>
    <t>6019954</t>
  </si>
  <si>
    <t>1482</t>
  </si>
  <si>
    <t>Wilbur Charter For Enriched Academics</t>
  </si>
  <si>
    <t>19647336020044</t>
  </si>
  <si>
    <t>6020044</t>
  </si>
  <si>
    <t>1485</t>
  </si>
  <si>
    <t>Woodland Hills Elementary Charter For Enriched Studies</t>
  </si>
  <si>
    <t>19648320000000</t>
  </si>
  <si>
    <t>64832</t>
  </si>
  <si>
    <t>Newhall</t>
  </si>
  <si>
    <t>19649980000000</t>
  </si>
  <si>
    <t>64998</t>
  </si>
  <si>
    <t>Saugus Union</t>
  </si>
  <si>
    <t>19650370000000</t>
  </si>
  <si>
    <t>65037</t>
  </si>
  <si>
    <t>South Whittier Elementary</t>
  </si>
  <si>
    <t>19650946023527</t>
  </si>
  <si>
    <t>65094</t>
  </si>
  <si>
    <t>6023527</t>
  </si>
  <si>
    <t>0142</t>
  </si>
  <si>
    <t>San Jose Charter Academy</t>
  </si>
  <si>
    <t>19651360117234</t>
  </si>
  <si>
    <t>65136</t>
  </si>
  <si>
    <t>0117234</t>
  </si>
  <si>
    <t>0981</t>
  </si>
  <si>
    <t>Santa Clarita Valley International</t>
  </si>
  <si>
    <t>19734370132845</t>
  </si>
  <si>
    <t>73437</t>
  </si>
  <si>
    <t>0132845</t>
  </si>
  <si>
    <t>1772</t>
  </si>
  <si>
    <t>Today's Fresh Start Charter Compton</t>
  </si>
  <si>
    <t>19768690000000</t>
  </si>
  <si>
    <t>76869</t>
  </si>
  <si>
    <t>Wiseburn Unified</t>
  </si>
  <si>
    <t>19769680109926</t>
  </si>
  <si>
    <t>76968</t>
  </si>
  <si>
    <t>0109926</t>
  </si>
  <si>
    <t>0738</t>
  </si>
  <si>
    <t>Academia Avance Charter</t>
  </si>
  <si>
    <t>Madera</t>
  </si>
  <si>
    <t>0000011826</t>
  </si>
  <si>
    <t>20102070117184</t>
  </si>
  <si>
    <t>20</t>
  </si>
  <si>
    <t>10207</t>
  </si>
  <si>
    <t>0117184</t>
  </si>
  <si>
    <t>1001</t>
  </si>
  <si>
    <t>Madera County Independent Academy</t>
  </si>
  <si>
    <t>20102072030229</t>
  </si>
  <si>
    <t>2030229</t>
  </si>
  <si>
    <t>0460</t>
  </si>
  <si>
    <t>Pioneer Technical Center</t>
  </si>
  <si>
    <t>20652430107938</t>
  </si>
  <si>
    <t>65243</t>
  </si>
  <si>
    <t>0107938</t>
  </si>
  <si>
    <t>0676</t>
  </si>
  <si>
    <t>Ezequiel Tafoya Alvarado Academy</t>
  </si>
  <si>
    <t>20652430118950</t>
  </si>
  <si>
    <t>0118950</t>
  </si>
  <si>
    <t>1058</t>
  </si>
  <si>
    <t>Sherman Thomas Charter High</t>
  </si>
  <si>
    <t>Marin</t>
  </si>
  <si>
    <t>0000004508</t>
  </si>
  <si>
    <t>21102150000000</t>
  </si>
  <si>
    <t>21</t>
  </si>
  <si>
    <t>10215</t>
  </si>
  <si>
    <t>Marin Co. Office of Education</t>
  </si>
  <si>
    <t>21653340000000</t>
  </si>
  <si>
    <t>65334</t>
  </si>
  <si>
    <t>Kentfield Elementary</t>
  </si>
  <si>
    <t>21653420000000</t>
  </si>
  <si>
    <t>65342</t>
  </si>
  <si>
    <t>Laguna Joint Elementary</t>
  </si>
  <si>
    <t>21654090000000</t>
  </si>
  <si>
    <t>65409</t>
  </si>
  <si>
    <t>Nicasio</t>
  </si>
  <si>
    <t>21654330000000</t>
  </si>
  <si>
    <t>65433</t>
  </si>
  <si>
    <t>Ross Elementary</t>
  </si>
  <si>
    <t>21654740000000</t>
  </si>
  <si>
    <t>65474</t>
  </si>
  <si>
    <t>Sausalito Elementary</t>
  </si>
  <si>
    <t>Mendocino</t>
  </si>
  <si>
    <t>0000004364</t>
  </si>
  <si>
    <t>23655400000000</t>
  </si>
  <si>
    <t>23</t>
  </si>
  <si>
    <t>65540</t>
  </si>
  <si>
    <t>Anderson Valley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</si>
  <si>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</si>
  <si>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</si>
  <si>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</si>
  <si>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</si>
  <si>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</si>
  <si>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</si>
  <si>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23656230000000</t>
  </si>
  <si>
    <t>65623</t>
  </si>
  <si>
    <t>Willits Unified</t>
  </si>
  <si>
    <t>Merced</t>
  </si>
  <si>
    <t>0000011831</t>
  </si>
  <si>
    <t>24102490000000</t>
  </si>
  <si>
    <t>24</t>
  </si>
  <si>
    <t>10249</t>
  </si>
  <si>
    <t>Merced Co. Office of Education</t>
  </si>
  <si>
    <t>24102490106518</t>
  </si>
  <si>
    <t>0106518</t>
  </si>
  <si>
    <t>0631</t>
  </si>
  <si>
    <t>Merced Scholars Charter</t>
  </si>
  <si>
    <t>24656310000000</t>
  </si>
  <si>
    <t>65631</t>
  </si>
  <si>
    <t>Atwater Elementary</t>
  </si>
  <si>
    <t>24656490000000</t>
  </si>
  <si>
    <t>65649</t>
  </si>
  <si>
    <t>Ballico-Cressey Elementary</t>
  </si>
  <si>
    <t>24656980000000</t>
  </si>
  <si>
    <t>65698</t>
  </si>
  <si>
    <t>Hilmar Unified</t>
  </si>
  <si>
    <t>24657710000000</t>
  </si>
  <si>
    <t>65771</t>
  </si>
  <si>
    <t>Merced City Elementary</t>
  </si>
  <si>
    <t>24658130000000</t>
  </si>
  <si>
    <t>65813</t>
  </si>
  <si>
    <t>Plainsburg Union Elementary</t>
  </si>
  <si>
    <t>24658390000000</t>
  </si>
  <si>
    <t>65839</t>
  </si>
  <si>
    <t>Snelling-Merced Falls Union Elementary</t>
  </si>
  <si>
    <t>24658620000000</t>
  </si>
  <si>
    <t>65862</t>
  </si>
  <si>
    <t>Weaver Union Elementary</t>
  </si>
  <si>
    <t>24658700000000</t>
  </si>
  <si>
    <t>65870</t>
  </si>
  <si>
    <t>Winton</t>
  </si>
  <si>
    <t>Modoc</t>
  </si>
  <si>
    <t>0000004323</t>
  </si>
  <si>
    <t>25102560000000</t>
  </si>
  <si>
    <t>25</t>
  </si>
  <si>
    <t>10256</t>
  </si>
  <si>
    <t>Modoc Co. Office of Education</t>
  </si>
  <si>
    <t>25658960000000</t>
  </si>
  <si>
    <t>65896</t>
  </si>
  <si>
    <t>Surprise Valley Joint Unified</t>
  </si>
  <si>
    <t>Monterey</t>
  </si>
  <si>
    <t>0000008322</t>
  </si>
  <si>
    <t>27102720112177</t>
  </si>
  <si>
    <t>27</t>
  </si>
  <si>
    <t>10272</t>
  </si>
  <si>
    <t>0112177</t>
  </si>
  <si>
    <t>0799</t>
  </si>
  <si>
    <t>Monterey Bay Charter</t>
  </si>
  <si>
    <t>27102722730232</t>
  </si>
  <si>
    <t>2730232</t>
  </si>
  <si>
    <t>0327</t>
  </si>
  <si>
    <t>Monterey County Home Charter</t>
  </si>
  <si>
    <t>27659790000000</t>
  </si>
  <si>
    <t>65979</t>
  </si>
  <si>
    <t>Bradley Union Elementary</t>
  </si>
  <si>
    <t>27660270000000</t>
  </si>
  <si>
    <t>66027</t>
  </si>
  <si>
    <t>Graves Elementary</t>
  </si>
  <si>
    <t>27660680000000</t>
  </si>
  <si>
    <t>66068</t>
  </si>
  <si>
    <t>South Monterey County Joint Union High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</si>
  <si>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</si>
  <si>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</si>
  <si>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</si>
  <si>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</si>
  <si>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</si>
  <si>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</si>
  <si>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</si>
  <si>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</si>
  <si>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</si>
  <si>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27662330000000</t>
  </si>
  <si>
    <t>66233</t>
  </si>
  <si>
    <t>Washington Union Elementary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</si>
  <si>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</si>
  <si>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</si>
  <si>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</si>
  <si>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</si>
  <si>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</si>
  <si>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</si>
  <si>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</si>
  <si>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0000011834</t>
  </si>
  <si>
    <t>28662820000000</t>
  </si>
  <si>
    <t>28</t>
  </si>
  <si>
    <t>66282</t>
  </si>
  <si>
    <t>Pope Valley Union Elementary</t>
  </si>
  <si>
    <t>28662900000000</t>
  </si>
  <si>
    <t>66290</t>
  </si>
  <si>
    <t>St. Helena Unified</t>
  </si>
  <si>
    <t>Nevada</t>
  </si>
  <si>
    <t>0000011835</t>
  </si>
  <si>
    <t>29663160000000</t>
  </si>
  <si>
    <t>29</t>
  </si>
  <si>
    <t>66316</t>
  </si>
  <si>
    <t>Chicago Park Elementary</t>
  </si>
  <si>
    <t>29663160125013</t>
  </si>
  <si>
    <t>0125013</t>
  </si>
  <si>
    <t>1339</t>
  </si>
  <si>
    <t>Chicago Park Community Charter</t>
  </si>
  <si>
    <t>29663240000000</t>
  </si>
  <si>
    <t>66324</t>
  </si>
  <si>
    <t>Clear Creek Elementary</t>
  </si>
  <si>
    <t>29664150000000</t>
  </si>
  <si>
    <t>66415</t>
  </si>
  <si>
    <t>Twin Ridges Elementary</t>
  </si>
  <si>
    <t>Orange</t>
  </si>
  <si>
    <t>0000012840</t>
  </si>
  <si>
    <t>30664560000000</t>
  </si>
  <si>
    <t>30</t>
  </si>
  <si>
    <t>66456</t>
  </si>
  <si>
    <t>Buena Park Elementary</t>
  </si>
  <si>
    <t>30664640124743</t>
  </si>
  <si>
    <t>66464</t>
  </si>
  <si>
    <t>0124743</t>
  </si>
  <si>
    <t>1324</t>
  </si>
  <si>
    <t>Oxford Preparatory Academy - South Orange County</t>
  </si>
  <si>
    <t>30664646117758</t>
  </si>
  <si>
    <t>6117758</t>
  </si>
  <si>
    <t>0294</t>
  </si>
  <si>
    <t>Journey</t>
  </si>
  <si>
    <t>Placer</t>
  </si>
  <si>
    <t>0000012839</t>
  </si>
  <si>
    <t>31103140000000</t>
  </si>
  <si>
    <t>31</t>
  </si>
  <si>
    <t>10314</t>
  </si>
  <si>
    <t>Placer Co. Office of Education</t>
  </si>
  <si>
    <t>31668290000000</t>
  </si>
  <si>
    <t>66829</t>
  </si>
  <si>
    <t>Eureka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</si>
  <si>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</si>
  <si>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</si>
  <si>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</si>
  <si>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</si>
  <si>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</si>
  <si>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</si>
  <si>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31669510000000</t>
  </si>
  <si>
    <t>66951</t>
  </si>
  <si>
    <t>Western Placer Unified</t>
  </si>
  <si>
    <t>31750850119487</t>
  </si>
  <si>
    <t>75085</t>
  </si>
  <si>
    <t>0119487</t>
  </si>
  <si>
    <t>1071</t>
  </si>
  <si>
    <t>Western Sierra Collegiate Academy</t>
  </si>
  <si>
    <t>Riverside</t>
  </si>
  <si>
    <t>0000011837</t>
  </si>
  <si>
    <t>33670586031991</t>
  </si>
  <si>
    <t>33</t>
  </si>
  <si>
    <t>67058</t>
  </si>
  <si>
    <t>6031991</t>
  </si>
  <si>
    <t>0974</t>
  </si>
  <si>
    <t>Palm Desert Charter Middle</t>
  </si>
  <si>
    <t>33670820120675</t>
  </si>
  <si>
    <t>67082</t>
  </si>
  <si>
    <t>0120675</t>
  </si>
  <si>
    <t>1144</t>
  </si>
  <si>
    <t>Western Center Academy</t>
  </si>
  <si>
    <t>33671990000000</t>
  </si>
  <si>
    <t>67199</t>
  </si>
  <si>
    <t>Perris Elementary</t>
  </si>
  <si>
    <t>33672310000000</t>
  </si>
  <si>
    <t>67231</t>
  </si>
  <si>
    <t>Romoland Elementary</t>
  </si>
  <si>
    <t>Sacramento</t>
  </si>
  <si>
    <t>0000004357</t>
  </si>
  <si>
    <t>34674130000000</t>
  </si>
  <si>
    <t>34</t>
  </si>
  <si>
    <t>67413</t>
  </si>
  <si>
    <t>River Delta Joint Unified</t>
  </si>
  <si>
    <t>34674130114660</t>
  </si>
  <si>
    <t>0114660</t>
  </si>
  <si>
    <t>0853</t>
  </si>
  <si>
    <t>Delta Elementary Charter</t>
  </si>
  <si>
    <t>34674210000000</t>
  </si>
  <si>
    <t>67421</t>
  </si>
  <si>
    <t>Robla Elementary</t>
  </si>
  <si>
    <t>34674390102343</t>
  </si>
  <si>
    <t>67439</t>
  </si>
  <si>
    <t>0102343</t>
  </si>
  <si>
    <t>0598</t>
  </si>
  <si>
    <t>Aspire Capitol Heights Academy</t>
  </si>
  <si>
    <t>34674390121665</t>
  </si>
  <si>
    <t>0121665</t>
  </si>
  <si>
    <t>1186</t>
  </si>
  <si>
    <t>Yav Pem Suab Academy - Preparing for the Future Charter</t>
  </si>
  <si>
    <t>34674470112169</t>
  </si>
  <si>
    <t>67447</t>
  </si>
  <si>
    <t>0112169</t>
  </si>
  <si>
    <t>0776</t>
  </si>
  <si>
    <t>California Montessori Project-San Juan Campus</t>
  </si>
  <si>
    <t>34674470121467</t>
  </si>
  <si>
    <t>0121467</t>
  </si>
  <si>
    <t>1555</t>
  </si>
  <si>
    <t>Aspire Alexander Twilight Secondary Academy</t>
  </si>
  <si>
    <t>34765050101766</t>
  </si>
  <si>
    <t>76505</t>
  </si>
  <si>
    <t>0101766</t>
  </si>
  <si>
    <t>0561</t>
  </si>
  <si>
    <t>Community Outreach Academy</t>
  </si>
  <si>
    <t>34765050108415</t>
  </si>
  <si>
    <t>0108415</t>
  </si>
  <si>
    <t>0687</t>
  </si>
  <si>
    <t>Heritage Peak Charter</t>
  </si>
  <si>
    <t>34765050108837</t>
  </si>
  <si>
    <t>0108837</t>
  </si>
  <si>
    <t>0699</t>
  </si>
  <si>
    <t>Community Collaborative Charter</t>
  </si>
  <si>
    <t>34765050114272</t>
  </si>
  <si>
    <t>0114272</t>
  </si>
  <si>
    <t>0878</t>
  </si>
  <si>
    <t>SAVA: Sacramento Academic and Vocational Academy</t>
  </si>
  <si>
    <t>San Benito</t>
  </si>
  <si>
    <t>0000011838</t>
  </si>
  <si>
    <t>35674540000000</t>
  </si>
  <si>
    <t>35</t>
  </si>
  <si>
    <t>67454</t>
  </si>
  <si>
    <t>Bitterwater-Tully Union Elemen</t>
  </si>
  <si>
    <t>35674620000000</t>
  </si>
  <si>
    <t>67462</t>
  </si>
  <si>
    <t>Cienega Union Elementary</t>
  </si>
  <si>
    <t>35674880000000</t>
  </si>
  <si>
    <t>67488</t>
  </si>
  <si>
    <t>Jefferson Elementary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</si>
  <si>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</si>
  <si>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</si>
  <si>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</si>
  <si>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</si>
  <si>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</si>
  <si>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</si>
  <si>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</si>
  <si>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</si>
  <si>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</si>
  <si>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</si>
  <si>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</si>
  <si>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Aromas/San Juan Unified</t>
  </si>
  <si>
    <t>San Bernardino</t>
  </si>
  <si>
    <t>0000011839</t>
  </si>
  <si>
    <t>36103630000000</t>
  </si>
  <si>
    <t>36</t>
  </si>
  <si>
    <t>10363</t>
  </si>
  <si>
    <t>San Bernardino Co. Off. of Education</t>
  </si>
  <si>
    <t>36677850000000</t>
  </si>
  <si>
    <t>67785</t>
  </si>
  <si>
    <t>Mountain View Elementary</t>
  </si>
  <si>
    <t>36678760126714</t>
  </si>
  <si>
    <t>67876</t>
  </si>
  <si>
    <t>0126714</t>
  </si>
  <si>
    <t>1438</t>
  </si>
  <si>
    <t>Woodward Leadership Academy</t>
  </si>
  <si>
    <t>36678763630993</t>
  </si>
  <si>
    <t>3630993</t>
  </si>
  <si>
    <t>0335</t>
  </si>
  <si>
    <t>Provisional Accelerated Learning Academy</t>
  </si>
  <si>
    <t>36750440107516</t>
  </si>
  <si>
    <t>75044</t>
  </si>
  <si>
    <t>0107516</t>
  </si>
  <si>
    <t>0671</t>
  </si>
  <si>
    <t>Summit Leadership Academy-High Desert</t>
  </si>
  <si>
    <t>36750440116707</t>
  </si>
  <si>
    <t>0116707</t>
  </si>
  <si>
    <t>0971</t>
  </si>
  <si>
    <t>Encore Jr./Sr. High School for the Performing and Visual Arts</t>
  </si>
  <si>
    <t>36750773631207</t>
  </si>
  <si>
    <t>75077</t>
  </si>
  <si>
    <t>3631207</t>
  </si>
  <si>
    <t>0127</t>
  </si>
  <si>
    <t>Academy for Academic Excellence</t>
  </si>
  <si>
    <t>San Diego</t>
  </si>
  <si>
    <t>0000007988</t>
  </si>
  <si>
    <t>37679910108563</t>
  </si>
  <si>
    <t>37</t>
  </si>
  <si>
    <t>67991</t>
  </si>
  <si>
    <t>0108563</t>
  </si>
  <si>
    <t>0683</t>
  </si>
  <si>
    <t>EJE Elementary Academy Charter</t>
  </si>
  <si>
    <t>37679910119255</t>
  </si>
  <si>
    <t>0119255</t>
  </si>
  <si>
    <t>1063</t>
  </si>
  <si>
    <t>EJE Middle Academy</t>
  </si>
  <si>
    <t>37680236037980</t>
  </si>
  <si>
    <t>68023</t>
  </si>
  <si>
    <t>6037980</t>
  </si>
  <si>
    <t>0064</t>
  </si>
  <si>
    <t>Mueller Charter (Robert L.)</t>
  </si>
  <si>
    <t>37681303732732</t>
  </si>
  <si>
    <t>68130</t>
  </si>
  <si>
    <t>3732732</t>
  </si>
  <si>
    <t>0150</t>
  </si>
  <si>
    <t>Helix High</t>
  </si>
  <si>
    <t>37681550000000</t>
  </si>
  <si>
    <t>68155</t>
  </si>
  <si>
    <t>Jamul-Dulzura Union Elementary</t>
  </si>
  <si>
    <t>37681710000000</t>
  </si>
  <si>
    <t>68171</t>
  </si>
  <si>
    <t>Julian Union High</t>
  </si>
  <si>
    <t>37682050000000</t>
  </si>
  <si>
    <t>68205</t>
  </si>
  <si>
    <t>Lemon Grove Elementary</t>
  </si>
  <si>
    <t>37683380106799</t>
  </si>
  <si>
    <t>68338</t>
  </si>
  <si>
    <t>0106799</t>
  </si>
  <si>
    <t>0659</t>
  </si>
  <si>
    <t>Learning Choice Academy</t>
  </si>
  <si>
    <t>37683380109033</t>
  </si>
  <si>
    <t>0109033</t>
  </si>
  <si>
    <t>0704</t>
  </si>
  <si>
    <t>King-Chavez Arts Academy</t>
  </si>
  <si>
    <t>37683380111898</t>
  </si>
  <si>
    <t>0111898</t>
  </si>
  <si>
    <t>0773</t>
  </si>
  <si>
    <t>Albert Einstein Academy Charter Middle</t>
  </si>
  <si>
    <t>37683380119610</t>
  </si>
  <si>
    <t>0119610</t>
  </si>
  <si>
    <t>1080</t>
  </si>
  <si>
    <t>Gompers Preparatory Academy</t>
  </si>
  <si>
    <t>37683386039457</t>
  </si>
  <si>
    <t>6039457</t>
  </si>
  <si>
    <t>0033</t>
  </si>
  <si>
    <t>Darnall Charter</t>
  </si>
  <si>
    <t>37683386040190</t>
  </si>
  <si>
    <t>6040190</t>
  </si>
  <si>
    <t>0705</t>
  </si>
  <si>
    <t>King-Chavez Primary Academy</t>
  </si>
  <si>
    <t>37683386061964</t>
  </si>
  <si>
    <t>6061964</t>
  </si>
  <si>
    <t>0048</t>
  </si>
  <si>
    <t>The O'Farrell Charter</t>
  </si>
  <si>
    <t>37683386117279</t>
  </si>
  <si>
    <t>6117279</t>
  </si>
  <si>
    <t>0264</t>
  </si>
  <si>
    <t>Holly Drive Leadership Academy</t>
  </si>
  <si>
    <t>37683956040513</t>
  </si>
  <si>
    <t>68395</t>
  </si>
  <si>
    <t>6040513</t>
  </si>
  <si>
    <t>1252</t>
  </si>
  <si>
    <t>Nestor Language Academy Charter</t>
  </si>
  <si>
    <t>37684030000000</t>
  </si>
  <si>
    <t>68403</t>
  </si>
  <si>
    <t>Spencer Valley Elementary</t>
  </si>
  <si>
    <t>37684113731304</t>
  </si>
  <si>
    <t>68411</t>
  </si>
  <si>
    <t>3731304</t>
  </si>
  <si>
    <t>0303</t>
  </si>
  <si>
    <t>MAAC Community Charter</t>
  </si>
  <si>
    <t>37684370000000</t>
  </si>
  <si>
    <t>68437</t>
  </si>
  <si>
    <t>Vallecitos Elementary</t>
  </si>
  <si>
    <t>37684520124917</t>
  </si>
  <si>
    <t>68452</t>
  </si>
  <si>
    <t>0124917</t>
  </si>
  <si>
    <t>1351</t>
  </si>
  <si>
    <t>Guajome Learning Center</t>
  </si>
  <si>
    <t>37735690136267</t>
  </si>
  <si>
    <t>73569</t>
  </si>
  <si>
    <t>0136267</t>
  </si>
  <si>
    <t>0516</t>
  </si>
  <si>
    <t>Coastal Academy</t>
  </si>
  <si>
    <t>San Francisco</t>
  </si>
  <si>
    <t>0000011840</t>
  </si>
  <si>
    <t>38684780127530</t>
  </si>
  <si>
    <t>38</t>
  </si>
  <si>
    <t>68478</t>
  </si>
  <si>
    <t>0127530</t>
  </si>
  <si>
    <t>1502</t>
  </si>
  <si>
    <t>KIPP San Francisco College Preparatory</t>
  </si>
  <si>
    <t>San Joaquin</t>
  </si>
  <si>
    <t>0000011841</t>
  </si>
  <si>
    <t>39103970120717</t>
  </si>
  <si>
    <t>39</t>
  </si>
  <si>
    <t>10397</t>
  </si>
  <si>
    <t>0120717</t>
  </si>
  <si>
    <t>1146</t>
  </si>
  <si>
    <t>one.Charter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</si>
  <si>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</si>
  <si>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</si>
  <si>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</si>
  <si>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</si>
  <si>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</si>
  <si>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</si>
  <si>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</si>
  <si>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</si>
  <si>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</si>
  <si>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39685856118921</t>
  </si>
  <si>
    <t>68585</t>
  </si>
  <si>
    <t>6118921</t>
  </si>
  <si>
    <t>0364</t>
  </si>
  <si>
    <t>Aspire River Oaks Charter</t>
  </si>
  <si>
    <t>39686350000000</t>
  </si>
  <si>
    <t>68635</t>
  </si>
  <si>
    <t>Oak View Union Elementary</t>
  </si>
  <si>
    <t>39686500000000</t>
  </si>
  <si>
    <t>68650</t>
  </si>
  <si>
    <t>Ripon Unified</t>
  </si>
  <si>
    <t>39686500125849</t>
  </si>
  <si>
    <t>0125849</t>
  </si>
  <si>
    <t>1398</t>
  </si>
  <si>
    <t>California Connections Academy @ Ripon</t>
  </si>
  <si>
    <t>39686760111336</t>
  </si>
  <si>
    <t>68676</t>
  </si>
  <si>
    <t>0111336</t>
  </si>
  <si>
    <t>1197</t>
  </si>
  <si>
    <t>Pittman Charter</t>
  </si>
  <si>
    <t>39686760114876</t>
  </si>
  <si>
    <t>0114876</t>
  </si>
  <si>
    <t>1553</t>
  </si>
  <si>
    <t>Aspire Port City Academy</t>
  </si>
  <si>
    <t>39686760117853</t>
  </si>
  <si>
    <t>0117853</t>
  </si>
  <si>
    <t>1027</t>
  </si>
  <si>
    <t>Dr. Lewis Dolphin Stallworth Sr. Charter</t>
  </si>
  <si>
    <t>39686760118497</t>
  </si>
  <si>
    <t>0118497</t>
  </si>
  <si>
    <t>1048</t>
  </si>
  <si>
    <t>Aspire Langston Hughes Academy</t>
  </si>
  <si>
    <t>39686760119743</t>
  </si>
  <si>
    <t>0119743</t>
  </si>
  <si>
    <t>1083</t>
  </si>
  <si>
    <t>Stockton Unified Early College Academy</t>
  </si>
  <si>
    <t>39686760124248</t>
  </si>
  <si>
    <t>0124248</t>
  </si>
  <si>
    <t>1316</t>
  </si>
  <si>
    <t>Pacific Law Academy</t>
  </si>
  <si>
    <t>39686766042725</t>
  </si>
  <si>
    <t>6042725</t>
  </si>
  <si>
    <t>1318</t>
  </si>
  <si>
    <t>Nightingale Charter</t>
  </si>
  <si>
    <t>39754990102384</t>
  </si>
  <si>
    <t>75499</t>
  </si>
  <si>
    <t>0102384</t>
  </si>
  <si>
    <t>0607</t>
  </si>
  <si>
    <t>Primary Charter</t>
  </si>
  <si>
    <t>39767600000000</t>
  </si>
  <si>
    <t>76760</t>
  </si>
  <si>
    <t>Lammersville Joint Unified</t>
  </si>
  <si>
    <t>San Luis Obispo</t>
  </si>
  <si>
    <t>0000011842</t>
  </si>
  <si>
    <t>40104050101725</t>
  </si>
  <si>
    <t>40</t>
  </si>
  <si>
    <t>10405</t>
  </si>
  <si>
    <t>0101725</t>
  </si>
  <si>
    <t>0566</t>
  </si>
  <si>
    <t>Grizzly ChalleNGe Charter</t>
  </si>
  <si>
    <t>40687910000000</t>
  </si>
  <si>
    <t>68791</t>
  </si>
  <si>
    <t>Pleasant Valley Joint Union Elementary</t>
  </si>
  <si>
    <t>San Mateo</t>
  </si>
  <si>
    <t>0000011843</t>
  </si>
  <si>
    <t>41689990134197</t>
  </si>
  <si>
    <t>41</t>
  </si>
  <si>
    <t>68999</t>
  </si>
  <si>
    <t>0134197</t>
  </si>
  <si>
    <t>0125</t>
  </si>
  <si>
    <t>Aspire East Palo Alto Charter</t>
  </si>
  <si>
    <t>41690470000000</t>
  </si>
  <si>
    <t>69047</t>
  </si>
  <si>
    <t>San Mateo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</si>
  <si>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</si>
  <si>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</si>
  <si>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</si>
  <si>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</si>
  <si>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</si>
  <si>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</si>
  <si>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Santa Barbara</t>
  </si>
  <si>
    <t>0000002583</t>
  </si>
  <si>
    <t>42691040000000</t>
  </si>
  <si>
    <t>42</t>
  </si>
  <si>
    <t>69104</t>
  </si>
  <si>
    <t>Ballard Elementary</t>
  </si>
  <si>
    <t>42691460000000</t>
  </si>
  <si>
    <t>69146</t>
  </si>
  <si>
    <t>Carpinteria Unified</t>
  </si>
  <si>
    <t>42692290116921</t>
  </si>
  <si>
    <t>69229</t>
  </si>
  <si>
    <t>0116921</t>
  </si>
  <si>
    <t>0973</t>
  </si>
  <si>
    <t>Manzanita Public Charter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</si>
  <si>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</si>
  <si>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</si>
  <si>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</si>
  <si>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</si>
  <si>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</si>
  <si>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</si>
  <si>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42767860000000</t>
  </si>
  <si>
    <t>76786</t>
  </si>
  <si>
    <t>Santa Barbara Unified</t>
  </si>
  <si>
    <t>42767866118202</t>
  </si>
  <si>
    <t>6118202</t>
  </si>
  <si>
    <t>0326</t>
  </si>
  <si>
    <t>Adelante Charter</t>
  </si>
  <si>
    <t>Santa Clara</t>
  </si>
  <si>
    <t>0000011846</t>
  </si>
  <si>
    <t>43104390113704</t>
  </si>
  <si>
    <t>43</t>
  </si>
  <si>
    <t>10439</t>
  </si>
  <si>
    <t>0113704</t>
  </si>
  <si>
    <t>0850</t>
  </si>
  <si>
    <t>Rocketship Mateo Sheedy Elementary</t>
  </si>
  <si>
    <t>43104390119024</t>
  </si>
  <si>
    <t>0119024</t>
  </si>
  <si>
    <t>1061</t>
  </si>
  <si>
    <t>Rocketship Si Se Puede Academy</t>
  </si>
  <si>
    <t>43104390120642</t>
  </si>
  <si>
    <t>0120642</t>
  </si>
  <si>
    <t>1127</t>
  </si>
  <si>
    <t>Rocketship Los Suenos Academy</t>
  </si>
  <si>
    <t>43104390123281</t>
  </si>
  <si>
    <t>0123281</t>
  </si>
  <si>
    <t>1193</t>
  </si>
  <si>
    <t>Rocketship Discovery Prep</t>
  </si>
  <si>
    <t>43104390124065</t>
  </si>
  <si>
    <t>0124065</t>
  </si>
  <si>
    <t>1290</t>
  </si>
  <si>
    <t>Sunrise Middle</t>
  </si>
  <si>
    <t>43104390125781</t>
  </si>
  <si>
    <t>0125781</t>
  </si>
  <si>
    <t>1393</t>
  </si>
  <si>
    <t>Rocketship Academy Brilliant Minds</t>
  </si>
  <si>
    <t>43104390125799</t>
  </si>
  <si>
    <t>0125799</t>
  </si>
  <si>
    <t>1394</t>
  </si>
  <si>
    <t>Rocketship Alma Academy</t>
  </si>
  <si>
    <t>43693856046445</t>
  </si>
  <si>
    <t>69385</t>
  </si>
  <si>
    <t>6046445</t>
  </si>
  <si>
    <t>0638</t>
  </si>
  <si>
    <t>Fammatre Elementary</t>
  </si>
  <si>
    <t>43693930000000</t>
  </si>
  <si>
    <t>69393</t>
  </si>
  <si>
    <t>Campbell Union</t>
  </si>
  <si>
    <t>43693930106005</t>
  </si>
  <si>
    <t>0106005</t>
  </si>
  <si>
    <t>0817</t>
  </si>
  <si>
    <t>Village</t>
  </si>
  <si>
    <t>43693936046577</t>
  </si>
  <si>
    <t>6046577</t>
  </si>
  <si>
    <t>0997</t>
  </si>
  <si>
    <t>Forest Hill Elementary</t>
  </si>
  <si>
    <t>43693936046619</t>
  </si>
  <si>
    <t>6046619</t>
  </si>
  <si>
    <t>0984</t>
  </si>
  <si>
    <t>Marshall Lane Elementary</t>
  </si>
  <si>
    <t>43693936046692</t>
  </si>
  <si>
    <t>6046692</t>
  </si>
  <si>
    <t>0304</t>
  </si>
  <si>
    <t>Sherman Oaks Elementary</t>
  </si>
  <si>
    <t>43694270107151</t>
  </si>
  <si>
    <t>69427</t>
  </si>
  <si>
    <t>0107151</t>
  </si>
  <si>
    <t>0646</t>
  </si>
  <si>
    <t>Escuela Popular/Center for Training and Careers, Family Learning</t>
  </si>
  <si>
    <t>43694500123299</t>
  </si>
  <si>
    <t>69450</t>
  </si>
  <si>
    <t>0123299</t>
  </si>
  <si>
    <t>1192</t>
  </si>
  <si>
    <t>Rocketship Mosaic Elementary</t>
  </si>
  <si>
    <t>43694500128108</t>
  </si>
  <si>
    <t>0128108</t>
  </si>
  <si>
    <t>1526</t>
  </si>
  <si>
    <t>Rocketship Spark Academy</t>
  </si>
  <si>
    <t>43694840000000</t>
  </si>
  <si>
    <t>69484</t>
  </si>
  <si>
    <t>Gilroy Unified</t>
  </si>
  <si>
    <t>43695260000000</t>
  </si>
  <si>
    <t>69526</t>
  </si>
  <si>
    <t>Los Gatos Union Elementary</t>
  </si>
  <si>
    <t>43695340000000</t>
  </si>
  <si>
    <t>69534</t>
  </si>
  <si>
    <t>Los Gatos-Saratoga Joint Union High</t>
  </si>
  <si>
    <t>43695420000000</t>
  </si>
  <si>
    <t>69542</t>
  </si>
  <si>
    <t>Luther Burbank Elementary</t>
  </si>
  <si>
    <t>43695836118541</t>
  </si>
  <si>
    <t>69583</t>
  </si>
  <si>
    <t>6118541</t>
  </si>
  <si>
    <t>0363</t>
  </si>
  <si>
    <t>Charter School of Morgan Hill</t>
  </si>
  <si>
    <t>43696176048045</t>
  </si>
  <si>
    <t>69617</t>
  </si>
  <si>
    <t>6048045</t>
  </si>
  <si>
    <t>1243</t>
  </si>
  <si>
    <t>Ida Jew Academies</t>
  </si>
  <si>
    <t>43696330000000</t>
  </si>
  <si>
    <t>69633</t>
  </si>
  <si>
    <t>Orchard Elementary</t>
  </si>
  <si>
    <t>Santa Cruz</t>
  </si>
  <si>
    <t>0000011781</t>
  </si>
  <si>
    <t>44697650000000</t>
  </si>
  <si>
    <t>44</t>
  </si>
  <si>
    <t>69765</t>
  </si>
  <si>
    <t>Live Oak Elementary</t>
  </si>
  <si>
    <t>44697994430245</t>
  </si>
  <si>
    <t>69799</t>
  </si>
  <si>
    <t>4430245</t>
  </si>
  <si>
    <t>0265</t>
  </si>
  <si>
    <t>Diamond Technology Institute</t>
  </si>
  <si>
    <t>44697996049829</t>
  </si>
  <si>
    <t>6049829</t>
  </si>
  <si>
    <t>0164</t>
  </si>
  <si>
    <t>Alianza Charter</t>
  </si>
  <si>
    <t>44698074430179</t>
  </si>
  <si>
    <t>69807</t>
  </si>
  <si>
    <t>4430179</t>
  </si>
  <si>
    <t>0025</t>
  </si>
  <si>
    <t>SLVUSD Charter</t>
  </si>
  <si>
    <t>Shasta</t>
  </si>
  <si>
    <t>0000011849</t>
  </si>
  <si>
    <t>45699140000000</t>
  </si>
  <si>
    <t>45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</si>
  <si>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</si>
  <si>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</si>
  <si>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</si>
  <si>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</si>
  <si>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</si>
  <si>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</si>
  <si>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</si>
  <si>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</si>
  <si>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</si>
  <si>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</si>
  <si>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</si>
  <si>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</si>
  <si>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</si>
  <si>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</si>
  <si>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</si>
  <si>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</si>
  <si>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</si>
  <si>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</si>
  <si>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</si>
  <si>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</si>
  <si>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</si>
  <si>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</si>
  <si>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</si>
  <si>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</si>
  <si>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</si>
  <si>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</si>
  <si>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</si>
  <si>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</si>
  <si>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</si>
  <si>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</si>
  <si>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</si>
  <si>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</si>
  <si>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45701280000000</t>
  </si>
  <si>
    <t>70128</t>
  </si>
  <si>
    <t>Shasta Union Elementary</t>
  </si>
  <si>
    <t>Siskiyou</t>
  </si>
  <si>
    <t>0000011782</t>
  </si>
  <si>
    <t>47702270000000</t>
  </si>
  <si>
    <t>47</t>
  </si>
  <si>
    <t>70227</t>
  </si>
  <si>
    <t>Delphic Elementary</t>
  </si>
  <si>
    <t>47703260000000</t>
  </si>
  <si>
    <t>70326</t>
  </si>
  <si>
    <t>Grenada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</si>
  <si>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</si>
  <si>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</si>
  <si>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</si>
  <si>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</si>
  <si>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</si>
  <si>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</si>
  <si>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</si>
  <si>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</si>
  <si>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</si>
  <si>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</si>
  <si>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</si>
  <si>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</si>
  <si>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47704660000000</t>
  </si>
  <si>
    <t>70466</t>
  </si>
  <si>
    <t>Siskiyou Union High</t>
  </si>
  <si>
    <t>47704900000000</t>
  </si>
  <si>
    <t>70490</t>
  </si>
  <si>
    <t>Willow Creek Elementary</t>
  </si>
  <si>
    <t>47764550000000</t>
  </si>
  <si>
    <t>76455</t>
  </si>
  <si>
    <t>Scott Valley Unified</t>
  </si>
  <si>
    <t>Solano</t>
  </si>
  <si>
    <t>0000011854</t>
  </si>
  <si>
    <t>48104880000000</t>
  </si>
  <si>
    <t>48</t>
  </si>
  <si>
    <t>10488</t>
  </si>
  <si>
    <t>Solano Co. Office of Education</t>
  </si>
  <si>
    <t>48705240000000</t>
  </si>
  <si>
    <t>70524</t>
  </si>
  <si>
    <t>Benicia Unified</t>
  </si>
  <si>
    <t>48705400000000</t>
  </si>
  <si>
    <t>70540</t>
  </si>
  <si>
    <t>Fairfield-Suisun Unified</t>
  </si>
  <si>
    <t>48705730129494</t>
  </si>
  <si>
    <t>70573</t>
  </si>
  <si>
    <t>0129494</t>
  </si>
  <si>
    <t>1635</t>
  </si>
  <si>
    <t>Kairos Public School Vacaville Academy</t>
  </si>
  <si>
    <t>48705814830196</t>
  </si>
  <si>
    <t>70581</t>
  </si>
  <si>
    <t>4830196</t>
  </si>
  <si>
    <t>0372</t>
  </si>
  <si>
    <t>MIT Academy</t>
  </si>
  <si>
    <t>48705816116255</t>
  </si>
  <si>
    <t>6116255</t>
  </si>
  <si>
    <t>0181</t>
  </si>
  <si>
    <t>Mare Island Technology Academy</t>
  </si>
  <si>
    <t>Sonoma</t>
  </si>
  <si>
    <t>0000011855</t>
  </si>
  <si>
    <t>49706496051635</t>
  </si>
  <si>
    <t>49</t>
  </si>
  <si>
    <t>70649</t>
  </si>
  <si>
    <t>6051635</t>
  </si>
  <si>
    <t>1310</t>
  </si>
  <si>
    <t>Cinnabar Charter</t>
  </si>
  <si>
    <t>49706720000000</t>
  </si>
  <si>
    <t>70672</t>
  </si>
  <si>
    <t>Dunham Elementary</t>
  </si>
  <si>
    <t>49706720122440</t>
  </si>
  <si>
    <t>0122440</t>
  </si>
  <si>
    <t>1194</t>
  </si>
  <si>
    <t>Dunham Charter</t>
  </si>
  <si>
    <t>49706980000000</t>
  </si>
  <si>
    <t>70698</t>
  </si>
  <si>
    <t>Fort Ross Elementary</t>
  </si>
  <si>
    <t>49707220000000</t>
  </si>
  <si>
    <t>70722</t>
  </si>
  <si>
    <t>Guerneville Elementary</t>
  </si>
  <si>
    <t>49707306120588</t>
  </si>
  <si>
    <t>70730</t>
  </si>
  <si>
    <t>6120588</t>
  </si>
  <si>
    <t>0492</t>
  </si>
  <si>
    <t>Pathways Charter</t>
  </si>
  <si>
    <t>49707630000000</t>
  </si>
  <si>
    <t>70763</t>
  </si>
  <si>
    <t>Horicon Elementary</t>
  </si>
  <si>
    <t>49707890000000</t>
  </si>
  <si>
    <t>70789</t>
  </si>
  <si>
    <t>Kenwood</t>
  </si>
  <si>
    <t>49707976051833</t>
  </si>
  <si>
    <t>70797</t>
  </si>
  <si>
    <t>6051833</t>
  </si>
  <si>
    <t>1260</t>
  </si>
  <si>
    <t>Liberty Elementary</t>
  </si>
  <si>
    <t>49708050000000</t>
  </si>
  <si>
    <t>70805</t>
  </si>
  <si>
    <t>Mark West Union Elementary</t>
  </si>
  <si>
    <t>49708050105890</t>
  </si>
  <si>
    <t>0105890</t>
  </si>
  <si>
    <t>0616</t>
  </si>
  <si>
    <t>Mark West Charter</t>
  </si>
  <si>
    <t>49708056051858</t>
  </si>
  <si>
    <t>6051858</t>
  </si>
  <si>
    <t>1417</t>
  </si>
  <si>
    <t>San Miguel Elementary</t>
  </si>
  <si>
    <t>49708056111066</t>
  </si>
  <si>
    <t>6111066</t>
  </si>
  <si>
    <t>1422</t>
  </si>
  <si>
    <t>John B. Riebli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</si>
  <si>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</si>
  <si>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</si>
  <si>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</si>
  <si>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</si>
  <si>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</si>
  <si>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</si>
  <si>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49708470119750</t>
  </si>
  <si>
    <t>70847</t>
  </si>
  <si>
    <t>0119750</t>
  </si>
  <si>
    <t>1086</t>
  </si>
  <si>
    <t>River Montessori Elementary Charter</t>
  </si>
  <si>
    <t>49708476114755</t>
  </si>
  <si>
    <t>6114755</t>
  </si>
  <si>
    <t>1450</t>
  </si>
  <si>
    <t>Sonoma Mountain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</si>
  <si>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</si>
  <si>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</si>
  <si>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</si>
  <si>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</si>
  <si>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</si>
  <si>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</si>
  <si>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49708706066344</t>
  </si>
  <si>
    <t>6066344</t>
  </si>
  <si>
    <t>1440</t>
  </si>
  <si>
    <t>Olivet Elementary Charter</t>
  </si>
  <si>
    <t>49708706109144</t>
  </si>
  <si>
    <t>6109144</t>
  </si>
  <si>
    <t>1439</t>
  </si>
  <si>
    <t>Morrice Schaefer Charter</t>
  </si>
  <si>
    <t>49708706113492</t>
  </si>
  <si>
    <t>6113492</t>
  </si>
  <si>
    <t>0098</t>
  </si>
  <si>
    <t>Piner-Olivet Charter</t>
  </si>
  <si>
    <t>49709530105866</t>
  </si>
  <si>
    <t>70953</t>
  </si>
  <si>
    <t>0105866</t>
  </si>
  <si>
    <t>0613</t>
  </si>
  <si>
    <t>Woodland Star Charter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</si>
  <si>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</si>
  <si>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</si>
  <si>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</si>
  <si>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</si>
  <si>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</si>
  <si>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</si>
  <si>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</si>
  <si>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</si>
  <si>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</si>
  <si>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49710356052377</t>
  </si>
  <si>
    <t>71035</t>
  </si>
  <si>
    <t>6052377</t>
  </si>
  <si>
    <t>1087</t>
  </si>
  <si>
    <t>Wright Charter</t>
  </si>
  <si>
    <t>49738820123786</t>
  </si>
  <si>
    <t>73882</t>
  </si>
  <si>
    <t>0123786</t>
  </si>
  <si>
    <t>1281</t>
  </si>
  <si>
    <t>Credo High</t>
  </si>
  <si>
    <t>Stanislaus</t>
  </si>
  <si>
    <t>0000013338</t>
  </si>
  <si>
    <t>50105040000000</t>
  </si>
  <si>
    <t>50</t>
  </si>
  <si>
    <t>10504</t>
  </si>
  <si>
    <t>Stanislaus Co. Office of Education</t>
  </si>
  <si>
    <t>50105040117457</t>
  </si>
  <si>
    <t>0117457</t>
  </si>
  <si>
    <t>0985</t>
  </si>
  <si>
    <t>Great Valley Academy</t>
  </si>
  <si>
    <t>50710430107136</t>
  </si>
  <si>
    <t>71043</t>
  </si>
  <si>
    <t>0107136</t>
  </si>
  <si>
    <t>0658</t>
  </si>
  <si>
    <t>Whitmore Charter High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</si>
  <si>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</si>
  <si>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</si>
  <si>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</si>
  <si>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</si>
  <si>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</si>
  <si>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</si>
  <si>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50710926112965</t>
  </si>
  <si>
    <t>6112965</t>
  </si>
  <si>
    <t>0080</t>
  </si>
  <si>
    <t>Hart-Ransom Academic Charter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</si>
  <si>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</si>
  <si>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</si>
  <si>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</si>
  <si>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</si>
  <si>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</si>
  <si>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</si>
  <si>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</si>
  <si>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</si>
  <si>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</si>
  <si>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</si>
  <si>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</si>
  <si>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</si>
  <si>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50712740000000</t>
  </si>
  <si>
    <t>71274</t>
  </si>
  <si>
    <t>Shiloh Elementary</t>
  </si>
  <si>
    <t>50712740121558</t>
  </si>
  <si>
    <t>0121558</t>
  </si>
  <si>
    <t>1175</t>
  </si>
  <si>
    <t>Shiloh Charter</t>
  </si>
  <si>
    <t>50713240000000</t>
  </si>
  <si>
    <t>71324</t>
  </si>
  <si>
    <t>Valley Home Joint Elementary</t>
  </si>
  <si>
    <t>50755640000000</t>
  </si>
  <si>
    <t>75564</t>
  </si>
  <si>
    <t>Oakdale Joint Unified</t>
  </si>
  <si>
    <t>Tehama</t>
  </si>
  <si>
    <t>0000011857</t>
  </si>
  <si>
    <t>52105200000000</t>
  </si>
  <si>
    <t>52</t>
  </si>
  <si>
    <t>10520</t>
  </si>
  <si>
    <t>Tehama Co. Office of Education</t>
  </si>
  <si>
    <t>52714980000000</t>
  </si>
  <si>
    <t>71498</t>
  </si>
  <si>
    <t>Corning Union Elementary</t>
  </si>
  <si>
    <t>52715630000000</t>
  </si>
  <si>
    <t>71563</t>
  </si>
  <si>
    <t>Lassen View Union Elementary</t>
  </si>
  <si>
    <t>Trinity</t>
  </si>
  <si>
    <t>0000004402</t>
  </si>
  <si>
    <t>53716620000000</t>
  </si>
  <si>
    <t>53</t>
  </si>
  <si>
    <t>71662</t>
  </si>
  <si>
    <t>Burnt Ranch Elementary</t>
  </si>
  <si>
    <t>53716700000000</t>
  </si>
  <si>
    <t>71670</t>
  </si>
  <si>
    <t>Coffee Creek Elementary</t>
  </si>
  <si>
    <t>53738330000000</t>
  </si>
  <si>
    <t>73833</t>
  </si>
  <si>
    <t>Southern Trinity Joint Unified</t>
  </si>
  <si>
    <t>Tulare</t>
  </si>
  <si>
    <t>0000011859</t>
  </si>
  <si>
    <t>54717950000000</t>
  </si>
  <si>
    <t>54</t>
  </si>
  <si>
    <t>71795</t>
  </si>
  <si>
    <t>Allensworth Elementary</t>
  </si>
  <si>
    <t>54718370000000</t>
  </si>
  <si>
    <t>71837</t>
  </si>
  <si>
    <t>Burton Elementary</t>
  </si>
  <si>
    <t>54718520000000</t>
  </si>
  <si>
    <t>71852</t>
  </si>
  <si>
    <t>Columbine Elementary</t>
  </si>
  <si>
    <t>54719850000000</t>
  </si>
  <si>
    <t>71985</t>
  </si>
  <si>
    <t>54720170000000</t>
  </si>
  <si>
    <t>72017</t>
  </si>
  <si>
    <t>Oak Valley Union Elementary</t>
  </si>
  <si>
    <t>54722310000000</t>
  </si>
  <si>
    <t>72231</t>
  </si>
  <si>
    <t>Tulare City</t>
  </si>
  <si>
    <t>54722490130708</t>
  </si>
  <si>
    <t>72249</t>
  </si>
  <si>
    <t>0130708</t>
  </si>
  <si>
    <t>1664</t>
  </si>
  <si>
    <t>Sierra Vista Charter high</t>
  </si>
  <si>
    <t>54722566116909</t>
  </si>
  <si>
    <t>72256</t>
  </si>
  <si>
    <t>6116909</t>
  </si>
  <si>
    <t>0250</t>
  </si>
  <si>
    <t>Charter Home School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</si>
  <si>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</si>
  <si>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</si>
  <si>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</si>
  <si>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</si>
  <si>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</si>
  <si>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</si>
  <si>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</si>
  <si>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</si>
  <si>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</si>
  <si>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55724130000000</t>
  </si>
  <si>
    <t>72413</t>
  </si>
  <si>
    <t>Summerville Union High</t>
  </si>
  <si>
    <t>55724130112276</t>
  </si>
  <si>
    <t>0112276</t>
  </si>
  <si>
    <t>0807</t>
  </si>
  <si>
    <t>Gold Rush Charter</t>
  </si>
  <si>
    <t>Ventura</t>
  </si>
  <si>
    <t>0000001357</t>
  </si>
  <si>
    <t>56724470000000</t>
  </si>
  <si>
    <t>56</t>
  </si>
  <si>
    <t>72447</t>
  </si>
  <si>
    <t>Briggs Elementary</t>
  </si>
  <si>
    <t>56724700000000</t>
  </si>
  <si>
    <t>72470</t>
  </si>
  <si>
    <t>Mesa Union Elementary</t>
  </si>
  <si>
    <t>56725790000000</t>
  </si>
  <si>
    <t>72579</t>
  </si>
  <si>
    <t>Santa Clara Elementary</t>
  </si>
  <si>
    <t>Statewide Total</t>
  </si>
  <si>
    <t>California Department of Education</t>
  </si>
  <si>
    <t>School Fiscal Services Division</t>
  </si>
  <si>
    <t>September 2023</t>
  </si>
  <si>
    <t>County
Treasurer</t>
  </si>
  <si>
    <t>Deduct from County Total</t>
  </si>
  <si>
    <t>Schedule of Recovery County Summary</t>
  </si>
  <si>
    <t xml:space="preserve">Current Recovery 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</si>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</sst>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2" fillId="0" borderId="1" applyNumberFormat="0" applyFill="0" applyAlignment="0" applyProtection="0"/>
    <xf numFmtId="0" fontId="5" fillId="0" borderId="0" applyNumberFormat="0" applyFill="0" applyAlignment="0" applyProtection="0"/>
    <xf numFmtId="0" fontId="1" fillId="0" borderId="0"/>
    <xf numFmtId="0" fontId="10" fillId="0" borderId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0" borderId="4" applyNumberFormat="0" applyFill="0" applyAlignment="0" applyProtection="0"/>
  </cellStyleXfs>
  <cellXfs count="32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0" xfId="2" applyFont="1" applyFill="1" applyAlignment="1">
      <alignment horizontal="centerContinuous" vertic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0" xfId="3" applyFont="1"/>
    <xf numFmtId="0" fontId="4" fillId="0" borderId="0" xfId="3" applyFont="1" applyAlignment="1">
      <alignment horizontal="center"/>
    </xf>
    <xf numFmtId="0" fontId="9" fillId="0" borderId="0" xfId="4" applyFont="1" applyAlignment="1">
      <alignment horizontal="center"/>
    </xf>
    <xf numFmtId="164" fontId="4" fillId="0" borderId="0" xfId="3" applyNumberFormat="1" applyFont="1"/>
    <xf numFmtId="164" fontId="4" fillId="0" borderId="0" xfId="5" applyNumberFormat="1"/>
    <xf numFmtId="0" fontId="9" fillId="0" borderId="3" xfId="3" applyFont="1" applyBorder="1"/>
    <xf numFmtId="0" fontId="4" fillId="0" borderId="3" xfId="3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164" fontId="4" fillId="0" borderId="3" xfId="3" applyNumberFormat="1" applyFont="1" applyBorder="1"/>
    <xf numFmtId="164" fontId="4" fillId="0" borderId="3" xfId="5" applyNumberFormat="1" applyBorder="1"/>
    <xf numFmtId="0" fontId="4" fillId="0" borderId="0" xfId="0" applyFont="1" applyAlignment="1">
      <alignment horizontal="center"/>
    </xf>
    <xf numFmtId="15" fontId="4" fillId="0" borderId="0" xfId="0" quotePrefix="1" applyNumberFormat="1" applyFont="1"/>
    <xf numFmtId="0" fontId="4" fillId="0" borderId="0" xfId="0" quotePrefix="1" applyFont="1"/>
    <xf numFmtId="0" fontId="9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164" fontId="4" fillId="0" borderId="0" xfId="3" applyNumberFormat="1" applyFont="1" applyAlignment="1">
      <alignment horizontal="right"/>
    </xf>
    <xf numFmtId="0" fontId="9" fillId="0" borderId="3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164" fontId="4" fillId="0" borderId="3" xfId="3" applyNumberFormat="1" applyFont="1" applyBorder="1" applyAlignment="1">
      <alignment horizontal="right"/>
    </xf>
    <xf numFmtId="0" fontId="6" fillId="0" borderId="4" xfId="10"/>
    <xf numFmtId="164" fontId="6" fillId="0" borderId="4" xfId="10" applyNumberFormat="1"/>
    <xf numFmtId="0" fontId="3" fillId="0" borderId="0" xfId="6" applyFont="1" applyAlignment="1">
      <alignment horizontal="left" vertical="top"/>
    </xf>
    <xf numFmtId="0" fontId="5" fillId="0" borderId="0" xfId="7" applyFont="1" applyAlignment="1">
      <alignment horizontal="left" vertical="top"/>
    </xf>
    <xf numFmtId="0" fontId="6" fillId="0" borderId="4" xfId="10" applyAlignment="1">
      <alignment horizontal="center"/>
    </xf>
    <xf numFmtId="7" fontId="6" fillId="0" borderId="4" xfId="10" applyNumberFormat="1"/>
    <xf numFmtId="0" fontId="9" fillId="0" borderId="0" xfId="4" applyFont="1" applyAlignment="1">
      <alignment wrapText="1"/>
    </xf>
    <xf numFmtId="0" fontId="9" fillId="0" borderId="3" xfId="4" applyFont="1" applyBorder="1" applyAlignment="1">
      <alignment wrapText="1"/>
    </xf>
  </cellXfs>
  <cellStyles count="11">
    <cellStyle name="Heading 1" xfId="6" builtinId="16" customBuiltin="1"/>
    <cellStyle name="Heading 1 2 2" xfId="1" xr:uid="{ED51F59E-26F5-4486-8BB4-287EABE32742}"/>
    <cellStyle name="Heading 1 4" xfId="2" xr:uid="{B4300FFB-0D54-4183-9139-7C8D02B50352}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17" xfId="5" xr:uid="{83DB2F1A-D882-46DD-9E5E-2D9A9D0135B1}"/>
    <cellStyle name="Normal 5 2" xfId="4" xr:uid="{70E8509C-1DDC-45C7-8D67-58405F8AA8D1}"/>
    <cellStyle name="Normal 7" xfId="3" xr:uid="{DB69CCB9-8467-49E0-8D55-1DEC6F8EED25}"/>
    <cellStyle name="Total" xfId="10" builtinId="25" customBuiltin="1"/>
  </cellStyles>
  <dxfs count="26"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rgb="FF000000"/>
        </top>
      </border>
    </dxf>
    <dxf>
      <border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1" formatCode="&quot;$&quot;#,##0.00_);\(&quot;$&quot;#,##0.00\)"/>
      <border diagonalUp="0" diagonalDown="0">
        <left/>
        <right/>
        <top style="double">
          <color indexed="64"/>
        </top>
        <bottom style="thin">
          <color indexed="64"/>
        </bottom>
        <vertical/>
        <horizontal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 outline="0">
        <left/>
        <right/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ouble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ouble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double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indexed="64"/>
        </top>
      </border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C9FCDE-0549-4D37-BF43-DCD5B3E54231}" name="Table3" displayName="Table3" ref="A5:L426" totalsRowCount="1" headerRowDxfId="25" headerRowBorderDxfId="24" tableBorderDxfId="23" totalsRowCellStyle="Total">
  <sortState xmlns:xlrd2="http://schemas.microsoft.com/office/spreadsheetml/2017/richdata2" ref="A6:O532">
    <sortCondition ref="E3:E530"/>
    <sortCondition ref="F3:F530"/>
  </sortState>
  <tableColumns count="12">
    <tableColumn id="1" xr3:uid="{1569DBA4-51DC-4FF8-8152-94E3F4D54091}" name="County_x000a_Name" totalsRowLabel="Statewide Total" dataDxfId="22" dataCellStyle="Normal 7" totalsRowCellStyle="Total"/>
    <tableColumn id="2" xr3:uid="{6E38B3CE-22EF-4A89-ACBF-3816D98C8014}" name="FI$Cal_x000a_Supplier ID" dataDxfId="21" dataCellStyle="Normal 7" totalsRowCellStyle="Total"/>
    <tableColumn id="3" xr3:uid="{267B7703-1D68-4DC8-B46D-2FC105068084}" name="FI$Cal_x000a_Address_x000a_Sequence_x000a_ID" dataDxfId="20" dataCellStyle="Normal 7" totalsRowCellStyle="Total"/>
    <tableColumn id="6" xr3:uid="{2F9BFD1D-18AD-47D5-8CC6-A838FEF08A41}" name="Full CDS Code" dataDxfId="19" dataCellStyle="Normal 7" totalsRowCellStyle="Total"/>
    <tableColumn id="4" xr3:uid="{C04535FD-2FA9-4696-99C1-1260C7C283EB}" name="County_x000a_Code" dataDxfId="18" dataCellStyle="Normal 5 2" totalsRowCellStyle="Total"/>
    <tableColumn id="5" xr3:uid="{BFB6B883-EA03-47EA-8B49-78F647CC9534}" name="District_x000a_Code" dataDxfId="17" dataCellStyle="Normal 5 2" totalsRowCellStyle="Total"/>
    <tableColumn id="7" xr3:uid="{E45F477A-95A5-40A1-957C-E69EAB344269}" name="School_x000a_Code" dataDxfId="16" dataCellStyle="Normal 5 2" totalsRowCellStyle="Total"/>
    <tableColumn id="12" xr3:uid="{98442B27-D50A-48EB-9B79-06EDDC34F125}" name="Charter School_x000a_Number" dataDxfId="15" dataCellStyle="Normal 5 2" totalsRowCellStyle="Total"/>
    <tableColumn id="9" xr3:uid="{D02754FD-513E-41AC-B77F-8B203311250F}" name="Service_x000a_Location_x000a_Field" dataDxfId="14" totalsRowDxfId="13" dataCellStyle="Normal 5 2" totalsRowCellStyle="Total">
      <calculatedColumnFormula>IF(Table3[[#This Row],[Charter School
Number]]="N/A",F6,"C"&amp;H6)</calculatedColumnFormula>
    </tableColumn>
    <tableColumn id="10" xr3:uid="{D4D9F8B5-02AE-4587-9029-428468D0CB2B}" name="Local Educational Agency" dataDxfId="12" dataCellStyle="Normal 5 2" totalsRowCellStyle="Total"/>
    <tableColumn id="11" xr3:uid="{19520FA8-24E8-487E-9A6F-826DC2E46EC6}" name="Total Repayment" totalsRowFunction="sum" dataDxfId="11" totalsRowDxfId="10" totalsRowCellStyle="Total"/>
    <tableColumn id="13" xr3:uid="{B73D8A91-4F4E-460C-9E96-9A0A0BB7BBD9}" name="Current Recovery " totalsRowFunction="sum" dataDxfId="9" totalsRowDxfId="8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Recovery schedule for the Prop 39 California Clean Energy Jobs Ac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86DA8B-F552-4003-8F4A-C22DE056563B}" name="Table33" displayName="Table33" ref="A4:C55" totalsRowCount="1" headerRowDxfId="7" headerRowBorderDxfId="6" tableBorderDxfId="5" totalsRowCellStyle="Total">
  <tableColumns count="3">
    <tableColumn id="1" xr3:uid="{17FB9D8F-CE46-4C5B-86AB-5E1277F2F402}" name="County_x000a_Code" totalsRowLabel="Statewide Total" dataDxfId="4" totalsRowDxfId="3" dataCellStyle="Normal 7" totalsRowCellStyle="Total"/>
    <tableColumn id="2" xr3:uid="{C1000583-8211-46F8-AA7C-B5A4BA2AC204}" name="County_x000a_Treasurer" dataDxfId="2" dataCellStyle="Normal 7" totalsRowCellStyle="Total"/>
    <tableColumn id="3" xr3:uid="{F5077C61-8BDE-44DC-A248-9BCC4042E6D3}" name="Deduct from County Total" totalsRowFunction="sum" dataDxfId="1" totalsRowDxfId="0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Recovery for the Prop 39 California Clean Energy Jobs Act Program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CE8D-D37E-4914-8576-D16ADA7D2567}">
  <dimension ref="A1:L429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6.109375" style="1" customWidth="1"/>
    <col min="2" max="3" width="12.21875" style="1" customWidth="1"/>
    <col min="4" max="4" width="16.109375" style="1" customWidth="1"/>
    <col min="5" max="9" width="12.21875" style="1" customWidth="1"/>
    <col min="10" max="10" width="31.6640625" style="1" customWidth="1"/>
    <col min="11" max="11" width="13.6640625" style="1" customWidth="1"/>
    <col min="12" max="12" width="14.44140625" style="1" customWidth="1"/>
    <col min="13" max="16384" width="9.21875" style="1"/>
  </cols>
  <sheetData>
    <row r="1" spans="1:12" ht="20.25" x14ac:dyDescent="0.2">
      <c r="A1" s="26" t="s">
        <v>0</v>
      </c>
    </row>
    <row r="2" spans="1:12" ht="18" x14ac:dyDescent="0.2">
      <c r="A2" s="27" t="s">
        <v>1</v>
      </c>
    </row>
    <row r="3" spans="1:12" ht="15.75" x14ac:dyDescent="0.2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x14ac:dyDescent="0.2">
      <c r="A4" t="s">
        <v>1703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63.75" thickBo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1702</v>
      </c>
    </row>
    <row r="6" spans="1:12" ht="15.75" thickTop="1" x14ac:dyDescent="0.2">
      <c r="A6" s="5" t="s">
        <v>14</v>
      </c>
      <c r="B6" s="6" t="s">
        <v>15</v>
      </c>
      <c r="C6" s="6">
        <v>1</v>
      </c>
      <c r="D6" s="6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tr">
        <f>IF(Table3[[#This Row],[Charter School
Number]]="N/A",F6,"C"&amp;H6)</f>
        <v>C1296</v>
      </c>
      <c r="J6" s="30" t="s">
        <v>21</v>
      </c>
      <c r="K6" s="8">
        <v>1783.1300000000047</v>
      </c>
      <c r="L6" s="9">
        <v>1783.1300000000047</v>
      </c>
    </row>
    <row r="7" spans="1:12" x14ac:dyDescent="0.2">
      <c r="A7" s="5" t="s">
        <v>14</v>
      </c>
      <c r="B7" s="6" t="s">
        <v>15</v>
      </c>
      <c r="C7" s="6">
        <v>1</v>
      </c>
      <c r="D7" s="6" t="s">
        <v>22</v>
      </c>
      <c r="E7" s="7" t="s">
        <v>17</v>
      </c>
      <c r="F7" s="7" t="s">
        <v>18</v>
      </c>
      <c r="G7" s="7" t="s">
        <v>23</v>
      </c>
      <c r="H7" s="7" t="s">
        <v>24</v>
      </c>
      <c r="I7" s="7" t="str">
        <f>IF(Table3[[#This Row],[Charter School
Number]]="N/A",F7,"C"&amp;H7)</f>
        <v>C1383</v>
      </c>
      <c r="J7" s="30" t="s">
        <v>25</v>
      </c>
      <c r="K7" s="8">
        <v>50000</v>
      </c>
      <c r="L7" s="9">
        <v>50000</v>
      </c>
    </row>
    <row r="8" spans="1:12" x14ac:dyDescent="0.2">
      <c r="A8" s="5" t="s">
        <v>14</v>
      </c>
      <c r="B8" s="6" t="s">
        <v>15</v>
      </c>
      <c r="C8" s="6">
        <v>1</v>
      </c>
      <c r="D8" s="6" t="s">
        <v>26</v>
      </c>
      <c r="E8" s="7" t="s">
        <v>17</v>
      </c>
      <c r="F8" s="7" t="s">
        <v>27</v>
      </c>
      <c r="G8" s="7" t="s">
        <v>28</v>
      </c>
      <c r="H8" s="7" t="s">
        <v>29</v>
      </c>
      <c r="I8" s="7" t="str">
        <f>IF(Table3[[#This Row],[Charter School
Number]]="N/A",F8,"C"&amp;H8)</f>
        <v>61168</v>
      </c>
      <c r="J8" s="30" t="s">
        <v>30</v>
      </c>
      <c r="K8" s="8">
        <v>18530.61</v>
      </c>
      <c r="L8" s="9">
        <v>18530.61</v>
      </c>
    </row>
    <row r="9" spans="1:12" x14ac:dyDescent="0.2">
      <c r="A9" s="5" t="s">
        <v>14</v>
      </c>
      <c r="B9" s="6" t="s">
        <v>15</v>
      </c>
      <c r="C9" s="6">
        <v>1</v>
      </c>
      <c r="D9" s="6" t="s">
        <v>31</v>
      </c>
      <c r="E9" s="7" t="s">
        <v>17</v>
      </c>
      <c r="F9" s="7" t="s">
        <v>32</v>
      </c>
      <c r="G9" s="7" t="s">
        <v>33</v>
      </c>
      <c r="H9" s="7" t="s">
        <v>34</v>
      </c>
      <c r="I9" s="7" t="str">
        <f>IF(Table3[[#This Row],[Charter School
Number]]="N/A",F9,"C"&amp;H9)</f>
        <v>C0684</v>
      </c>
      <c r="J9" s="30" t="s">
        <v>35</v>
      </c>
      <c r="K9" s="8">
        <v>39758</v>
      </c>
      <c r="L9" s="9">
        <v>39758</v>
      </c>
    </row>
    <row r="10" spans="1:12" ht="30" x14ac:dyDescent="0.2">
      <c r="A10" s="5" t="s">
        <v>14</v>
      </c>
      <c r="B10" s="6" t="s">
        <v>15</v>
      </c>
      <c r="C10" s="6">
        <v>1</v>
      </c>
      <c r="D10" s="6" t="s">
        <v>36</v>
      </c>
      <c r="E10" s="7" t="s">
        <v>17</v>
      </c>
      <c r="F10" s="7" t="s">
        <v>32</v>
      </c>
      <c r="G10" s="7" t="s">
        <v>37</v>
      </c>
      <c r="H10" s="7" t="s">
        <v>38</v>
      </c>
      <c r="I10" s="7" t="str">
        <f>IF(Table3[[#This Row],[Charter School
Number]]="N/A",F10,"C"&amp;H10)</f>
        <v>C1543</v>
      </c>
      <c r="J10" s="30" t="s">
        <v>39</v>
      </c>
      <c r="K10" s="8">
        <v>11496.399999999994</v>
      </c>
      <c r="L10" s="9">
        <v>11496.399999999994</v>
      </c>
    </row>
    <row r="11" spans="1:12" x14ac:dyDescent="0.2">
      <c r="A11" s="5" t="s">
        <v>14</v>
      </c>
      <c r="B11" s="6" t="s">
        <v>15</v>
      </c>
      <c r="C11" s="6">
        <v>1</v>
      </c>
      <c r="D11" s="6" t="s">
        <v>40</v>
      </c>
      <c r="E11" s="7" t="s">
        <v>17</v>
      </c>
      <c r="F11" s="7" t="s">
        <v>41</v>
      </c>
      <c r="G11" s="7" t="s">
        <v>28</v>
      </c>
      <c r="H11" s="7" t="s">
        <v>29</v>
      </c>
      <c r="I11" s="7" t="str">
        <f>IF(Table3[[#This Row],[Charter School
Number]]="N/A",F11,"C"&amp;H11)</f>
        <v>61218</v>
      </c>
      <c r="J11" s="30" t="s">
        <v>42</v>
      </c>
      <c r="K11" s="8">
        <v>1659.8499999999985</v>
      </c>
      <c r="L11" s="9">
        <v>1659.8499999999985</v>
      </c>
    </row>
    <row r="12" spans="1:12" x14ac:dyDescent="0.2">
      <c r="A12" s="5" t="s">
        <v>14</v>
      </c>
      <c r="B12" s="6" t="s">
        <v>15</v>
      </c>
      <c r="C12" s="6">
        <v>1</v>
      </c>
      <c r="D12" s="6" t="s">
        <v>43</v>
      </c>
      <c r="E12" s="7" t="s">
        <v>17</v>
      </c>
      <c r="F12" s="7" t="s">
        <v>44</v>
      </c>
      <c r="G12" s="7" t="s">
        <v>45</v>
      </c>
      <c r="H12" s="7" t="s">
        <v>46</v>
      </c>
      <c r="I12" s="7" t="str">
        <f>IF(Table3[[#This Row],[Charter School
Number]]="N/A",F12,"C"&amp;H12)</f>
        <v>C0510</v>
      </c>
      <c r="J12" s="30" t="s">
        <v>47</v>
      </c>
      <c r="K12" s="8">
        <v>6430</v>
      </c>
      <c r="L12" s="9">
        <v>6430</v>
      </c>
    </row>
    <row r="13" spans="1:12" x14ac:dyDescent="0.2">
      <c r="A13" s="5" t="s">
        <v>14</v>
      </c>
      <c r="B13" s="6" t="s">
        <v>15</v>
      </c>
      <c r="C13" s="6">
        <v>1</v>
      </c>
      <c r="D13" s="6" t="s">
        <v>48</v>
      </c>
      <c r="E13" s="7" t="s">
        <v>17</v>
      </c>
      <c r="F13" s="7" t="s">
        <v>44</v>
      </c>
      <c r="G13" s="7" t="s">
        <v>49</v>
      </c>
      <c r="H13" s="7" t="s">
        <v>50</v>
      </c>
      <c r="I13" s="7" t="str">
        <f>IF(Table3[[#This Row],[Charter School
Number]]="N/A",F13,"C"&amp;H13)</f>
        <v>C0700</v>
      </c>
      <c r="J13" s="30" t="s">
        <v>51</v>
      </c>
      <c r="K13" s="8">
        <v>8401</v>
      </c>
      <c r="L13" s="9">
        <v>8401</v>
      </c>
    </row>
    <row r="14" spans="1:12" ht="30" x14ac:dyDescent="0.2">
      <c r="A14" s="5" t="s">
        <v>14</v>
      </c>
      <c r="B14" s="6" t="s">
        <v>15</v>
      </c>
      <c r="C14" s="6">
        <v>1</v>
      </c>
      <c r="D14" s="6" t="s">
        <v>52</v>
      </c>
      <c r="E14" s="7" t="s">
        <v>17</v>
      </c>
      <c r="F14" s="7" t="s">
        <v>44</v>
      </c>
      <c r="G14" s="7" t="s">
        <v>53</v>
      </c>
      <c r="H14" s="7" t="s">
        <v>54</v>
      </c>
      <c r="I14" s="7" t="str">
        <f>IF(Table3[[#This Row],[Charter School
Number]]="N/A",F14,"C"&amp;H14)</f>
        <v>C0882</v>
      </c>
      <c r="J14" s="30" t="s">
        <v>55</v>
      </c>
      <c r="K14" s="8">
        <v>1256.0800000000163</v>
      </c>
      <c r="L14" s="9">
        <v>1256.0800000000163</v>
      </c>
    </row>
    <row r="15" spans="1:12" x14ac:dyDescent="0.2">
      <c r="A15" s="5" t="s">
        <v>14</v>
      </c>
      <c r="B15" s="6" t="s">
        <v>15</v>
      </c>
      <c r="C15" s="6">
        <v>1</v>
      </c>
      <c r="D15" s="6" t="s">
        <v>56</v>
      </c>
      <c r="E15" s="7" t="s">
        <v>17</v>
      </c>
      <c r="F15" s="7" t="s">
        <v>44</v>
      </c>
      <c r="G15" s="7" t="s">
        <v>57</v>
      </c>
      <c r="H15" s="7" t="s">
        <v>58</v>
      </c>
      <c r="I15" s="7" t="str">
        <f>IF(Table3[[#This Row],[Charter School
Number]]="N/A",F15,"C"&amp;H15)</f>
        <v>C0837</v>
      </c>
      <c r="J15" s="30" t="s">
        <v>59</v>
      </c>
      <c r="K15" s="8">
        <v>106633.64000000001</v>
      </c>
      <c r="L15" s="9">
        <v>106633.64000000001</v>
      </c>
    </row>
    <row r="16" spans="1:12" ht="30" x14ac:dyDescent="0.2">
      <c r="A16" s="5" t="s">
        <v>14</v>
      </c>
      <c r="B16" s="6" t="s">
        <v>15</v>
      </c>
      <c r="C16" s="6">
        <v>1</v>
      </c>
      <c r="D16" s="6" t="s">
        <v>60</v>
      </c>
      <c r="E16" s="7" t="s">
        <v>17</v>
      </c>
      <c r="F16" s="7" t="s">
        <v>44</v>
      </c>
      <c r="G16" s="7" t="s">
        <v>61</v>
      </c>
      <c r="H16" s="7" t="s">
        <v>62</v>
      </c>
      <c r="I16" s="7" t="str">
        <f>IF(Table3[[#This Row],[Charter School
Number]]="N/A",F16,"C"&amp;H16)</f>
        <v>C0349</v>
      </c>
      <c r="J16" s="30" t="s">
        <v>63</v>
      </c>
      <c r="K16" s="8">
        <v>36724</v>
      </c>
      <c r="L16" s="9">
        <v>36724</v>
      </c>
    </row>
    <row r="17" spans="1:12" x14ac:dyDescent="0.2">
      <c r="A17" s="5" t="s">
        <v>14</v>
      </c>
      <c r="B17" s="6" t="s">
        <v>15</v>
      </c>
      <c r="C17" s="6">
        <v>1</v>
      </c>
      <c r="D17" s="6" t="s">
        <v>64</v>
      </c>
      <c r="E17" s="7" t="s">
        <v>17</v>
      </c>
      <c r="F17" s="7" t="s">
        <v>44</v>
      </c>
      <c r="G17" s="7" t="s">
        <v>65</v>
      </c>
      <c r="H17" s="7" t="s">
        <v>66</v>
      </c>
      <c r="I17" s="7" t="str">
        <f>IF(Table3[[#This Row],[Charter School
Number]]="N/A",F17,"C"&amp;H17)</f>
        <v>C0413</v>
      </c>
      <c r="J17" s="30" t="s">
        <v>67</v>
      </c>
      <c r="K17" s="8">
        <v>5723</v>
      </c>
      <c r="L17" s="9">
        <v>5723</v>
      </c>
    </row>
    <row r="18" spans="1:12" ht="30" x14ac:dyDescent="0.2">
      <c r="A18" s="5" t="s">
        <v>14</v>
      </c>
      <c r="B18" s="6" t="s">
        <v>15</v>
      </c>
      <c r="C18" s="6">
        <v>1</v>
      </c>
      <c r="D18" s="6" t="s">
        <v>68</v>
      </c>
      <c r="E18" s="7" t="s">
        <v>17</v>
      </c>
      <c r="F18" s="7" t="s">
        <v>44</v>
      </c>
      <c r="G18" s="7" t="s">
        <v>69</v>
      </c>
      <c r="H18" s="7" t="s">
        <v>70</v>
      </c>
      <c r="I18" s="7" t="str">
        <f>IF(Table3[[#This Row],[Charter School
Number]]="N/A",F18,"C"&amp;H18)</f>
        <v>C0465</v>
      </c>
      <c r="J18" s="30" t="s">
        <v>71</v>
      </c>
      <c r="K18" s="8">
        <v>3892</v>
      </c>
      <c r="L18" s="9">
        <v>3892</v>
      </c>
    </row>
    <row r="19" spans="1:12" x14ac:dyDescent="0.2">
      <c r="A19" s="5" t="s">
        <v>14</v>
      </c>
      <c r="B19" s="6" t="s">
        <v>15</v>
      </c>
      <c r="C19" s="6">
        <v>1</v>
      </c>
      <c r="D19" s="6" t="s">
        <v>72</v>
      </c>
      <c r="E19" s="7" t="s">
        <v>17</v>
      </c>
      <c r="F19" s="7" t="s">
        <v>44</v>
      </c>
      <c r="G19" s="7" t="s">
        <v>73</v>
      </c>
      <c r="H19" s="7" t="s">
        <v>74</v>
      </c>
      <c r="I19" s="7" t="str">
        <f>IF(Table3[[#This Row],[Charter School
Number]]="N/A",F19,"C"&amp;H19)</f>
        <v>C0340</v>
      </c>
      <c r="J19" s="30" t="s">
        <v>75</v>
      </c>
      <c r="K19" s="8">
        <v>27453.950000000012</v>
      </c>
      <c r="L19" s="9">
        <v>27453.950000000012</v>
      </c>
    </row>
    <row r="20" spans="1:12" x14ac:dyDescent="0.2">
      <c r="A20" s="5" t="s">
        <v>14</v>
      </c>
      <c r="B20" s="6" t="s">
        <v>15</v>
      </c>
      <c r="C20" s="6">
        <v>1</v>
      </c>
      <c r="D20" s="6" t="s">
        <v>76</v>
      </c>
      <c r="E20" s="7" t="s">
        <v>17</v>
      </c>
      <c r="F20" s="7" t="s">
        <v>44</v>
      </c>
      <c r="G20" s="7" t="s">
        <v>77</v>
      </c>
      <c r="H20" s="7" t="s">
        <v>78</v>
      </c>
      <c r="I20" s="7" t="str">
        <f>IF(Table3[[#This Row],[Charter School
Number]]="N/A",F20,"C"&amp;H20)</f>
        <v>C0014</v>
      </c>
      <c r="J20" s="30" t="s">
        <v>79</v>
      </c>
      <c r="K20" s="8">
        <v>7133</v>
      </c>
      <c r="L20" s="9">
        <v>7133</v>
      </c>
    </row>
    <row r="21" spans="1:12" x14ac:dyDescent="0.2">
      <c r="A21" s="5" t="s">
        <v>14</v>
      </c>
      <c r="B21" s="6" t="s">
        <v>15</v>
      </c>
      <c r="C21" s="6">
        <v>1</v>
      </c>
      <c r="D21" s="6" t="s">
        <v>80</v>
      </c>
      <c r="E21" s="7" t="s">
        <v>17</v>
      </c>
      <c r="F21" s="7" t="s">
        <v>44</v>
      </c>
      <c r="G21" s="7" t="s">
        <v>81</v>
      </c>
      <c r="H21" s="7" t="s">
        <v>82</v>
      </c>
      <c r="I21" s="7" t="str">
        <f>IF(Table3[[#This Row],[Charter School
Number]]="N/A",F21,"C"&amp;H21)</f>
        <v>C0106</v>
      </c>
      <c r="J21" s="30" t="s">
        <v>83</v>
      </c>
      <c r="K21" s="8">
        <v>1181.7600000000093</v>
      </c>
      <c r="L21" s="9">
        <v>1181.7600000000093</v>
      </c>
    </row>
    <row r="22" spans="1:12" x14ac:dyDescent="0.2">
      <c r="A22" s="5" t="s">
        <v>14</v>
      </c>
      <c r="B22" s="6" t="s">
        <v>15</v>
      </c>
      <c r="C22" s="6">
        <v>1</v>
      </c>
      <c r="D22" s="6" t="s">
        <v>84</v>
      </c>
      <c r="E22" s="7" t="s">
        <v>17</v>
      </c>
      <c r="F22" s="7" t="s">
        <v>44</v>
      </c>
      <c r="G22" s="7" t="s">
        <v>85</v>
      </c>
      <c r="H22" s="7" t="s">
        <v>86</v>
      </c>
      <c r="I22" s="7" t="str">
        <f>IF(Table3[[#This Row],[Charter School
Number]]="N/A",F22,"C"&amp;H22)</f>
        <v>C0252</v>
      </c>
      <c r="J22" s="30" t="s">
        <v>87</v>
      </c>
      <c r="K22" s="8">
        <v>41204</v>
      </c>
      <c r="L22" s="9">
        <v>41204</v>
      </c>
    </row>
    <row r="23" spans="1:12" x14ac:dyDescent="0.2">
      <c r="A23" s="5" t="s">
        <v>14</v>
      </c>
      <c r="B23" s="6" t="s">
        <v>15</v>
      </c>
      <c r="C23" s="6">
        <v>1</v>
      </c>
      <c r="D23" s="6" t="s">
        <v>88</v>
      </c>
      <c r="E23" s="7" t="s">
        <v>17</v>
      </c>
      <c r="F23" s="7" t="s">
        <v>89</v>
      </c>
      <c r="G23" s="7" t="s">
        <v>28</v>
      </c>
      <c r="H23" s="7" t="s">
        <v>29</v>
      </c>
      <c r="I23" s="7" t="str">
        <f>IF(Table3[[#This Row],[Charter School
Number]]="N/A",F23,"C"&amp;H23)</f>
        <v>61275</v>
      </c>
      <c r="J23" s="30" t="s">
        <v>90</v>
      </c>
      <c r="K23" s="8">
        <v>9.0200000000186265</v>
      </c>
      <c r="L23" s="9">
        <v>9.0200000000186265</v>
      </c>
    </row>
    <row r="24" spans="1:12" x14ac:dyDescent="0.2">
      <c r="A24" s="5" t="s">
        <v>14</v>
      </c>
      <c r="B24" s="6" t="s">
        <v>15</v>
      </c>
      <c r="C24" s="6">
        <v>1</v>
      </c>
      <c r="D24" s="6" t="s">
        <v>91</v>
      </c>
      <c r="E24" s="7" t="s">
        <v>17</v>
      </c>
      <c r="F24" s="7" t="s">
        <v>92</v>
      </c>
      <c r="G24" s="7" t="s">
        <v>28</v>
      </c>
      <c r="H24" s="7" t="s">
        <v>29</v>
      </c>
      <c r="I24" s="7" t="str">
        <f>IF(Table3[[#This Row],[Charter School
Number]]="N/A",F24,"C"&amp;H24)</f>
        <v>61291</v>
      </c>
      <c r="J24" s="30" t="s">
        <v>93</v>
      </c>
      <c r="K24" s="8">
        <v>5253</v>
      </c>
      <c r="L24" s="9">
        <v>5253</v>
      </c>
    </row>
    <row r="25" spans="1:12" x14ac:dyDescent="0.2">
      <c r="A25" s="5" t="s">
        <v>14</v>
      </c>
      <c r="B25" s="6" t="s">
        <v>15</v>
      </c>
      <c r="C25" s="6">
        <v>1</v>
      </c>
      <c r="D25" s="6" t="s">
        <v>94</v>
      </c>
      <c r="E25" s="7" t="s">
        <v>17</v>
      </c>
      <c r="F25" s="7" t="s">
        <v>95</v>
      </c>
      <c r="G25" s="7" t="s">
        <v>96</v>
      </c>
      <c r="H25" s="7" t="s">
        <v>97</v>
      </c>
      <c r="I25" s="7" t="str">
        <f>IF(Table3[[#This Row],[Charter School
Number]]="N/A",F25,"C"&amp;H25)</f>
        <v>C0880</v>
      </c>
      <c r="J25" s="30" t="s">
        <v>98</v>
      </c>
      <c r="K25" s="8">
        <v>115687.82</v>
      </c>
      <c r="L25" s="9">
        <v>115687.82</v>
      </c>
    </row>
    <row r="26" spans="1:12" x14ac:dyDescent="0.2">
      <c r="A26" s="5" t="s">
        <v>99</v>
      </c>
      <c r="B26" s="6" t="s">
        <v>100</v>
      </c>
      <c r="C26" s="6">
        <v>1</v>
      </c>
      <c r="D26" s="6" t="s">
        <v>101</v>
      </c>
      <c r="E26" s="7" t="s">
        <v>102</v>
      </c>
      <c r="F26" s="7" t="s">
        <v>103</v>
      </c>
      <c r="G26" s="7" t="s">
        <v>28</v>
      </c>
      <c r="H26" s="7" t="s">
        <v>29</v>
      </c>
      <c r="I26" s="7" t="str">
        <f>IF(Table3[[#This Row],[Charter School
Number]]="N/A",F26,"C"&amp;H26)</f>
        <v>10025</v>
      </c>
      <c r="J26" s="30" t="s">
        <v>104</v>
      </c>
      <c r="K26" s="8">
        <v>23142.7</v>
      </c>
      <c r="L26" s="9">
        <v>23142.7</v>
      </c>
    </row>
    <row r="27" spans="1:12" x14ac:dyDescent="0.2">
      <c r="A27" s="5" t="s">
        <v>105</v>
      </c>
      <c r="B27" s="6" t="s">
        <v>106</v>
      </c>
      <c r="C27" s="6">
        <v>5</v>
      </c>
      <c r="D27" s="6" t="s">
        <v>107</v>
      </c>
      <c r="E27" s="7" t="s">
        <v>108</v>
      </c>
      <c r="F27" s="7" t="s">
        <v>109</v>
      </c>
      <c r="G27" s="7" t="s">
        <v>28</v>
      </c>
      <c r="H27" s="7" t="s">
        <v>29</v>
      </c>
      <c r="I27" s="7" t="str">
        <f>IF(Table3[[#This Row],[Charter School
Number]]="N/A",F27,"C"&amp;H27)</f>
        <v>10041</v>
      </c>
      <c r="J27" s="30" t="s">
        <v>110</v>
      </c>
      <c r="K27" s="8">
        <v>326</v>
      </c>
      <c r="L27" s="9">
        <v>326</v>
      </c>
    </row>
    <row r="28" spans="1:12" x14ac:dyDescent="0.2">
      <c r="A28" s="5" t="s">
        <v>105</v>
      </c>
      <c r="B28" s="6" t="s">
        <v>106</v>
      </c>
      <c r="C28" s="6">
        <v>5</v>
      </c>
      <c r="D28" s="6" t="s">
        <v>111</v>
      </c>
      <c r="E28" s="7" t="s">
        <v>108</v>
      </c>
      <c r="F28" s="7" t="s">
        <v>112</v>
      </c>
      <c r="G28" s="7" t="s">
        <v>113</v>
      </c>
      <c r="H28" s="7" t="s">
        <v>114</v>
      </c>
      <c r="I28" s="7" t="str">
        <f>IF(Table3[[#This Row],[Charter School
Number]]="N/A",F28,"C"&amp;H28)</f>
        <v>C1019</v>
      </c>
      <c r="J28" s="30" t="s">
        <v>115</v>
      </c>
      <c r="K28" s="8">
        <v>8794</v>
      </c>
      <c r="L28" s="9">
        <v>8794</v>
      </c>
    </row>
    <row r="29" spans="1:12" x14ac:dyDescent="0.2">
      <c r="A29" s="5" t="s">
        <v>105</v>
      </c>
      <c r="B29" s="6" t="s">
        <v>106</v>
      </c>
      <c r="C29" s="6">
        <v>5</v>
      </c>
      <c r="D29" s="6" t="s">
        <v>116</v>
      </c>
      <c r="E29" s="7" t="s">
        <v>108</v>
      </c>
      <c r="F29" s="7" t="s">
        <v>112</v>
      </c>
      <c r="G29" s="7" t="s">
        <v>117</v>
      </c>
      <c r="H29" s="7" t="s">
        <v>118</v>
      </c>
      <c r="I29" s="7" t="str">
        <f>IF(Table3[[#This Row],[Charter School
Number]]="N/A",F29,"C"&amp;H29)</f>
        <v>C1166</v>
      </c>
      <c r="J29" s="30" t="s">
        <v>119</v>
      </c>
      <c r="K29" s="8">
        <v>45645.299999999988</v>
      </c>
      <c r="L29" s="9">
        <v>45645.299999999988</v>
      </c>
    </row>
    <row r="30" spans="1:12" x14ac:dyDescent="0.2">
      <c r="A30" s="5" t="s">
        <v>105</v>
      </c>
      <c r="B30" s="6" t="s">
        <v>106</v>
      </c>
      <c r="C30" s="6">
        <v>5</v>
      </c>
      <c r="D30" s="6" t="s">
        <v>120</v>
      </c>
      <c r="E30" s="7" t="s">
        <v>108</v>
      </c>
      <c r="F30" s="7" t="s">
        <v>121</v>
      </c>
      <c r="G30" s="7" t="s">
        <v>28</v>
      </c>
      <c r="H30" s="7" t="s">
        <v>29</v>
      </c>
      <c r="I30" s="7" t="str">
        <f>IF(Table3[[#This Row],[Charter School
Number]]="N/A",F30,"C"&amp;H30)</f>
        <v>61432</v>
      </c>
      <c r="J30" s="30" t="s">
        <v>122</v>
      </c>
      <c r="K30" s="8">
        <v>6266</v>
      </c>
      <c r="L30" s="9">
        <v>6266</v>
      </c>
    </row>
    <row r="31" spans="1:12" x14ac:dyDescent="0.2">
      <c r="A31" s="5" t="s">
        <v>105</v>
      </c>
      <c r="B31" s="6" t="s">
        <v>106</v>
      </c>
      <c r="C31" s="6">
        <v>5</v>
      </c>
      <c r="D31" s="6" t="s">
        <v>123</v>
      </c>
      <c r="E31" s="7" t="s">
        <v>108</v>
      </c>
      <c r="F31" s="7" t="s">
        <v>124</v>
      </c>
      <c r="G31" s="7" t="s">
        <v>28</v>
      </c>
      <c r="H31" s="7" t="s">
        <v>29</v>
      </c>
      <c r="I31" s="7" t="str">
        <f>IF(Table3[[#This Row],[Charter School
Number]]="N/A",F31,"C"&amp;H31)</f>
        <v>61531</v>
      </c>
      <c r="J31" s="30" t="s">
        <v>125</v>
      </c>
      <c r="K31" s="8">
        <v>65000</v>
      </c>
      <c r="L31" s="9">
        <v>65000</v>
      </c>
    </row>
    <row r="32" spans="1:12" ht="30" x14ac:dyDescent="0.2">
      <c r="A32" s="5" t="s">
        <v>105</v>
      </c>
      <c r="B32" s="6" t="s">
        <v>106</v>
      </c>
      <c r="C32" s="6">
        <v>5</v>
      </c>
      <c r="D32" s="6" t="s">
        <v>126</v>
      </c>
      <c r="E32" s="7" t="s">
        <v>108</v>
      </c>
      <c r="F32" s="7" t="s">
        <v>124</v>
      </c>
      <c r="G32" s="7" t="s">
        <v>127</v>
      </c>
      <c r="H32" s="7" t="s">
        <v>128</v>
      </c>
      <c r="I32" s="7" t="str">
        <f>IF(Table3[[#This Row],[Charter School
Number]]="N/A",F32,"C"&amp;H32)</f>
        <v>C0751</v>
      </c>
      <c r="J32" s="30" t="s">
        <v>129</v>
      </c>
      <c r="K32" s="8">
        <v>118076.29</v>
      </c>
      <c r="L32" s="9">
        <v>55112</v>
      </c>
    </row>
    <row r="33" spans="1:12" x14ac:dyDescent="0.2">
      <c r="A33" s="5" t="s">
        <v>105</v>
      </c>
      <c r="B33" s="6" t="s">
        <v>106</v>
      </c>
      <c r="C33" s="6">
        <v>5</v>
      </c>
      <c r="D33" s="6" t="s">
        <v>130</v>
      </c>
      <c r="E33" s="7" t="s">
        <v>108</v>
      </c>
      <c r="F33" s="7" t="s">
        <v>124</v>
      </c>
      <c r="G33" s="7" t="s">
        <v>131</v>
      </c>
      <c r="H33" s="7" t="s">
        <v>132</v>
      </c>
      <c r="I33" s="7" t="str">
        <f>IF(Table3[[#This Row],[Charter School
Number]]="N/A",F33,"C"&amp;H33)</f>
        <v>C0067</v>
      </c>
      <c r="J33" s="30" t="s">
        <v>133</v>
      </c>
      <c r="K33" s="8">
        <v>51796</v>
      </c>
      <c r="L33" s="9">
        <v>51796</v>
      </c>
    </row>
    <row r="34" spans="1:12" x14ac:dyDescent="0.2">
      <c r="A34" s="5" t="s">
        <v>105</v>
      </c>
      <c r="B34" s="6" t="s">
        <v>106</v>
      </c>
      <c r="C34" s="6">
        <v>5</v>
      </c>
      <c r="D34" s="6" t="s">
        <v>134</v>
      </c>
      <c r="E34" s="7" t="s">
        <v>108</v>
      </c>
      <c r="F34" s="7" t="s">
        <v>135</v>
      </c>
      <c r="G34" s="7" t="s">
        <v>28</v>
      </c>
      <c r="H34" s="7" t="s">
        <v>29</v>
      </c>
      <c r="I34" s="7" t="str">
        <f>IF(Table3[[#This Row],[Charter School
Number]]="N/A",F34,"C"&amp;H34)</f>
        <v>73379</v>
      </c>
      <c r="J34" s="30" t="s">
        <v>136</v>
      </c>
      <c r="K34" s="8">
        <v>9</v>
      </c>
      <c r="L34" s="9">
        <v>9</v>
      </c>
    </row>
    <row r="35" spans="1:12" x14ac:dyDescent="0.2">
      <c r="A35" s="5" t="s">
        <v>137</v>
      </c>
      <c r="B35" s="6" t="s">
        <v>138</v>
      </c>
      <c r="C35" s="6">
        <v>1</v>
      </c>
      <c r="D35" s="6" t="s">
        <v>139</v>
      </c>
      <c r="E35" s="7" t="s">
        <v>140</v>
      </c>
      <c r="F35" s="7" t="s">
        <v>141</v>
      </c>
      <c r="G35" s="7" t="s">
        <v>28</v>
      </c>
      <c r="H35" s="7" t="s">
        <v>29</v>
      </c>
      <c r="I35" s="7" t="str">
        <f>IF(Table3[[#This Row],[Charter School
Number]]="N/A",F35,"C"&amp;H35)</f>
        <v>10058</v>
      </c>
      <c r="J35" s="30" t="s">
        <v>142</v>
      </c>
      <c r="K35" s="8">
        <v>10219.699999999997</v>
      </c>
      <c r="L35" s="9">
        <v>10219.699999999997</v>
      </c>
    </row>
    <row r="36" spans="1:12" x14ac:dyDescent="0.2">
      <c r="A36" s="5" t="s">
        <v>137</v>
      </c>
      <c r="B36" s="6" t="s">
        <v>138</v>
      </c>
      <c r="C36" s="6">
        <v>1</v>
      </c>
      <c r="D36" s="6" t="s">
        <v>143</v>
      </c>
      <c r="E36" s="7" t="s">
        <v>140</v>
      </c>
      <c r="F36" s="7" t="s">
        <v>141</v>
      </c>
      <c r="G36" s="7" t="s">
        <v>144</v>
      </c>
      <c r="H36" s="7" t="s">
        <v>145</v>
      </c>
      <c r="I36" s="7" t="str">
        <f>IF(Table3[[#This Row],[Charter School
Number]]="N/A",F36,"C"&amp;H36)</f>
        <v>C0527</v>
      </c>
      <c r="J36" s="30" t="s">
        <v>146</v>
      </c>
      <c r="K36" s="8">
        <v>66388.03</v>
      </c>
      <c r="L36" s="9">
        <v>66388.03</v>
      </c>
    </row>
    <row r="37" spans="1:12" x14ac:dyDescent="0.2">
      <c r="A37" s="5" t="s">
        <v>147</v>
      </c>
      <c r="B37" s="6" t="s">
        <v>148</v>
      </c>
      <c r="C37" s="6">
        <v>1</v>
      </c>
      <c r="D37" s="6" t="s">
        <v>149</v>
      </c>
      <c r="E37" s="7" t="s">
        <v>150</v>
      </c>
      <c r="F37" s="7" t="s">
        <v>151</v>
      </c>
      <c r="G37" s="7" t="s">
        <v>28</v>
      </c>
      <c r="H37" s="7" t="s">
        <v>29</v>
      </c>
      <c r="I37" s="7" t="str">
        <f>IF(Table3[[#This Row],[Charter School
Number]]="N/A",F37,"C"&amp;H37)</f>
        <v>61598</v>
      </c>
      <c r="J37" s="30" t="s">
        <v>152</v>
      </c>
      <c r="K37" s="8">
        <v>7949</v>
      </c>
      <c r="L37" s="9">
        <v>7949</v>
      </c>
    </row>
    <row r="38" spans="1:12" x14ac:dyDescent="0.2">
      <c r="A38" s="5" t="s">
        <v>147</v>
      </c>
      <c r="B38" s="6" t="s">
        <v>148</v>
      </c>
      <c r="C38" s="6">
        <v>1</v>
      </c>
      <c r="D38" s="6" t="s">
        <v>153</v>
      </c>
      <c r="E38" s="7" t="s">
        <v>150</v>
      </c>
      <c r="F38" s="7" t="s">
        <v>154</v>
      </c>
      <c r="G38" s="7" t="s">
        <v>28</v>
      </c>
      <c r="H38" s="7" t="s">
        <v>29</v>
      </c>
      <c r="I38" s="7" t="str">
        <f>IF(Table3[[#This Row],[Charter School
Number]]="N/A",F38,"C"&amp;H38)</f>
        <v>61614</v>
      </c>
      <c r="J38" s="30" t="s">
        <v>155</v>
      </c>
      <c r="K38" s="8">
        <v>2790</v>
      </c>
      <c r="L38" s="9">
        <v>2790</v>
      </c>
    </row>
    <row r="39" spans="1:12" x14ac:dyDescent="0.2">
      <c r="A39" s="5" t="s">
        <v>156</v>
      </c>
      <c r="B39" s="6" t="s">
        <v>157</v>
      </c>
      <c r="C39" s="6">
        <v>50</v>
      </c>
      <c r="D39" s="6" t="s">
        <v>158</v>
      </c>
      <c r="E39" s="7" t="s">
        <v>159</v>
      </c>
      <c r="F39" s="7" t="s">
        <v>160</v>
      </c>
      <c r="G39" s="7" t="s">
        <v>28</v>
      </c>
      <c r="H39" s="7" t="s">
        <v>29</v>
      </c>
      <c r="I39" s="7" t="str">
        <f>IF(Table3[[#This Row],[Charter School
Number]]="N/A",F39,"C"&amp;H39)</f>
        <v>10074</v>
      </c>
      <c r="J39" s="30" t="s">
        <v>161</v>
      </c>
      <c r="K39" s="8">
        <v>22488</v>
      </c>
      <c r="L39" s="9">
        <v>22488</v>
      </c>
    </row>
    <row r="40" spans="1:12" x14ac:dyDescent="0.2">
      <c r="A40" s="5" t="s">
        <v>156</v>
      </c>
      <c r="B40" s="6" t="s">
        <v>157</v>
      </c>
      <c r="C40" s="6">
        <v>50</v>
      </c>
      <c r="D40" s="6" t="s">
        <v>162</v>
      </c>
      <c r="E40" s="7" t="s">
        <v>159</v>
      </c>
      <c r="F40" s="7" t="s">
        <v>160</v>
      </c>
      <c r="G40" s="7" t="s">
        <v>163</v>
      </c>
      <c r="H40" s="7" t="s">
        <v>164</v>
      </c>
      <c r="I40" s="7" t="str">
        <f>IF(Table3[[#This Row],[Charter School
Number]]="N/A",F40,"C"&amp;H40)</f>
        <v>C1400</v>
      </c>
      <c r="J40" s="30" t="s">
        <v>165</v>
      </c>
      <c r="K40" s="8">
        <v>211464.06</v>
      </c>
      <c r="L40" s="9">
        <v>211464.06</v>
      </c>
    </row>
    <row r="41" spans="1:12" x14ac:dyDescent="0.2">
      <c r="A41" s="5" t="s">
        <v>156</v>
      </c>
      <c r="B41" s="6" t="s">
        <v>157</v>
      </c>
      <c r="C41" s="6">
        <v>50</v>
      </c>
      <c r="D41" s="6" t="s">
        <v>166</v>
      </c>
      <c r="E41" s="7" t="s">
        <v>159</v>
      </c>
      <c r="F41" s="7" t="s">
        <v>167</v>
      </c>
      <c r="G41" s="7" t="s">
        <v>168</v>
      </c>
      <c r="H41" s="7" t="s">
        <v>169</v>
      </c>
      <c r="I41" s="7" t="str">
        <f>IF(Table3[[#This Row],[Charter School
Number]]="N/A",F41,"C"&amp;H41)</f>
        <v>C0909</v>
      </c>
      <c r="J41" s="30" t="s">
        <v>170</v>
      </c>
      <c r="K41" s="8">
        <v>7973.6700000000128</v>
      </c>
      <c r="L41" s="9">
        <v>7973.6700000000128</v>
      </c>
    </row>
    <row r="42" spans="1:12" x14ac:dyDescent="0.2">
      <c r="A42" s="5" t="s">
        <v>156</v>
      </c>
      <c r="B42" s="6" t="s">
        <v>157</v>
      </c>
      <c r="C42" s="6">
        <v>50</v>
      </c>
      <c r="D42" s="6" t="s">
        <v>171</v>
      </c>
      <c r="E42" s="7" t="s">
        <v>159</v>
      </c>
      <c r="F42" s="7" t="s">
        <v>172</v>
      </c>
      <c r="G42" s="7" t="s">
        <v>28</v>
      </c>
      <c r="H42" s="7" t="s">
        <v>29</v>
      </c>
      <c r="I42" s="7" t="str">
        <f>IF(Table3[[#This Row],[Charter School
Number]]="N/A",F42,"C"&amp;H42)</f>
        <v>61705</v>
      </c>
      <c r="J42" s="30" t="s">
        <v>173</v>
      </c>
      <c r="K42" s="8">
        <v>2788.2699999999895</v>
      </c>
      <c r="L42" s="9">
        <v>2788.2699999999895</v>
      </c>
    </row>
    <row r="43" spans="1:12" x14ac:dyDescent="0.2">
      <c r="A43" s="5" t="s">
        <v>156</v>
      </c>
      <c r="B43" s="6" t="s">
        <v>157</v>
      </c>
      <c r="C43" s="6">
        <v>50</v>
      </c>
      <c r="D43" s="6" t="s">
        <v>174</v>
      </c>
      <c r="E43" s="7" t="s">
        <v>159</v>
      </c>
      <c r="F43" s="7" t="s">
        <v>175</v>
      </c>
      <c r="G43" s="7" t="s">
        <v>28</v>
      </c>
      <c r="H43" s="7" t="s">
        <v>29</v>
      </c>
      <c r="I43" s="7" t="str">
        <f>IF(Table3[[#This Row],[Charter School
Number]]="N/A",F43,"C"&amp;H43)</f>
        <v>61739</v>
      </c>
      <c r="J43" s="30" t="s">
        <v>176</v>
      </c>
      <c r="K43" s="8">
        <v>33720.780000000028</v>
      </c>
      <c r="L43" s="9">
        <v>33720.780000000028</v>
      </c>
    </row>
    <row r="44" spans="1:12" x14ac:dyDescent="0.2">
      <c r="A44" s="5" t="s">
        <v>156</v>
      </c>
      <c r="B44" s="6" t="s">
        <v>157</v>
      </c>
      <c r="C44" s="6">
        <v>50</v>
      </c>
      <c r="D44" s="6" t="s">
        <v>177</v>
      </c>
      <c r="E44" s="7" t="s">
        <v>159</v>
      </c>
      <c r="F44" s="7" t="s">
        <v>178</v>
      </c>
      <c r="G44" s="7" t="s">
        <v>28</v>
      </c>
      <c r="H44" s="7" t="s">
        <v>29</v>
      </c>
      <c r="I44" s="7" t="str">
        <f>IF(Table3[[#This Row],[Charter School
Number]]="N/A",F44,"C"&amp;H44)</f>
        <v>61747</v>
      </c>
      <c r="J44" s="30" t="s">
        <v>179</v>
      </c>
      <c r="K44" s="8">
        <v>1800.8700000000026</v>
      </c>
      <c r="L44" s="9">
        <v>1800.8700000000026</v>
      </c>
    </row>
    <row r="45" spans="1:12" x14ac:dyDescent="0.2">
      <c r="A45" s="5" t="s">
        <v>156</v>
      </c>
      <c r="B45" s="6" t="s">
        <v>157</v>
      </c>
      <c r="C45" s="6">
        <v>50</v>
      </c>
      <c r="D45" s="6" t="s">
        <v>180</v>
      </c>
      <c r="E45" s="7" t="s">
        <v>159</v>
      </c>
      <c r="F45" s="7" t="s">
        <v>181</v>
      </c>
      <c r="G45" s="7" t="s">
        <v>182</v>
      </c>
      <c r="H45" s="7" t="s">
        <v>183</v>
      </c>
      <c r="I45" s="7" t="str">
        <f>IF(Table3[[#This Row],[Charter School
Number]]="N/A",F45,"C"&amp;H45)</f>
        <v>C0755</v>
      </c>
      <c r="J45" s="30" t="s">
        <v>184</v>
      </c>
      <c r="K45" s="8">
        <v>7079.2699999999895</v>
      </c>
      <c r="L45" s="9">
        <v>7079.2699999999895</v>
      </c>
    </row>
    <row r="46" spans="1:12" x14ac:dyDescent="0.2">
      <c r="A46" s="5" t="s">
        <v>185</v>
      </c>
      <c r="B46" s="6" t="s">
        <v>186</v>
      </c>
      <c r="C46" s="6">
        <v>1</v>
      </c>
      <c r="D46" s="6" t="s">
        <v>187</v>
      </c>
      <c r="E46" s="7" t="s">
        <v>188</v>
      </c>
      <c r="F46" s="7" t="s">
        <v>189</v>
      </c>
      <c r="G46" s="7" t="s">
        <v>28</v>
      </c>
      <c r="H46" s="7" t="s">
        <v>29</v>
      </c>
      <c r="I46" s="7" t="str">
        <f>IF(Table3[[#This Row],[Charter School
Number]]="N/A",F46,"C"&amp;H46)</f>
        <v>61820</v>
      </c>
      <c r="J46" s="30" t="s">
        <v>190</v>
      </c>
      <c r="K46" s="8">
        <v>91522.18</v>
      </c>
      <c r="L46" s="9">
        <v>91522.18</v>
      </c>
    </row>
    <row r="47" spans="1:12" x14ac:dyDescent="0.2">
      <c r="A47" s="5" t="s">
        <v>191</v>
      </c>
      <c r="B47" s="6" t="s">
        <v>192</v>
      </c>
      <c r="C47" s="6">
        <v>1</v>
      </c>
      <c r="D47" s="6" t="s">
        <v>193</v>
      </c>
      <c r="E47" s="7" t="s">
        <v>194</v>
      </c>
      <c r="F47" s="7" t="s">
        <v>195</v>
      </c>
      <c r="G47" s="7" t="s">
        <v>28</v>
      </c>
      <c r="H47" s="7" t="s">
        <v>29</v>
      </c>
      <c r="I47" s="7" t="str">
        <f>IF(Table3[[#This Row],[Charter School
Number]]="N/A",F47,"C"&amp;H47)</f>
        <v>10090</v>
      </c>
      <c r="J47" s="30" t="s">
        <v>196</v>
      </c>
      <c r="K47" s="8">
        <v>2988</v>
      </c>
      <c r="L47" s="9">
        <v>2988</v>
      </c>
    </row>
    <row r="48" spans="1:12" x14ac:dyDescent="0.2">
      <c r="A48" s="5" t="s">
        <v>191</v>
      </c>
      <c r="B48" s="6" t="s">
        <v>192</v>
      </c>
      <c r="C48" s="6">
        <v>1</v>
      </c>
      <c r="D48" s="6" t="s">
        <v>197</v>
      </c>
      <c r="E48" s="7" t="s">
        <v>194</v>
      </c>
      <c r="F48" s="7" t="s">
        <v>198</v>
      </c>
      <c r="G48" s="7" t="s">
        <v>28</v>
      </c>
      <c r="H48" s="7" t="s">
        <v>29</v>
      </c>
      <c r="I48" s="7" t="str">
        <f>IF(Table3[[#This Row],[Charter School
Number]]="N/A",F48,"C"&amp;H48)</f>
        <v>61846</v>
      </c>
      <c r="J48" s="30" t="s">
        <v>199</v>
      </c>
      <c r="K48" s="8">
        <v>711</v>
      </c>
      <c r="L48" s="9">
        <v>711</v>
      </c>
    </row>
    <row r="49" spans="1:12" ht="30" x14ac:dyDescent="0.2">
      <c r="A49" s="5" t="s">
        <v>191</v>
      </c>
      <c r="B49" s="6" t="s">
        <v>192</v>
      </c>
      <c r="C49" s="6">
        <v>1</v>
      </c>
      <c r="D49" s="6" t="s">
        <v>200</v>
      </c>
      <c r="E49" s="7" t="s">
        <v>194</v>
      </c>
      <c r="F49" s="7" t="s">
        <v>198</v>
      </c>
      <c r="G49" s="7" t="s">
        <v>201</v>
      </c>
      <c r="H49" s="7" t="s">
        <v>202</v>
      </c>
      <c r="I49" s="7" t="str">
        <f>IF(Table3[[#This Row],[Charter School
Number]]="N/A",F49,"C"&amp;H49)</f>
        <v>C1150</v>
      </c>
      <c r="J49" s="30" t="s">
        <v>203</v>
      </c>
      <c r="K49" s="8">
        <v>15380</v>
      </c>
      <c r="L49" s="9">
        <v>6612</v>
      </c>
    </row>
    <row r="50" spans="1:12" ht="30" x14ac:dyDescent="0.2">
      <c r="A50" s="5" t="s">
        <v>191</v>
      </c>
      <c r="B50" s="6" t="s">
        <v>192</v>
      </c>
      <c r="C50" s="6">
        <v>1</v>
      </c>
      <c r="D50" s="6" t="s">
        <v>204</v>
      </c>
      <c r="E50" s="7" t="s">
        <v>194</v>
      </c>
      <c r="F50" s="7" t="s">
        <v>205</v>
      </c>
      <c r="G50" s="7" t="s">
        <v>206</v>
      </c>
      <c r="H50" s="7" t="s">
        <v>207</v>
      </c>
      <c r="I50" s="7" t="str">
        <f>IF(Table3[[#This Row],[Charter School
Number]]="N/A",F50,"C"&amp;H50)</f>
        <v>C0366</v>
      </c>
      <c r="J50" s="30" t="s">
        <v>208</v>
      </c>
      <c r="K50" s="8">
        <v>366</v>
      </c>
      <c r="L50" s="9">
        <v>366</v>
      </c>
    </row>
    <row r="51" spans="1:12" x14ac:dyDescent="0.2">
      <c r="A51" s="5" t="s">
        <v>191</v>
      </c>
      <c r="B51" s="6" t="s">
        <v>192</v>
      </c>
      <c r="C51" s="6">
        <v>1</v>
      </c>
      <c r="D51" s="6" t="s">
        <v>209</v>
      </c>
      <c r="E51" s="7" t="s">
        <v>194</v>
      </c>
      <c r="F51" s="7" t="s">
        <v>210</v>
      </c>
      <c r="G51" s="7" t="s">
        <v>28</v>
      </c>
      <c r="H51" s="7" t="s">
        <v>29</v>
      </c>
      <c r="I51" s="7" t="str">
        <f>IF(Table3[[#This Row],[Charter School
Number]]="N/A",F51,"C"&amp;H51)</f>
        <v>61879</v>
      </c>
      <c r="J51" s="30" t="s">
        <v>211</v>
      </c>
      <c r="K51" s="8">
        <v>9282.1300000000047</v>
      </c>
      <c r="L51" s="9">
        <v>9282.1300000000047</v>
      </c>
    </row>
    <row r="52" spans="1:12" x14ac:dyDescent="0.2">
      <c r="A52" s="5" t="s">
        <v>191</v>
      </c>
      <c r="B52" s="6" t="s">
        <v>192</v>
      </c>
      <c r="C52" s="6">
        <v>1</v>
      </c>
      <c r="D52" s="6" t="s">
        <v>212</v>
      </c>
      <c r="E52" s="7" t="s">
        <v>194</v>
      </c>
      <c r="F52" s="7" t="s">
        <v>213</v>
      </c>
      <c r="G52" s="7" t="s">
        <v>28</v>
      </c>
      <c r="H52" s="7" t="s">
        <v>29</v>
      </c>
      <c r="I52" s="7" t="str">
        <f>IF(Table3[[#This Row],[Charter School
Number]]="N/A",F52,"C"&amp;H52)</f>
        <v>61945</v>
      </c>
      <c r="J52" s="30" t="s">
        <v>136</v>
      </c>
      <c r="K52" s="8">
        <v>5626.7900000000081</v>
      </c>
      <c r="L52" s="9">
        <v>5626.7900000000081</v>
      </c>
    </row>
    <row r="53" spans="1:12" x14ac:dyDescent="0.2">
      <c r="A53" s="5" t="s">
        <v>191</v>
      </c>
      <c r="B53" s="6" t="s">
        <v>192</v>
      </c>
      <c r="C53" s="6">
        <v>1</v>
      </c>
      <c r="D53" s="6" t="s">
        <v>214</v>
      </c>
      <c r="E53" s="7" t="s">
        <v>194</v>
      </c>
      <c r="F53" s="7" t="s">
        <v>215</v>
      </c>
      <c r="G53" s="7" t="s">
        <v>28</v>
      </c>
      <c r="H53" s="7" t="s">
        <v>29</v>
      </c>
      <c r="I53" s="7" t="str">
        <f>IF(Table3[[#This Row],[Charter School
Number]]="N/A",F53,"C"&amp;H53)</f>
        <v>61952</v>
      </c>
      <c r="J53" s="30" t="s">
        <v>216</v>
      </c>
      <c r="K53" s="8">
        <v>4441</v>
      </c>
      <c r="L53" s="9">
        <v>4441</v>
      </c>
    </row>
    <row r="54" spans="1:12" x14ac:dyDescent="0.2">
      <c r="A54" s="5" t="s">
        <v>191</v>
      </c>
      <c r="B54" s="6" t="s">
        <v>192</v>
      </c>
      <c r="C54" s="6">
        <v>1</v>
      </c>
      <c r="D54" s="6" t="s">
        <v>217</v>
      </c>
      <c r="E54" s="7" t="s">
        <v>194</v>
      </c>
      <c r="F54" s="7" t="s">
        <v>218</v>
      </c>
      <c r="G54" s="7" t="s">
        <v>28</v>
      </c>
      <c r="H54" s="7" t="s">
        <v>29</v>
      </c>
      <c r="I54" s="7" t="str">
        <f>IF(Table3[[#This Row],[Charter School
Number]]="N/A",F54,"C"&amp;H54)</f>
        <v>73783</v>
      </c>
      <c r="J54" s="30" t="s">
        <v>219</v>
      </c>
      <c r="K54" s="8">
        <v>3252</v>
      </c>
      <c r="L54" s="9">
        <v>3252</v>
      </c>
    </row>
    <row r="55" spans="1:12" x14ac:dyDescent="0.2">
      <c r="A55" s="5" t="s">
        <v>220</v>
      </c>
      <c r="B55" s="6" t="s">
        <v>221</v>
      </c>
      <c r="C55" s="6">
        <v>10</v>
      </c>
      <c r="D55" s="6" t="s">
        <v>222</v>
      </c>
      <c r="E55" s="7" t="s">
        <v>223</v>
      </c>
      <c r="F55" s="7" t="s">
        <v>224</v>
      </c>
      <c r="G55" s="7" t="s">
        <v>225</v>
      </c>
      <c r="H55" s="7" t="s">
        <v>226</v>
      </c>
      <c r="I55" s="7" t="str">
        <f>IF(Table3[[#This Row],[Charter School
Number]]="N/A",F55,"C"&amp;H55)</f>
        <v>C0195</v>
      </c>
      <c r="J55" s="30" t="s">
        <v>227</v>
      </c>
      <c r="K55" s="8">
        <v>1192.179999999993</v>
      </c>
      <c r="L55" s="9">
        <v>1192.179999999993</v>
      </c>
    </row>
    <row r="56" spans="1:12" x14ac:dyDescent="0.2">
      <c r="A56" s="5" t="s">
        <v>220</v>
      </c>
      <c r="B56" s="6" t="s">
        <v>221</v>
      </c>
      <c r="C56" s="6">
        <v>10</v>
      </c>
      <c r="D56" s="6" t="s">
        <v>228</v>
      </c>
      <c r="E56" s="7" t="s">
        <v>223</v>
      </c>
      <c r="F56" s="7" t="s">
        <v>229</v>
      </c>
      <c r="G56" s="7" t="s">
        <v>28</v>
      </c>
      <c r="H56" s="7" t="s">
        <v>29</v>
      </c>
      <c r="I56" s="7" t="str">
        <f>IF(Table3[[#This Row],[Charter School
Number]]="N/A",F56,"C"&amp;H56)</f>
        <v>62109</v>
      </c>
      <c r="J56" s="30" t="s">
        <v>230</v>
      </c>
      <c r="K56" s="8">
        <v>2398.390000000014</v>
      </c>
      <c r="L56" s="9">
        <v>2398.390000000014</v>
      </c>
    </row>
    <row r="57" spans="1:12" x14ac:dyDescent="0.2">
      <c r="A57" s="5" t="s">
        <v>220</v>
      </c>
      <c r="B57" s="6" t="s">
        <v>221</v>
      </c>
      <c r="C57" s="6">
        <v>10</v>
      </c>
      <c r="D57" s="6" t="s">
        <v>231</v>
      </c>
      <c r="E57" s="7" t="s">
        <v>223</v>
      </c>
      <c r="F57" s="7" t="s">
        <v>232</v>
      </c>
      <c r="G57" s="7" t="s">
        <v>233</v>
      </c>
      <c r="H57" s="7" t="s">
        <v>234</v>
      </c>
      <c r="I57" s="7" t="str">
        <f>IF(Table3[[#This Row],[Charter School
Number]]="N/A",F57,"C"&amp;H57)</f>
        <v>C0898</v>
      </c>
      <c r="J57" s="30" t="s">
        <v>235</v>
      </c>
      <c r="K57" s="8">
        <v>8435.0400000000081</v>
      </c>
      <c r="L57" s="9">
        <v>8435.0400000000081</v>
      </c>
    </row>
    <row r="58" spans="1:12" x14ac:dyDescent="0.2">
      <c r="A58" s="5" t="s">
        <v>220</v>
      </c>
      <c r="B58" s="6" t="s">
        <v>221</v>
      </c>
      <c r="C58" s="6">
        <v>10</v>
      </c>
      <c r="D58" s="6" t="s">
        <v>236</v>
      </c>
      <c r="E58" s="7" t="s">
        <v>223</v>
      </c>
      <c r="F58" s="7" t="s">
        <v>232</v>
      </c>
      <c r="G58" s="7" t="s">
        <v>237</v>
      </c>
      <c r="H58" s="7" t="s">
        <v>238</v>
      </c>
      <c r="I58" s="7" t="str">
        <f>IF(Table3[[#This Row],[Charter School
Number]]="N/A",F58,"C"&amp;H58)</f>
        <v>C0890</v>
      </c>
      <c r="J58" s="30" t="s">
        <v>239</v>
      </c>
      <c r="K58" s="8">
        <v>34678.660000000003</v>
      </c>
      <c r="L58" s="9">
        <v>34678.660000000003</v>
      </c>
    </row>
    <row r="59" spans="1:12" x14ac:dyDescent="0.2">
      <c r="A59" s="5" t="s">
        <v>220</v>
      </c>
      <c r="B59" s="6" t="s">
        <v>221</v>
      </c>
      <c r="C59" s="6">
        <v>10</v>
      </c>
      <c r="D59" s="6" t="s">
        <v>240</v>
      </c>
      <c r="E59" s="7" t="s">
        <v>223</v>
      </c>
      <c r="F59" s="7" t="s">
        <v>241</v>
      </c>
      <c r="G59" s="7" t="s">
        <v>28</v>
      </c>
      <c r="H59" s="7" t="s">
        <v>29</v>
      </c>
      <c r="I59" s="7" t="str">
        <f>IF(Table3[[#This Row],[Charter School
Number]]="N/A",F59,"C"&amp;H59)</f>
        <v>62265</v>
      </c>
      <c r="J59" s="30" t="s">
        <v>242</v>
      </c>
      <c r="K59" s="8">
        <v>96126.600000000093</v>
      </c>
      <c r="L59" s="9">
        <v>96126.600000000093</v>
      </c>
    </row>
    <row r="60" spans="1:12" x14ac:dyDescent="0.2">
      <c r="A60" s="5" t="s">
        <v>220</v>
      </c>
      <c r="B60" s="6" t="s">
        <v>221</v>
      </c>
      <c r="C60" s="6">
        <v>10</v>
      </c>
      <c r="D60" s="6" t="s">
        <v>243</v>
      </c>
      <c r="E60" s="7" t="s">
        <v>223</v>
      </c>
      <c r="F60" s="7" t="s">
        <v>241</v>
      </c>
      <c r="G60" s="7" t="s">
        <v>244</v>
      </c>
      <c r="H60" s="7" t="s">
        <v>245</v>
      </c>
      <c r="I60" s="7" t="str">
        <f>IF(Table3[[#This Row],[Charter School
Number]]="N/A",F60,"C"&amp;H60)</f>
        <v>C1074</v>
      </c>
      <c r="J60" s="30" t="s">
        <v>246</v>
      </c>
      <c r="K60" s="8">
        <v>9418.2100000000064</v>
      </c>
      <c r="L60" s="9">
        <v>9418.2100000000064</v>
      </c>
    </row>
    <row r="61" spans="1:12" x14ac:dyDescent="0.2">
      <c r="A61" s="5" t="s">
        <v>220</v>
      </c>
      <c r="B61" s="6" t="s">
        <v>221</v>
      </c>
      <c r="C61" s="6">
        <v>10</v>
      </c>
      <c r="D61" s="6" t="s">
        <v>247</v>
      </c>
      <c r="E61" s="7" t="s">
        <v>223</v>
      </c>
      <c r="F61" s="7" t="s">
        <v>248</v>
      </c>
      <c r="G61" s="7" t="s">
        <v>28</v>
      </c>
      <c r="H61" s="7" t="s">
        <v>29</v>
      </c>
      <c r="I61" s="7" t="str">
        <f>IF(Table3[[#This Row],[Charter School
Number]]="N/A",F61,"C"&amp;H61)</f>
        <v>62323</v>
      </c>
      <c r="J61" s="30" t="s">
        <v>249</v>
      </c>
      <c r="K61" s="8">
        <v>52619.01999999999</v>
      </c>
      <c r="L61" s="9">
        <v>52619.01999999999</v>
      </c>
    </row>
    <row r="62" spans="1:12" x14ac:dyDescent="0.2">
      <c r="A62" s="5" t="s">
        <v>220</v>
      </c>
      <c r="B62" s="6" t="s">
        <v>221</v>
      </c>
      <c r="C62" s="6">
        <v>10</v>
      </c>
      <c r="D62" s="6" t="s">
        <v>250</v>
      </c>
      <c r="E62" s="7" t="s">
        <v>223</v>
      </c>
      <c r="F62" s="7" t="s">
        <v>251</v>
      </c>
      <c r="G62" s="7" t="s">
        <v>28</v>
      </c>
      <c r="H62" s="7" t="s">
        <v>29</v>
      </c>
      <c r="I62" s="7" t="str">
        <f>IF(Table3[[#This Row],[Charter School
Number]]="N/A",F62,"C"&amp;H62)</f>
        <v>62356</v>
      </c>
      <c r="J62" s="30" t="s">
        <v>252</v>
      </c>
      <c r="K62" s="8">
        <v>25657</v>
      </c>
      <c r="L62" s="9">
        <v>25657</v>
      </c>
    </row>
    <row r="63" spans="1:12" x14ac:dyDescent="0.2">
      <c r="A63" s="5" t="s">
        <v>220</v>
      </c>
      <c r="B63" s="6" t="s">
        <v>221</v>
      </c>
      <c r="C63" s="6">
        <v>10</v>
      </c>
      <c r="D63" s="6" t="s">
        <v>253</v>
      </c>
      <c r="E63" s="7" t="s">
        <v>223</v>
      </c>
      <c r="F63" s="7" t="s">
        <v>254</v>
      </c>
      <c r="G63" s="7" t="s">
        <v>28</v>
      </c>
      <c r="H63" s="7" t="s">
        <v>29</v>
      </c>
      <c r="I63" s="7" t="str">
        <f>IF(Table3[[#This Row],[Charter School
Number]]="N/A",F63,"C"&amp;H63)</f>
        <v>62513</v>
      </c>
      <c r="J63" s="30" t="s">
        <v>255</v>
      </c>
      <c r="K63" s="8">
        <v>3058</v>
      </c>
      <c r="L63" s="9">
        <v>3058</v>
      </c>
    </row>
    <row r="64" spans="1:12" x14ac:dyDescent="0.2">
      <c r="A64" s="5" t="s">
        <v>220</v>
      </c>
      <c r="B64" s="6" t="s">
        <v>221</v>
      </c>
      <c r="C64" s="6">
        <v>10</v>
      </c>
      <c r="D64" s="6" t="s">
        <v>256</v>
      </c>
      <c r="E64" s="7" t="s">
        <v>223</v>
      </c>
      <c r="F64" s="7" t="s">
        <v>257</v>
      </c>
      <c r="G64" s="7" t="s">
        <v>258</v>
      </c>
      <c r="H64" s="7" t="s">
        <v>259</v>
      </c>
      <c r="I64" s="7" t="str">
        <f>IF(Table3[[#This Row],[Charter School
Number]]="N/A",F64,"C"&amp;H64)</f>
        <v>C0044</v>
      </c>
      <c r="J64" s="30" t="s">
        <v>260</v>
      </c>
      <c r="K64" s="8">
        <v>11772.720000000001</v>
      </c>
      <c r="L64" s="9">
        <v>11772.720000000001</v>
      </c>
    </row>
    <row r="65" spans="1:12" x14ac:dyDescent="0.2">
      <c r="A65" s="5" t="s">
        <v>261</v>
      </c>
      <c r="B65" s="6" t="s">
        <v>262</v>
      </c>
      <c r="C65" s="6">
        <v>5</v>
      </c>
      <c r="D65" s="6" t="s">
        <v>263</v>
      </c>
      <c r="E65" s="7" t="s">
        <v>264</v>
      </c>
      <c r="F65" s="7" t="s">
        <v>265</v>
      </c>
      <c r="G65" s="7" t="s">
        <v>28</v>
      </c>
      <c r="H65" s="7" t="s">
        <v>29</v>
      </c>
      <c r="I65" s="7" t="str">
        <f>IF(Table3[[#This Row],[Charter School
Number]]="N/A",F65,"C"&amp;H65)</f>
        <v>10116</v>
      </c>
      <c r="J65" s="30" t="s">
        <v>266</v>
      </c>
      <c r="K65" s="8">
        <v>2186</v>
      </c>
      <c r="L65" s="9">
        <v>2186</v>
      </c>
    </row>
    <row r="66" spans="1:12" x14ac:dyDescent="0.2">
      <c r="A66" s="5" t="s">
        <v>261</v>
      </c>
      <c r="B66" s="6" t="s">
        <v>262</v>
      </c>
      <c r="C66" s="6">
        <v>5</v>
      </c>
      <c r="D66" s="6" t="s">
        <v>267</v>
      </c>
      <c r="E66" s="7" t="s">
        <v>264</v>
      </c>
      <c r="F66" s="7" t="s">
        <v>265</v>
      </c>
      <c r="G66" s="7" t="s">
        <v>268</v>
      </c>
      <c r="H66" s="7" t="s">
        <v>269</v>
      </c>
      <c r="I66" s="7" t="str">
        <f>IF(Table3[[#This Row],[Charter School
Number]]="N/A",F66,"C"&amp;H66)</f>
        <v>C1350</v>
      </c>
      <c r="J66" s="30" t="s">
        <v>270</v>
      </c>
      <c r="K66" s="8">
        <v>28241</v>
      </c>
      <c r="L66" s="9">
        <v>28241</v>
      </c>
    </row>
    <row r="67" spans="1:12" x14ac:dyDescent="0.2">
      <c r="A67" s="5" t="s">
        <v>261</v>
      </c>
      <c r="B67" s="6" t="s">
        <v>262</v>
      </c>
      <c r="C67" s="6">
        <v>5</v>
      </c>
      <c r="D67" s="6" t="s">
        <v>271</v>
      </c>
      <c r="E67" s="7" t="s">
        <v>264</v>
      </c>
      <c r="F67" s="7" t="s">
        <v>272</v>
      </c>
      <c r="G67" s="7" t="s">
        <v>28</v>
      </c>
      <c r="H67" s="7" t="s">
        <v>29</v>
      </c>
      <c r="I67" s="7" t="str">
        <f>IF(Table3[[#This Row],[Charter School
Number]]="N/A",F67,"C"&amp;H67)</f>
        <v>62638</v>
      </c>
      <c r="J67" s="30" t="s">
        <v>273</v>
      </c>
      <c r="K67" s="8">
        <v>4996</v>
      </c>
      <c r="L67" s="9">
        <v>4996</v>
      </c>
    </row>
    <row r="68" spans="1:12" x14ac:dyDescent="0.2">
      <c r="A68" s="5" t="s">
        <v>261</v>
      </c>
      <c r="B68" s="6" t="s">
        <v>262</v>
      </c>
      <c r="C68" s="6">
        <v>5</v>
      </c>
      <c r="D68" s="6" t="s">
        <v>274</v>
      </c>
      <c r="E68" s="7" t="s">
        <v>264</v>
      </c>
      <c r="F68" s="7" t="s">
        <v>275</v>
      </c>
      <c r="G68" s="7" t="s">
        <v>28</v>
      </c>
      <c r="H68" s="7" t="s">
        <v>29</v>
      </c>
      <c r="I68" s="7" t="str">
        <f>IF(Table3[[#This Row],[Charter School
Number]]="N/A",F68,"C"&amp;H68)</f>
        <v>62646</v>
      </c>
      <c r="J68" s="30" t="s">
        <v>276</v>
      </c>
      <c r="K68" s="8">
        <v>399.66000000000349</v>
      </c>
      <c r="L68" s="9">
        <v>399.66000000000349</v>
      </c>
    </row>
    <row r="69" spans="1:12" x14ac:dyDescent="0.2">
      <c r="A69" s="5" t="s">
        <v>277</v>
      </c>
      <c r="B69" s="6" t="s">
        <v>278</v>
      </c>
      <c r="C69" s="6">
        <v>1</v>
      </c>
      <c r="D69" s="6" t="s">
        <v>279</v>
      </c>
      <c r="E69" s="7" t="s">
        <v>280</v>
      </c>
      <c r="F69" s="7" t="s">
        <v>281</v>
      </c>
      <c r="G69" s="7" t="s">
        <v>28</v>
      </c>
      <c r="H69" s="7" t="s">
        <v>29</v>
      </c>
      <c r="I69" s="7" t="str">
        <f>IF(Table3[[#This Row],[Charter School
Number]]="N/A",F69,"C"&amp;H69)</f>
        <v>10124</v>
      </c>
      <c r="J69" s="30" t="s">
        <v>282</v>
      </c>
      <c r="K69" s="8">
        <v>4958.9799999999923</v>
      </c>
      <c r="L69" s="9">
        <v>4958.9799999999923</v>
      </c>
    </row>
    <row r="70" spans="1:12" x14ac:dyDescent="0.2">
      <c r="A70" s="5" t="s">
        <v>277</v>
      </c>
      <c r="B70" s="6" t="s">
        <v>278</v>
      </c>
      <c r="C70" s="6">
        <v>1</v>
      </c>
      <c r="D70" s="6" t="s">
        <v>283</v>
      </c>
      <c r="E70" s="7" t="s">
        <v>280</v>
      </c>
      <c r="F70" s="7" t="s">
        <v>284</v>
      </c>
      <c r="G70" s="7" t="s">
        <v>28</v>
      </c>
      <c r="H70" s="7" t="s">
        <v>29</v>
      </c>
      <c r="I70" s="7" t="str">
        <f>IF(Table3[[#This Row],[Charter School
Number]]="N/A",F70,"C"&amp;H70)</f>
        <v>62679</v>
      </c>
      <c r="J70" s="30" t="s">
        <v>285</v>
      </c>
      <c r="K70" s="8">
        <v>571.18999999999869</v>
      </c>
      <c r="L70" s="9">
        <v>571.18999999999869</v>
      </c>
    </row>
    <row r="71" spans="1:12" x14ac:dyDescent="0.2">
      <c r="A71" s="5" t="s">
        <v>277</v>
      </c>
      <c r="B71" s="6" t="s">
        <v>278</v>
      </c>
      <c r="C71" s="6">
        <v>1</v>
      </c>
      <c r="D71" s="6" t="s">
        <v>286</v>
      </c>
      <c r="E71" s="7" t="s">
        <v>280</v>
      </c>
      <c r="F71" s="7" t="s">
        <v>284</v>
      </c>
      <c r="G71" s="7" t="s">
        <v>287</v>
      </c>
      <c r="H71" s="7" t="s">
        <v>288</v>
      </c>
      <c r="I71" s="7" t="str">
        <f>IF(Table3[[#This Row],[Charter School
Number]]="N/A",F71,"C"&amp;H71)</f>
        <v>C0744</v>
      </c>
      <c r="J71" s="30" t="s">
        <v>289</v>
      </c>
      <c r="K71" s="8">
        <v>13791.050000000003</v>
      </c>
      <c r="L71" s="9">
        <v>13791.050000000003</v>
      </c>
    </row>
    <row r="72" spans="1:12" x14ac:dyDescent="0.2">
      <c r="A72" s="5" t="s">
        <v>277</v>
      </c>
      <c r="B72" s="6" t="s">
        <v>278</v>
      </c>
      <c r="C72" s="6">
        <v>1</v>
      </c>
      <c r="D72" s="6" t="s">
        <v>290</v>
      </c>
      <c r="E72" s="7" t="s">
        <v>280</v>
      </c>
      <c r="F72" s="7" t="s">
        <v>284</v>
      </c>
      <c r="G72" s="7" t="s">
        <v>291</v>
      </c>
      <c r="H72" s="7" t="s">
        <v>292</v>
      </c>
      <c r="I72" s="7" t="str">
        <f>IF(Table3[[#This Row],[Charter School
Number]]="N/A",F72,"C"&amp;H72)</f>
        <v>C0466</v>
      </c>
      <c r="J72" s="30" t="s">
        <v>293</v>
      </c>
      <c r="K72" s="8">
        <v>47713.799999999996</v>
      </c>
      <c r="L72" s="9">
        <v>47713.799999999996</v>
      </c>
    </row>
    <row r="73" spans="1:12" x14ac:dyDescent="0.2">
      <c r="A73" s="5" t="s">
        <v>277</v>
      </c>
      <c r="B73" s="6" t="s">
        <v>278</v>
      </c>
      <c r="C73" s="6">
        <v>1</v>
      </c>
      <c r="D73" s="6" t="s">
        <v>294</v>
      </c>
      <c r="E73" s="7" t="s">
        <v>280</v>
      </c>
      <c r="F73" s="7" t="s">
        <v>295</v>
      </c>
      <c r="G73" s="7" t="s">
        <v>296</v>
      </c>
      <c r="H73" s="7" t="s">
        <v>297</v>
      </c>
      <c r="I73" s="7" t="str">
        <f>IF(Table3[[#This Row],[Charter School
Number]]="N/A",F73,"C"&amp;H73)</f>
        <v>C0642</v>
      </c>
      <c r="J73" s="30" t="s">
        <v>298</v>
      </c>
      <c r="K73" s="8">
        <v>11745.919999999998</v>
      </c>
      <c r="L73" s="9">
        <v>11745.919999999998</v>
      </c>
    </row>
    <row r="74" spans="1:12" x14ac:dyDescent="0.2">
      <c r="A74" s="5" t="s">
        <v>277</v>
      </c>
      <c r="B74" s="6" t="s">
        <v>278</v>
      </c>
      <c r="C74" s="6">
        <v>1</v>
      </c>
      <c r="D74" s="6" t="s">
        <v>299</v>
      </c>
      <c r="E74" s="7" t="s">
        <v>280</v>
      </c>
      <c r="F74" s="7" t="s">
        <v>300</v>
      </c>
      <c r="G74" s="7" t="s">
        <v>28</v>
      </c>
      <c r="H74" s="7" t="s">
        <v>29</v>
      </c>
      <c r="I74" s="7" t="str">
        <f>IF(Table3[[#This Row],[Charter School
Number]]="N/A",F74,"C"&amp;H74)</f>
        <v>62695</v>
      </c>
      <c r="J74" s="30" t="s">
        <v>301</v>
      </c>
      <c r="K74" s="8">
        <v>103.87999999999738</v>
      </c>
      <c r="L74" s="9">
        <v>103.87999999999738</v>
      </c>
    </row>
    <row r="75" spans="1:12" x14ac:dyDescent="0.2">
      <c r="A75" s="5" t="s">
        <v>277</v>
      </c>
      <c r="B75" s="6" t="s">
        <v>278</v>
      </c>
      <c r="C75" s="6">
        <v>1</v>
      </c>
      <c r="D75" s="6" t="s">
        <v>302</v>
      </c>
      <c r="E75" s="7" t="s">
        <v>280</v>
      </c>
      <c r="F75" s="7" t="s">
        <v>303</v>
      </c>
      <c r="G75" s="7" t="s">
        <v>28</v>
      </c>
      <c r="H75" s="7" t="s">
        <v>29</v>
      </c>
      <c r="I75" s="7" t="str">
        <f>IF(Table3[[#This Row],[Charter School
Number]]="N/A",F75,"C"&amp;H75)</f>
        <v>62745</v>
      </c>
      <c r="J75" s="30" t="s">
        <v>304</v>
      </c>
      <c r="K75" s="8">
        <v>324.21000000001004</v>
      </c>
      <c r="L75" s="9">
        <v>324.21000000001004</v>
      </c>
    </row>
    <row r="76" spans="1:12" x14ac:dyDescent="0.2">
      <c r="A76" s="5" t="s">
        <v>277</v>
      </c>
      <c r="B76" s="6" t="s">
        <v>278</v>
      </c>
      <c r="C76" s="6">
        <v>1</v>
      </c>
      <c r="D76" s="6" t="s">
        <v>305</v>
      </c>
      <c r="E76" s="7" t="s">
        <v>280</v>
      </c>
      <c r="F76" s="7" t="s">
        <v>306</v>
      </c>
      <c r="G76" s="7" t="s">
        <v>28</v>
      </c>
      <c r="H76" s="7" t="s">
        <v>29</v>
      </c>
      <c r="I76" s="7" t="str">
        <f>IF(Table3[[#This Row],[Charter School
Number]]="N/A",F76,"C"&amp;H76)</f>
        <v>62794</v>
      </c>
      <c r="J76" s="30" t="s">
        <v>307</v>
      </c>
      <c r="K76" s="8">
        <v>7265.0400000000009</v>
      </c>
      <c r="L76" s="9">
        <v>7265.0400000000009</v>
      </c>
    </row>
    <row r="77" spans="1:12" x14ac:dyDescent="0.2">
      <c r="A77" s="5" t="s">
        <v>277</v>
      </c>
      <c r="B77" s="6" t="s">
        <v>278</v>
      </c>
      <c r="C77" s="6">
        <v>1</v>
      </c>
      <c r="D77" s="6" t="s">
        <v>308</v>
      </c>
      <c r="E77" s="7" t="s">
        <v>280</v>
      </c>
      <c r="F77" s="7" t="s">
        <v>309</v>
      </c>
      <c r="G77" s="7" t="s">
        <v>310</v>
      </c>
      <c r="H77" s="7" t="s">
        <v>311</v>
      </c>
      <c r="I77" s="7" t="str">
        <f>IF(Table3[[#This Row],[Charter School
Number]]="N/A",F77,"C"&amp;H77)</f>
        <v>C0173</v>
      </c>
      <c r="J77" s="30" t="s">
        <v>312</v>
      </c>
      <c r="K77" s="8">
        <v>311.53000000000247</v>
      </c>
      <c r="L77" s="9">
        <v>311.53000000000247</v>
      </c>
    </row>
    <row r="78" spans="1:12" x14ac:dyDescent="0.2">
      <c r="A78" s="5" t="s">
        <v>277</v>
      </c>
      <c r="B78" s="6" t="s">
        <v>278</v>
      </c>
      <c r="C78" s="6">
        <v>1</v>
      </c>
      <c r="D78" s="6" t="s">
        <v>313</v>
      </c>
      <c r="E78" s="7" t="s">
        <v>280</v>
      </c>
      <c r="F78" s="7" t="s">
        <v>314</v>
      </c>
      <c r="G78" s="7" t="s">
        <v>28</v>
      </c>
      <c r="H78" s="7" t="s">
        <v>29</v>
      </c>
      <c r="I78" s="7" t="str">
        <f>IF(Table3[[#This Row],[Charter School
Number]]="N/A",F78,"C"&amp;H78)</f>
        <v>62893</v>
      </c>
      <c r="J78" s="30" t="s">
        <v>315</v>
      </c>
      <c r="K78" s="8">
        <v>51.690000000002328</v>
      </c>
      <c r="L78" s="9">
        <v>51.690000000002328</v>
      </c>
    </row>
    <row r="79" spans="1:12" x14ac:dyDescent="0.2">
      <c r="A79" s="5" t="s">
        <v>277</v>
      </c>
      <c r="B79" s="6" t="s">
        <v>278</v>
      </c>
      <c r="C79" s="6">
        <v>1</v>
      </c>
      <c r="D79" s="6" t="s">
        <v>316</v>
      </c>
      <c r="E79" s="7" t="s">
        <v>280</v>
      </c>
      <c r="F79" s="7" t="s">
        <v>317</v>
      </c>
      <c r="G79" s="7" t="s">
        <v>28</v>
      </c>
      <c r="H79" s="7" t="s">
        <v>29</v>
      </c>
      <c r="I79" s="7" t="str">
        <f>IF(Table3[[#This Row],[Charter School
Number]]="N/A",F79,"C"&amp;H79)</f>
        <v>62919</v>
      </c>
      <c r="J79" s="30" t="s">
        <v>318</v>
      </c>
      <c r="K79" s="8">
        <v>3.1399999999994179</v>
      </c>
      <c r="L79" s="9">
        <v>3.1399999999994179</v>
      </c>
    </row>
    <row r="80" spans="1:12" x14ac:dyDescent="0.2">
      <c r="A80" s="5" t="s">
        <v>277</v>
      </c>
      <c r="B80" s="6" t="s">
        <v>278</v>
      </c>
      <c r="C80" s="6">
        <v>1</v>
      </c>
      <c r="D80" s="6" t="s">
        <v>319</v>
      </c>
      <c r="E80" s="7" t="s">
        <v>280</v>
      </c>
      <c r="F80" s="7" t="s">
        <v>320</v>
      </c>
      <c r="G80" s="7" t="s">
        <v>321</v>
      </c>
      <c r="H80" s="7" t="s">
        <v>322</v>
      </c>
      <c r="I80" s="7" t="str">
        <f>IF(Table3[[#This Row],[Charter School
Number]]="N/A",F80,"C"&amp;H80)</f>
        <v>C0891</v>
      </c>
      <c r="J80" s="30" t="s">
        <v>323</v>
      </c>
      <c r="K80" s="8">
        <v>15930.939999999999</v>
      </c>
      <c r="L80" s="9">
        <v>15930.939999999999</v>
      </c>
    </row>
    <row r="81" spans="1:12" x14ac:dyDescent="0.2">
      <c r="A81" s="5" t="s">
        <v>277</v>
      </c>
      <c r="B81" s="6" t="s">
        <v>278</v>
      </c>
      <c r="C81" s="6">
        <v>1</v>
      </c>
      <c r="D81" s="6" t="s">
        <v>324</v>
      </c>
      <c r="E81" s="7" t="s">
        <v>280</v>
      </c>
      <c r="F81" s="7" t="s">
        <v>325</v>
      </c>
      <c r="G81" s="7" t="s">
        <v>28</v>
      </c>
      <c r="H81" s="7" t="s">
        <v>29</v>
      </c>
      <c r="I81" s="7" t="str">
        <f>IF(Table3[[#This Row],[Charter School
Number]]="N/A",F81,"C"&amp;H81)</f>
        <v>62984</v>
      </c>
      <c r="J81" s="30" t="s">
        <v>326</v>
      </c>
      <c r="K81" s="8">
        <v>196.80999999999767</v>
      </c>
      <c r="L81" s="9">
        <v>196.80999999999767</v>
      </c>
    </row>
    <row r="82" spans="1:12" x14ac:dyDescent="0.2">
      <c r="A82" s="5" t="s">
        <v>277</v>
      </c>
      <c r="B82" s="6" t="s">
        <v>278</v>
      </c>
      <c r="C82" s="6">
        <v>1</v>
      </c>
      <c r="D82" s="6" t="s">
        <v>327</v>
      </c>
      <c r="E82" s="7" t="s">
        <v>280</v>
      </c>
      <c r="F82" s="7" t="s">
        <v>328</v>
      </c>
      <c r="G82" s="7" t="s">
        <v>28</v>
      </c>
      <c r="H82" s="7" t="s">
        <v>29</v>
      </c>
      <c r="I82" s="7" t="str">
        <f>IF(Table3[[#This Row],[Charter School
Number]]="N/A",F82,"C"&amp;H82)</f>
        <v>63008</v>
      </c>
      <c r="J82" s="30" t="s">
        <v>329</v>
      </c>
      <c r="K82" s="8">
        <v>16928.649999999994</v>
      </c>
      <c r="L82" s="9">
        <v>16928.649999999994</v>
      </c>
    </row>
    <row r="83" spans="1:12" x14ac:dyDescent="0.2">
      <c r="A83" s="5" t="s">
        <v>277</v>
      </c>
      <c r="B83" s="6" t="s">
        <v>278</v>
      </c>
      <c r="C83" s="6">
        <v>1</v>
      </c>
      <c r="D83" s="6" t="s">
        <v>330</v>
      </c>
      <c r="E83" s="7" t="s">
        <v>280</v>
      </c>
      <c r="F83" s="7" t="s">
        <v>331</v>
      </c>
      <c r="G83" s="7" t="s">
        <v>28</v>
      </c>
      <c r="H83" s="7" t="s">
        <v>29</v>
      </c>
      <c r="I83" s="7" t="str">
        <f>IF(Table3[[#This Row],[Charter School
Number]]="N/A",F83,"C"&amp;H83)</f>
        <v>63024</v>
      </c>
      <c r="J83" s="30" t="s">
        <v>332</v>
      </c>
      <c r="K83" s="8">
        <v>30204.340000000004</v>
      </c>
      <c r="L83" s="9">
        <v>30204.340000000004</v>
      </c>
    </row>
    <row r="84" spans="1:12" x14ac:dyDescent="0.2">
      <c r="A84" s="5" t="s">
        <v>277</v>
      </c>
      <c r="B84" s="6" t="s">
        <v>278</v>
      </c>
      <c r="C84" s="6">
        <v>1</v>
      </c>
      <c r="D84" s="6" t="s">
        <v>333</v>
      </c>
      <c r="E84" s="7" t="s">
        <v>280</v>
      </c>
      <c r="F84" s="7" t="s">
        <v>334</v>
      </c>
      <c r="G84" s="7" t="s">
        <v>335</v>
      </c>
      <c r="H84" s="7" t="s">
        <v>336</v>
      </c>
      <c r="I84" s="7" t="str">
        <f>IF(Table3[[#This Row],[Charter School
Number]]="N/A",F84,"C"&amp;H84)</f>
        <v>C1303</v>
      </c>
      <c r="J84" s="30" t="s">
        <v>337</v>
      </c>
      <c r="K84" s="8">
        <v>10</v>
      </c>
      <c r="L84" s="9">
        <v>10</v>
      </c>
    </row>
    <row r="85" spans="1:12" x14ac:dyDescent="0.2">
      <c r="A85" s="5" t="s">
        <v>277</v>
      </c>
      <c r="B85" s="6" t="s">
        <v>278</v>
      </c>
      <c r="C85" s="6">
        <v>1</v>
      </c>
      <c r="D85" s="6" t="s">
        <v>338</v>
      </c>
      <c r="E85" s="7" t="s">
        <v>280</v>
      </c>
      <c r="F85" s="7" t="s">
        <v>339</v>
      </c>
      <c r="G85" s="7" t="s">
        <v>28</v>
      </c>
      <c r="H85" s="7" t="s">
        <v>29</v>
      </c>
      <c r="I85" s="7" t="str">
        <f>IF(Table3[[#This Row],[Charter School
Number]]="N/A",F85,"C"&amp;H85)</f>
        <v>63057</v>
      </c>
      <c r="J85" s="30" t="s">
        <v>340</v>
      </c>
      <c r="K85" s="8">
        <v>4750.0500000000102</v>
      </c>
      <c r="L85" s="9">
        <v>4750.0500000000102</v>
      </c>
    </row>
    <row r="86" spans="1:12" x14ac:dyDescent="0.2">
      <c r="A86" s="5" t="s">
        <v>277</v>
      </c>
      <c r="B86" s="6" t="s">
        <v>278</v>
      </c>
      <c r="C86" s="6">
        <v>1</v>
      </c>
      <c r="D86" s="6" t="s">
        <v>341</v>
      </c>
      <c r="E86" s="7" t="s">
        <v>280</v>
      </c>
      <c r="F86" s="7" t="s">
        <v>342</v>
      </c>
      <c r="G86" s="7" t="s">
        <v>28</v>
      </c>
      <c r="H86" s="7" t="s">
        <v>29</v>
      </c>
      <c r="I86" s="7" t="str">
        <f>IF(Table3[[#This Row],[Charter School
Number]]="N/A",F86,"C"&amp;H86)</f>
        <v>75374</v>
      </c>
      <c r="J86" s="30" t="s">
        <v>343</v>
      </c>
      <c r="K86" s="8">
        <v>80.949999999989814</v>
      </c>
      <c r="L86" s="9">
        <v>80.949999999989814</v>
      </c>
    </row>
    <row r="87" spans="1:12" x14ac:dyDescent="0.2">
      <c r="A87" s="5" t="s">
        <v>277</v>
      </c>
      <c r="B87" s="6" t="s">
        <v>278</v>
      </c>
      <c r="C87" s="6">
        <v>1</v>
      </c>
      <c r="D87" s="6" t="s">
        <v>344</v>
      </c>
      <c r="E87" s="7" t="s">
        <v>280</v>
      </c>
      <c r="F87" s="7" t="s">
        <v>345</v>
      </c>
      <c r="G87" s="7" t="s">
        <v>346</v>
      </c>
      <c r="H87" s="7" t="s">
        <v>347</v>
      </c>
      <c r="I87" s="7" t="str">
        <f>IF(Table3[[#This Row],[Charter School
Number]]="N/A",F87,"C"&amp;H87)</f>
        <v>C1304</v>
      </c>
      <c r="J87" s="30" t="s">
        <v>348</v>
      </c>
      <c r="K87" s="8">
        <v>5833.8099999999977</v>
      </c>
      <c r="L87" s="9">
        <v>5833.8099999999977</v>
      </c>
    </row>
    <row r="88" spans="1:12" x14ac:dyDescent="0.2">
      <c r="A88" s="5" t="s">
        <v>349</v>
      </c>
      <c r="B88" s="6" t="s">
        <v>350</v>
      </c>
      <c r="C88" s="6">
        <v>1</v>
      </c>
      <c r="D88" s="6" t="s">
        <v>351</v>
      </c>
      <c r="E88" s="7" t="s">
        <v>352</v>
      </c>
      <c r="F88" s="7" t="s">
        <v>353</v>
      </c>
      <c r="G88" s="7" t="s">
        <v>28</v>
      </c>
      <c r="H88" s="7" t="s">
        <v>29</v>
      </c>
      <c r="I88" s="7" t="str">
        <f>IF(Table3[[#This Row],[Charter School
Number]]="N/A",F88,"C"&amp;H88)</f>
        <v>63073</v>
      </c>
      <c r="J88" s="30" t="s">
        <v>354</v>
      </c>
      <c r="K88" s="8">
        <v>15338.530000000028</v>
      </c>
      <c r="L88" s="9">
        <v>15338.530000000028</v>
      </c>
    </row>
    <row r="89" spans="1:12" x14ac:dyDescent="0.2">
      <c r="A89" s="5" t="s">
        <v>349</v>
      </c>
      <c r="B89" s="6" t="s">
        <v>350</v>
      </c>
      <c r="C89" s="6">
        <v>1</v>
      </c>
      <c r="D89" s="6" t="s">
        <v>355</v>
      </c>
      <c r="E89" s="7" t="s">
        <v>352</v>
      </c>
      <c r="F89" s="7" t="s">
        <v>356</v>
      </c>
      <c r="G89" s="7" t="s">
        <v>28</v>
      </c>
      <c r="H89" s="7" t="s">
        <v>29</v>
      </c>
      <c r="I89" s="7" t="str">
        <f>IF(Table3[[#This Row],[Charter School
Number]]="N/A",F89,"C"&amp;H89)</f>
        <v>63131</v>
      </c>
      <c r="J89" s="30" t="s">
        <v>357</v>
      </c>
      <c r="K89" s="8">
        <v>7138</v>
      </c>
      <c r="L89" s="9">
        <v>7138</v>
      </c>
    </row>
    <row r="90" spans="1:12" x14ac:dyDescent="0.2">
      <c r="A90" s="5" t="s">
        <v>349</v>
      </c>
      <c r="B90" s="6" t="s">
        <v>350</v>
      </c>
      <c r="C90" s="6">
        <v>1</v>
      </c>
      <c r="D90" s="6" t="s">
        <v>358</v>
      </c>
      <c r="E90" s="7" t="s">
        <v>352</v>
      </c>
      <c r="F90" s="7" t="s">
        <v>359</v>
      </c>
      <c r="G90" s="7" t="s">
        <v>28</v>
      </c>
      <c r="H90" s="7" t="s">
        <v>29</v>
      </c>
      <c r="I90" s="7" t="str">
        <f>IF(Table3[[#This Row],[Charter School
Number]]="N/A",F90,"C"&amp;H90)</f>
        <v>63149</v>
      </c>
      <c r="J90" s="30" t="s">
        <v>360</v>
      </c>
      <c r="K90" s="8">
        <v>3831</v>
      </c>
      <c r="L90" s="9">
        <v>3831</v>
      </c>
    </row>
    <row r="91" spans="1:12" x14ac:dyDescent="0.2">
      <c r="A91" s="5" t="s">
        <v>349</v>
      </c>
      <c r="B91" s="6" t="s">
        <v>350</v>
      </c>
      <c r="C91" s="6">
        <v>1</v>
      </c>
      <c r="D91" s="6" t="s">
        <v>361</v>
      </c>
      <c r="E91" s="7" t="s">
        <v>352</v>
      </c>
      <c r="F91" s="7" t="s">
        <v>362</v>
      </c>
      <c r="G91" s="7" t="s">
        <v>28</v>
      </c>
      <c r="H91" s="7" t="s">
        <v>29</v>
      </c>
      <c r="I91" s="7" t="str">
        <f>IF(Table3[[#This Row],[Charter School
Number]]="N/A",F91,"C"&amp;H91)</f>
        <v>63198</v>
      </c>
      <c r="J91" s="30" t="s">
        <v>363</v>
      </c>
      <c r="K91" s="8">
        <v>2226</v>
      </c>
      <c r="L91" s="9">
        <v>2226</v>
      </c>
    </row>
    <row r="92" spans="1:12" x14ac:dyDescent="0.2">
      <c r="A92" s="5" t="s">
        <v>349</v>
      </c>
      <c r="B92" s="6" t="s">
        <v>350</v>
      </c>
      <c r="C92" s="6">
        <v>1</v>
      </c>
      <c r="D92" s="6" t="s">
        <v>364</v>
      </c>
      <c r="E92" s="7" t="s">
        <v>352</v>
      </c>
      <c r="F92" s="7" t="s">
        <v>365</v>
      </c>
      <c r="G92" s="7" t="s">
        <v>28</v>
      </c>
      <c r="H92" s="7" t="s">
        <v>29</v>
      </c>
      <c r="I92" s="7" t="str">
        <f>IF(Table3[[#This Row],[Charter School
Number]]="N/A",F92,"C"&amp;H92)</f>
        <v>63222</v>
      </c>
      <c r="J92" s="30" t="s">
        <v>366</v>
      </c>
      <c r="K92" s="8">
        <v>362.47000000000116</v>
      </c>
      <c r="L92" s="9">
        <v>362.47000000000116</v>
      </c>
    </row>
    <row r="93" spans="1:12" x14ac:dyDescent="0.2">
      <c r="A93" s="5" t="s">
        <v>367</v>
      </c>
      <c r="B93" s="6" t="s">
        <v>368</v>
      </c>
      <c r="C93" s="6">
        <v>14</v>
      </c>
      <c r="D93" s="6" t="s">
        <v>369</v>
      </c>
      <c r="E93" s="7" t="s">
        <v>370</v>
      </c>
      <c r="F93" s="7" t="s">
        <v>371</v>
      </c>
      <c r="G93" s="7" t="s">
        <v>28</v>
      </c>
      <c r="H93" s="7" t="s">
        <v>29</v>
      </c>
      <c r="I93" s="7" t="str">
        <f>IF(Table3[[#This Row],[Charter School
Number]]="N/A",F93,"C"&amp;H93)</f>
        <v>10140</v>
      </c>
      <c r="J93" s="30" t="s">
        <v>372</v>
      </c>
      <c r="K93" s="8">
        <v>4618</v>
      </c>
      <c r="L93" s="9">
        <v>4618</v>
      </c>
    </row>
    <row r="94" spans="1:12" x14ac:dyDescent="0.2">
      <c r="A94" s="5" t="s">
        <v>367</v>
      </c>
      <c r="B94" s="6" t="s">
        <v>368</v>
      </c>
      <c r="C94" s="6">
        <v>14</v>
      </c>
      <c r="D94" s="6" t="s">
        <v>373</v>
      </c>
      <c r="E94" s="7" t="s">
        <v>370</v>
      </c>
      <c r="F94" s="7" t="s">
        <v>371</v>
      </c>
      <c r="G94" s="7" t="s">
        <v>374</v>
      </c>
      <c r="H94" s="7" t="s">
        <v>375</v>
      </c>
      <c r="I94" s="7" t="str">
        <f>IF(Table3[[#This Row],[Charter School
Number]]="N/A",F94,"C"&amp;H94)</f>
        <v>C1012</v>
      </c>
      <c r="J94" s="30" t="s">
        <v>376</v>
      </c>
      <c r="K94" s="8">
        <v>147144</v>
      </c>
      <c r="L94" s="9">
        <v>147144</v>
      </c>
    </row>
    <row r="95" spans="1:12" x14ac:dyDescent="0.2">
      <c r="A95" s="5" t="s">
        <v>367</v>
      </c>
      <c r="B95" s="6" t="s">
        <v>368</v>
      </c>
      <c r="C95" s="6">
        <v>14</v>
      </c>
      <c r="D95" s="6" t="s">
        <v>377</v>
      </c>
      <c r="E95" s="7" t="s">
        <v>370</v>
      </c>
      <c r="F95" s="7" t="s">
        <v>378</v>
      </c>
      <c r="G95" s="7" t="s">
        <v>28</v>
      </c>
      <c r="H95" s="7" t="s">
        <v>29</v>
      </c>
      <c r="I95" s="7" t="str">
        <f>IF(Table3[[#This Row],[Charter School
Number]]="N/A",F95,"C"&amp;H95)</f>
        <v>63248</v>
      </c>
      <c r="J95" s="30" t="s">
        <v>379</v>
      </c>
      <c r="K95" s="8">
        <v>10355</v>
      </c>
      <c r="L95" s="9">
        <v>10355</v>
      </c>
    </row>
    <row r="96" spans="1:12" x14ac:dyDescent="0.2">
      <c r="A96" s="5" t="s">
        <v>380</v>
      </c>
      <c r="B96" s="6" t="s">
        <v>381</v>
      </c>
      <c r="C96" s="6">
        <v>2</v>
      </c>
      <c r="D96" s="6" t="s">
        <v>382</v>
      </c>
      <c r="E96" s="7" t="s">
        <v>383</v>
      </c>
      <c r="F96" s="7" t="s">
        <v>384</v>
      </c>
      <c r="G96" s="7" t="s">
        <v>28</v>
      </c>
      <c r="H96" s="7" t="s">
        <v>29</v>
      </c>
      <c r="I96" s="7" t="str">
        <f>IF(Table3[[#This Row],[Charter School
Number]]="N/A",F96,"C"&amp;H96)</f>
        <v>63420</v>
      </c>
      <c r="J96" s="30" t="s">
        <v>385</v>
      </c>
      <c r="K96" s="8">
        <v>26975.26999999999</v>
      </c>
      <c r="L96" s="9">
        <v>26975.26999999999</v>
      </c>
    </row>
    <row r="97" spans="1:12" x14ac:dyDescent="0.2">
      <c r="A97" s="5" t="s">
        <v>380</v>
      </c>
      <c r="B97" s="6" t="s">
        <v>381</v>
      </c>
      <c r="C97" s="6">
        <v>2</v>
      </c>
      <c r="D97" s="6" t="s">
        <v>386</v>
      </c>
      <c r="E97" s="7" t="s">
        <v>383</v>
      </c>
      <c r="F97" s="7" t="s">
        <v>387</v>
      </c>
      <c r="G97" s="7" t="s">
        <v>28</v>
      </c>
      <c r="H97" s="7" t="s">
        <v>29</v>
      </c>
      <c r="I97" s="7" t="str">
        <f>IF(Table3[[#This Row],[Charter School
Number]]="N/A",F97,"C"&amp;H97)</f>
        <v>63446</v>
      </c>
      <c r="J97" s="30" t="s">
        <v>388</v>
      </c>
      <c r="K97" s="8">
        <v>5396</v>
      </c>
      <c r="L97" s="9">
        <v>5396</v>
      </c>
    </row>
    <row r="98" spans="1:12" x14ac:dyDescent="0.2">
      <c r="A98" s="5" t="s">
        <v>380</v>
      </c>
      <c r="B98" s="6" t="s">
        <v>381</v>
      </c>
      <c r="C98" s="6">
        <v>2</v>
      </c>
      <c r="D98" s="6" t="s">
        <v>389</v>
      </c>
      <c r="E98" s="7" t="s">
        <v>383</v>
      </c>
      <c r="F98" s="7" t="s">
        <v>390</v>
      </c>
      <c r="G98" s="7" t="s">
        <v>28</v>
      </c>
      <c r="H98" s="7" t="s">
        <v>29</v>
      </c>
      <c r="I98" s="7" t="str">
        <f>IF(Table3[[#This Row],[Charter School
Number]]="N/A",F98,"C"&amp;H98)</f>
        <v>63578</v>
      </c>
      <c r="J98" s="30" t="s">
        <v>391</v>
      </c>
      <c r="K98" s="8">
        <v>16568.229999999981</v>
      </c>
      <c r="L98" s="9">
        <v>16568.229999999981</v>
      </c>
    </row>
    <row r="99" spans="1:12" x14ac:dyDescent="0.2">
      <c r="A99" s="5" t="s">
        <v>380</v>
      </c>
      <c r="B99" s="6" t="s">
        <v>381</v>
      </c>
      <c r="C99" s="6">
        <v>2</v>
      </c>
      <c r="D99" s="6" t="s">
        <v>392</v>
      </c>
      <c r="E99" s="7" t="s">
        <v>383</v>
      </c>
      <c r="F99" s="7" t="s">
        <v>393</v>
      </c>
      <c r="G99" s="7" t="s">
        <v>28</v>
      </c>
      <c r="H99" s="7" t="s">
        <v>29</v>
      </c>
      <c r="I99" s="7" t="str">
        <f>IF(Table3[[#This Row],[Charter School
Number]]="N/A",F99,"C"&amp;H99)</f>
        <v>63610</v>
      </c>
      <c r="J99" s="30" t="s">
        <v>394</v>
      </c>
      <c r="K99" s="8">
        <v>52234</v>
      </c>
      <c r="L99" s="9">
        <v>52234</v>
      </c>
    </row>
    <row r="100" spans="1:12" x14ac:dyDescent="0.2">
      <c r="A100" s="5" t="s">
        <v>380</v>
      </c>
      <c r="B100" s="6" t="s">
        <v>381</v>
      </c>
      <c r="C100" s="6">
        <v>2</v>
      </c>
      <c r="D100" s="6" t="s">
        <v>395</v>
      </c>
      <c r="E100" s="7" t="s">
        <v>383</v>
      </c>
      <c r="F100" s="7" t="s">
        <v>396</v>
      </c>
      <c r="G100" s="7" t="s">
        <v>28</v>
      </c>
      <c r="H100" s="7" t="s">
        <v>29</v>
      </c>
      <c r="I100" s="7" t="str">
        <f>IF(Table3[[#This Row],[Charter School
Number]]="N/A",F100,"C"&amp;H100)</f>
        <v>63768</v>
      </c>
      <c r="J100" s="30" t="s">
        <v>397</v>
      </c>
      <c r="K100" s="8">
        <v>22411</v>
      </c>
      <c r="L100" s="9">
        <v>22411</v>
      </c>
    </row>
    <row r="101" spans="1:12" x14ac:dyDescent="0.2">
      <c r="A101" s="5" t="s">
        <v>380</v>
      </c>
      <c r="B101" s="6" t="s">
        <v>381</v>
      </c>
      <c r="C101" s="6">
        <v>2</v>
      </c>
      <c r="D101" s="6" t="s">
        <v>398</v>
      </c>
      <c r="E101" s="7" t="s">
        <v>383</v>
      </c>
      <c r="F101" s="7" t="s">
        <v>399</v>
      </c>
      <c r="G101" s="7" t="s">
        <v>28</v>
      </c>
      <c r="H101" s="7" t="s">
        <v>29</v>
      </c>
      <c r="I101" s="7" t="str">
        <f>IF(Table3[[#This Row],[Charter School
Number]]="N/A",F101,"C"&amp;H101)</f>
        <v>63784</v>
      </c>
      <c r="J101" s="30" t="s">
        <v>400</v>
      </c>
      <c r="K101" s="8">
        <v>397</v>
      </c>
      <c r="L101" s="9">
        <v>397</v>
      </c>
    </row>
    <row r="102" spans="1:12" x14ac:dyDescent="0.2">
      <c r="A102" s="5" t="s">
        <v>380</v>
      </c>
      <c r="B102" s="6" t="s">
        <v>381</v>
      </c>
      <c r="C102" s="6">
        <v>2</v>
      </c>
      <c r="D102" s="6" t="s">
        <v>401</v>
      </c>
      <c r="E102" s="7" t="s">
        <v>383</v>
      </c>
      <c r="F102" s="7" t="s">
        <v>402</v>
      </c>
      <c r="G102" s="7" t="s">
        <v>28</v>
      </c>
      <c r="H102" s="7" t="s">
        <v>29</v>
      </c>
      <c r="I102" s="7" t="str">
        <f>IF(Table3[[#This Row],[Charter School
Number]]="N/A",F102,"C"&amp;H102)</f>
        <v>63842</v>
      </c>
      <c r="J102" s="30" t="s">
        <v>403</v>
      </c>
      <c r="K102" s="8">
        <v>105102.73999999999</v>
      </c>
      <c r="L102" s="9">
        <v>105102.73999999999</v>
      </c>
    </row>
    <row r="103" spans="1:12" x14ac:dyDescent="0.2">
      <c r="A103" s="5" t="s">
        <v>380</v>
      </c>
      <c r="B103" s="6" t="s">
        <v>381</v>
      </c>
      <c r="C103" s="6">
        <v>2</v>
      </c>
      <c r="D103" s="6" t="s">
        <v>404</v>
      </c>
      <c r="E103" s="7" t="s">
        <v>383</v>
      </c>
      <c r="F103" s="7" t="s">
        <v>405</v>
      </c>
      <c r="G103" s="7" t="s">
        <v>28</v>
      </c>
      <c r="H103" s="7" t="s">
        <v>29</v>
      </c>
      <c r="I103" s="7" t="str">
        <f>IF(Table3[[#This Row],[Charter School
Number]]="N/A",F103,"C"&amp;H103)</f>
        <v>63859</v>
      </c>
      <c r="J103" s="30" t="s">
        <v>406</v>
      </c>
      <c r="K103" s="8">
        <v>270.01000000000931</v>
      </c>
      <c r="L103" s="9">
        <v>270.01000000000931</v>
      </c>
    </row>
    <row r="104" spans="1:12" x14ac:dyDescent="0.2">
      <c r="A104" s="5" t="s">
        <v>380</v>
      </c>
      <c r="B104" s="6" t="s">
        <v>381</v>
      </c>
      <c r="C104" s="6">
        <v>2</v>
      </c>
      <c r="D104" s="6" t="s">
        <v>407</v>
      </c>
      <c r="E104" s="7" t="s">
        <v>383</v>
      </c>
      <c r="F104" s="7" t="s">
        <v>408</v>
      </c>
      <c r="G104" s="7" t="s">
        <v>28</v>
      </c>
      <c r="H104" s="7" t="s">
        <v>29</v>
      </c>
      <c r="I104" s="7" t="str">
        <f>IF(Table3[[#This Row],[Charter School
Number]]="N/A",F104,"C"&amp;H104)</f>
        <v>75168</v>
      </c>
      <c r="J104" s="30" t="s">
        <v>409</v>
      </c>
      <c r="K104" s="8">
        <v>4242</v>
      </c>
      <c r="L104" s="9">
        <v>4242</v>
      </c>
    </row>
    <row r="105" spans="1:12" x14ac:dyDescent="0.2">
      <c r="A105" s="5" t="s">
        <v>410</v>
      </c>
      <c r="B105" s="6" t="s">
        <v>411</v>
      </c>
      <c r="C105" s="6">
        <v>22</v>
      </c>
      <c r="D105" s="6" t="s">
        <v>412</v>
      </c>
      <c r="E105" s="7" t="s">
        <v>413</v>
      </c>
      <c r="F105" s="7" t="s">
        <v>414</v>
      </c>
      <c r="G105" s="7" t="s">
        <v>28</v>
      </c>
      <c r="H105" s="7" t="s">
        <v>29</v>
      </c>
      <c r="I105" s="7" t="str">
        <f>IF(Table3[[#This Row],[Charter School
Number]]="N/A",F105,"C"&amp;H105)</f>
        <v>10165</v>
      </c>
      <c r="J105" s="30" t="s">
        <v>415</v>
      </c>
      <c r="K105" s="8">
        <v>2689.2900000000081</v>
      </c>
      <c r="L105" s="9">
        <v>2689.2900000000081</v>
      </c>
    </row>
    <row r="106" spans="1:12" x14ac:dyDescent="0.2">
      <c r="A106" s="5" t="s">
        <v>410</v>
      </c>
      <c r="B106" s="6" t="s">
        <v>411</v>
      </c>
      <c r="C106" s="6">
        <v>22</v>
      </c>
      <c r="D106" s="6" t="s">
        <v>416</v>
      </c>
      <c r="E106" s="7" t="s">
        <v>413</v>
      </c>
      <c r="F106" s="7" t="s">
        <v>417</v>
      </c>
      <c r="G106" s="7" t="s">
        <v>28</v>
      </c>
      <c r="H106" s="7" t="s">
        <v>29</v>
      </c>
      <c r="I106" s="7" t="str">
        <f>IF(Table3[[#This Row],[Charter School
Number]]="N/A",F106,"C"&amp;H106)</f>
        <v>63875</v>
      </c>
      <c r="J106" s="30" t="s">
        <v>418</v>
      </c>
      <c r="K106" s="8">
        <v>2224</v>
      </c>
      <c r="L106" s="9">
        <v>2224</v>
      </c>
    </row>
    <row r="107" spans="1:12" x14ac:dyDescent="0.2">
      <c r="A107" s="5" t="s">
        <v>410</v>
      </c>
      <c r="B107" s="6" t="s">
        <v>411</v>
      </c>
      <c r="C107" s="6">
        <v>22</v>
      </c>
      <c r="D107" s="6" t="s">
        <v>419</v>
      </c>
      <c r="E107" s="7" t="s">
        <v>413</v>
      </c>
      <c r="F107" s="7" t="s">
        <v>417</v>
      </c>
      <c r="G107" s="7" t="s">
        <v>420</v>
      </c>
      <c r="H107" s="7" t="s">
        <v>421</v>
      </c>
      <c r="I107" s="7" t="str">
        <f>IF(Table3[[#This Row],[Charter School
Number]]="N/A",F107,"C"&amp;H107)</f>
        <v>C0571</v>
      </c>
      <c r="J107" s="30" t="s">
        <v>422</v>
      </c>
      <c r="K107" s="8">
        <v>47500.479999999996</v>
      </c>
      <c r="L107" s="9">
        <v>47500.479999999996</v>
      </c>
    </row>
    <row r="108" spans="1:12" x14ac:dyDescent="0.2">
      <c r="A108" s="5" t="s">
        <v>410</v>
      </c>
      <c r="B108" s="6" t="s">
        <v>411</v>
      </c>
      <c r="C108" s="6">
        <v>22</v>
      </c>
      <c r="D108" s="6" t="s">
        <v>423</v>
      </c>
      <c r="E108" s="7" t="s">
        <v>413</v>
      </c>
      <c r="F108" s="7" t="s">
        <v>424</v>
      </c>
      <c r="G108" s="7" t="s">
        <v>28</v>
      </c>
      <c r="H108" s="7" t="s">
        <v>29</v>
      </c>
      <c r="I108" s="7" t="str">
        <f>IF(Table3[[#This Row],[Charter School
Number]]="N/A",F108,"C"&amp;H108)</f>
        <v>63933</v>
      </c>
      <c r="J108" s="30" t="s">
        <v>425</v>
      </c>
      <c r="K108" s="8">
        <v>9938.5400000000081</v>
      </c>
      <c r="L108" s="9">
        <v>9938.5400000000081</v>
      </c>
    </row>
    <row r="109" spans="1:12" x14ac:dyDescent="0.2">
      <c r="A109" s="5" t="s">
        <v>410</v>
      </c>
      <c r="B109" s="6" t="s">
        <v>411</v>
      </c>
      <c r="C109" s="6">
        <v>22</v>
      </c>
      <c r="D109" s="6" t="s">
        <v>426</v>
      </c>
      <c r="E109" s="7" t="s">
        <v>413</v>
      </c>
      <c r="F109" s="7" t="s">
        <v>427</v>
      </c>
      <c r="G109" s="7" t="s">
        <v>28</v>
      </c>
      <c r="H109" s="7" t="s">
        <v>29</v>
      </c>
      <c r="I109" s="7" t="str">
        <f>IF(Table3[[#This Row],[Charter School
Number]]="N/A",F109,"C"&amp;H109)</f>
        <v>63974</v>
      </c>
      <c r="J109" s="30" t="s">
        <v>428</v>
      </c>
      <c r="K109" s="8">
        <v>1867</v>
      </c>
      <c r="L109" s="9">
        <v>1867</v>
      </c>
    </row>
    <row r="110" spans="1:12" x14ac:dyDescent="0.2">
      <c r="A110" s="5" t="s">
        <v>410</v>
      </c>
      <c r="B110" s="6" t="s">
        <v>411</v>
      </c>
      <c r="C110" s="6">
        <v>22</v>
      </c>
      <c r="D110" s="6" t="s">
        <v>429</v>
      </c>
      <c r="E110" s="7" t="s">
        <v>413</v>
      </c>
      <c r="F110" s="7" t="s">
        <v>430</v>
      </c>
      <c r="G110" s="7" t="s">
        <v>28</v>
      </c>
      <c r="H110" s="7" t="s">
        <v>29</v>
      </c>
      <c r="I110" s="7" t="str">
        <f>IF(Table3[[#This Row],[Charter School
Number]]="N/A",F110,"C"&amp;H110)</f>
        <v>63990</v>
      </c>
      <c r="J110" s="30" t="s">
        <v>136</v>
      </c>
      <c r="K110" s="8">
        <v>7390</v>
      </c>
      <c r="L110" s="9">
        <v>7390</v>
      </c>
    </row>
    <row r="111" spans="1:12" x14ac:dyDescent="0.2">
      <c r="A111" s="5" t="s">
        <v>431</v>
      </c>
      <c r="B111" s="6" t="s">
        <v>432</v>
      </c>
      <c r="C111" s="6">
        <v>5</v>
      </c>
      <c r="D111" s="6" t="s">
        <v>433</v>
      </c>
      <c r="E111" s="7" t="s">
        <v>434</v>
      </c>
      <c r="F111" s="7" t="s">
        <v>435</v>
      </c>
      <c r="G111" s="7" t="s">
        <v>28</v>
      </c>
      <c r="H111" s="7" t="s">
        <v>29</v>
      </c>
      <c r="I111" s="7" t="str">
        <f>IF(Table3[[#This Row],[Charter School
Number]]="N/A",F111,"C"&amp;H111)</f>
        <v>64014</v>
      </c>
      <c r="J111" s="30" t="s">
        <v>436</v>
      </c>
      <c r="K111" s="8">
        <v>118636</v>
      </c>
      <c r="L111" s="9">
        <v>118636</v>
      </c>
    </row>
    <row r="112" spans="1:12" x14ac:dyDescent="0.2">
      <c r="A112" s="5" t="s">
        <v>437</v>
      </c>
      <c r="B112" s="6" t="s">
        <v>438</v>
      </c>
      <c r="C112" s="6">
        <v>1</v>
      </c>
      <c r="D112" s="6" t="s">
        <v>439</v>
      </c>
      <c r="E112" s="7" t="s">
        <v>440</v>
      </c>
      <c r="F112" s="7" t="s">
        <v>441</v>
      </c>
      <c r="G112" s="7" t="s">
        <v>28</v>
      </c>
      <c r="H112" s="7" t="s">
        <v>29</v>
      </c>
      <c r="I112" s="7" t="str">
        <f>IF(Table3[[#This Row],[Charter School
Number]]="N/A",F112,"C"&amp;H112)</f>
        <v>64089</v>
      </c>
      <c r="J112" s="30" t="s">
        <v>442</v>
      </c>
      <c r="K112" s="8">
        <v>12212</v>
      </c>
      <c r="L112" s="9">
        <v>12212</v>
      </c>
    </row>
    <row r="113" spans="1:12" x14ac:dyDescent="0.2">
      <c r="A113" s="5" t="s">
        <v>437</v>
      </c>
      <c r="B113" s="6" t="s">
        <v>438</v>
      </c>
      <c r="C113" s="6">
        <v>1</v>
      </c>
      <c r="D113" s="6" t="s">
        <v>443</v>
      </c>
      <c r="E113" s="7" t="s">
        <v>440</v>
      </c>
      <c r="F113" s="7" t="s">
        <v>444</v>
      </c>
      <c r="G113" s="7" t="s">
        <v>28</v>
      </c>
      <c r="H113" s="7" t="s">
        <v>29</v>
      </c>
      <c r="I113" s="7" t="str">
        <f>IF(Table3[[#This Row],[Charter School
Number]]="N/A",F113,"C"&amp;H113)</f>
        <v>64105</v>
      </c>
      <c r="J113" s="30" t="s">
        <v>445</v>
      </c>
      <c r="K113" s="8">
        <v>408</v>
      </c>
      <c r="L113" s="9">
        <v>408</v>
      </c>
    </row>
    <row r="114" spans="1:12" x14ac:dyDescent="0.2">
      <c r="A114" s="5" t="s">
        <v>437</v>
      </c>
      <c r="B114" s="6" t="s">
        <v>438</v>
      </c>
      <c r="C114" s="6">
        <v>1</v>
      </c>
      <c r="D114" s="6" t="s">
        <v>446</v>
      </c>
      <c r="E114" s="7" t="s">
        <v>440</v>
      </c>
      <c r="F114" s="7" t="s">
        <v>447</v>
      </c>
      <c r="G114" s="7" t="s">
        <v>28</v>
      </c>
      <c r="H114" s="7" t="s">
        <v>29</v>
      </c>
      <c r="I114" s="7" t="str">
        <f>IF(Table3[[#This Row],[Charter School
Number]]="N/A",F114,"C"&amp;H114)</f>
        <v>64139</v>
      </c>
      <c r="J114" s="30" t="s">
        <v>448</v>
      </c>
      <c r="K114" s="8">
        <v>502.75</v>
      </c>
      <c r="L114" s="9">
        <v>502.75</v>
      </c>
    </row>
    <row r="115" spans="1:12" x14ac:dyDescent="0.2">
      <c r="A115" s="5" t="s">
        <v>437</v>
      </c>
      <c r="B115" s="6" t="s">
        <v>438</v>
      </c>
      <c r="C115" s="6">
        <v>1</v>
      </c>
      <c r="D115" s="6" t="s">
        <v>449</v>
      </c>
      <c r="E115" s="7" t="s">
        <v>440</v>
      </c>
      <c r="F115" s="7" t="s">
        <v>450</v>
      </c>
      <c r="G115" s="7" t="s">
        <v>28</v>
      </c>
      <c r="H115" s="7" t="s">
        <v>29</v>
      </c>
      <c r="I115" s="7" t="str">
        <f>IF(Table3[[#This Row],[Charter School
Number]]="N/A",F115,"C"&amp;H115)</f>
        <v>64162</v>
      </c>
      <c r="J115" s="30" t="s">
        <v>451</v>
      </c>
      <c r="K115" s="8">
        <v>8018</v>
      </c>
      <c r="L115" s="9">
        <v>8018</v>
      </c>
    </row>
    <row r="116" spans="1:12" x14ac:dyDescent="0.2">
      <c r="A116" s="5" t="s">
        <v>452</v>
      </c>
      <c r="B116" s="6" t="s">
        <v>453</v>
      </c>
      <c r="C116" s="6">
        <v>1</v>
      </c>
      <c r="D116" s="6" t="s">
        <v>454</v>
      </c>
      <c r="E116" s="7" t="s">
        <v>455</v>
      </c>
      <c r="F116" s="7" t="s">
        <v>456</v>
      </c>
      <c r="G116" s="7" t="s">
        <v>457</v>
      </c>
      <c r="H116" s="7" t="s">
        <v>458</v>
      </c>
      <c r="I116" s="7" t="str">
        <f>IF(Table3[[#This Row],[Charter School
Number]]="N/A",F116,"C"&amp;H116)</f>
        <v>C0694</v>
      </c>
      <c r="J116" s="30" t="s">
        <v>459</v>
      </c>
      <c r="K116" s="8">
        <v>28747</v>
      </c>
      <c r="L116" s="9">
        <v>28747</v>
      </c>
    </row>
    <row r="117" spans="1:12" x14ac:dyDescent="0.2">
      <c r="A117" s="5" t="s">
        <v>452</v>
      </c>
      <c r="B117" s="6" t="s">
        <v>453</v>
      </c>
      <c r="C117" s="6">
        <v>1</v>
      </c>
      <c r="D117" s="6" t="s">
        <v>460</v>
      </c>
      <c r="E117" s="7" t="s">
        <v>455</v>
      </c>
      <c r="F117" s="7" t="s">
        <v>456</v>
      </c>
      <c r="G117" s="7" t="s">
        <v>461</v>
      </c>
      <c r="H117" s="7" t="s">
        <v>462</v>
      </c>
      <c r="I117" s="7" t="str">
        <f>IF(Table3[[#This Row],[Charter School
Number]]="N/A",F117,"C"&amp;H117)</f>
        <v>C0917</v>
      </c>
      <c r="J117" s="30" t="s">
        <v>463</v>
      </c>
      <c r="K117" s="8">
        <v>165319.46000000002</v>
      </c>
      <c r="L117" s="9">
        <v>165319.46000000002</v>
      </c>
    </row>
    <row r="118" spans="1:12" x14ac:dyDescent="0.2">
      <c r="A118" s="5" t="s">
        <v>452</v>
      </c>
      <c r="B118" s="6" t="s">
        <v>453</v>
      </c>
      <c r="C118" s="6">
        <v>1</v>
      </c>
      <c r="D118" s="6" t="s">
        <v>464</v>
      </c>
      <c r="E118" s="7" t="s">
        <v>455</v>
      </c>
      <c r="F118" s="7" t="s">
        <v>456</v>
      </c>
      <c r="G118" s="7" t="s">
        <v>465</v>
      </c>
      <c r="H118" s="7" t="s">
        <v>466</v>
      </c>
      <c r="I118" s="7" t="str">
        <f>IF(Table3[[#This Row],[Charter School
Number]]="N/A",F118,"C"&amp;H118)</f>
        <v>C0906</v>
      </c>
      <c r="J118" s="30" t="s">
        <v>467</v>
      </c>
      <c r="K118" s="8">
        <v>197888.74</v>
      </c>
      <c r="L118" s="9">
        <v>197888.74</v>
      </c>
    </row>
    <row r="119" spans="1:12" x14ac:dyDescent="0.2">
      <c r="A119" s="5" t="s">
        <v>452</v>
      </c>
      <c r="B119" s="6" t="s">
        <v>453</v>
      </c>
      <c r="C119" s="6">
        <v>1</v>
      </c>
      <c r="D119" s="6" t="s">
        <v>468</v>
      </c>
      <c r="E119" s="7" t="s">
        <v>455</v>
      </c>
      <c r="F119" s="7" t="s">
        <v>456</v>
      </c>
      <c r="G119" s="7" t="s">
        <v>469</v>
      </c>
      <c r="H119" s="7" t="s">
        <v>470</v>
      </c>
      <c r="I119" s="7" t="str">
        <f>IF(Table3[[#This Row],[Charter School
Number]]="N/A",F119,"C"&amp;H119)</f>
        <v>C1204</v>
      </c>
      <c r="J119" s="30" t="s">
        <v>471</v>
      </c>
      <c r="K119" s="8">
        <v>320</v>
      </c>
      <c r="L119" s="9">
        <v>320</v>
      </c>
    </row>
    <row r="120" spans="1:12" x14ac:dyDescent="0.2">
      <c r="A120" s="5" t="s">
        <v>452</v>
      </c>
      <c r="B120" s="6" t="s">
        <v>453</v>
      </c>
      <c r="C120" s="6">
        <v>1</v>
      </c>
      <c r="D120" s="6" t="s">
        <v>472</v>
      </c>
      <c r="E120" s="7" t="s">
        <v>455</v>
      </c>
      <c r="F120" s="7" t="s">
        <v>473</v>
      </c>
      <c r="G120" s="7" t="s">
        <v>474</v>
      </c>
      <c r="H120" s="7" t="s">
        <v>475</v>
      </c>
      <c r="I120" s="7" t="str">
        <f>IF(Table3[[#This Row],[Charter School
Number]]="N/A",F120,"C"&amp;H120)</f>
        <v>C1415</v>
      </c>
      <c r="J120" s="30" t="s">
        <v>476</v>
      </c>
      <c r="K120" s="8">
        <v>51551.59</v>
      </c>
      <c r="L120" s="9">
        <v>51551.59</v>
      </c>
    </row>
    <row r="121" spans="1:12" x14ac:dyDescent="0.2">
      <c r="A121" s="5" t="s">
        <v>452</v>
      </c>
      <c r="B121" s="6" t="s">
        <v>453</v>
      </c>
      <c r="C121" s="6">
        <v>1</v>
      </c>
      <c r="D121" s="6" t="s">
        <v>477</v>
      </c>
      <c r="E121" s="7" t="s">
        <v>455</v>
      </c>
      <c r="F121" s="7" t="s">
        <v>478</v>
      </c>
      <c r="G121" s="7" t="s">
        <v>28</v>
      </c>
      <c r="H121" s="7" t="s">
        <v>29</v>
      </c>
      <c r="I121" s="7" t="str">
        <f>IF(Table3[[#This Row],[Charter School
Number]]="N/A",F121,"C"&amp;H121)</f>
        <v>64394</v>
      </c>
      <c r="J121" s="30" t="s">
        <v>479</v>
      </c>
      <c r="K121" s="8">
        <v>34200</v>
      </c>
      <c r="L121" s="9">
        <v>34200</v>
      </c>
    </row>
    <row r="122" spans="1:12" x14ac:dyDescent="0.2">
      <c r="A122" s="5" t="s">
        <v>452</v>
      </c>
      <c r="B122" s="6" t="s">
        <v>453</v>
      </c>
      <c r="C122" s="6">
        <v>1</v>
      </c>
      <c r="D122" s="6" t="s">
        <v>480</v>
      </c>
      <c r="E122" s="7" t="s">
        <v>455</v>
      </c>
      <c r="F122" s="7" t="s">
        <v>481</v>
      </c>
      <c r="G122" s="7" t="s">
        <v>28</v>
      </c>
      <c r="H122" s="7" t="s">
        <v>29</v>
      </c>
      <c r="I122" s="7" t="str">
        <f>IF(Table3[[#This Row],[Charter School
Number]]="N/A",F122,"C"&amp;H122)</f>
        <v>64691</v>
      </c>
      <c r="J122" s="30" t="s">
        <v>482</v>
      </c>
      <c r="K122" s="8">
        <v>129999.47999999998</v>
      </c>
      <c r="L122" s="9">
        <v>129999.47999999998</v>
      </c>
    </row>
    <row r="123" spans="1:12" ht="30" x14ac:dyDescent="0.2">
      <c r="A123" s="5" t="s">
        <v>452</v>
      </c>
      <c r="B123" s="6" t="s">
        <v>453</v>
      </c>
      <c r="C123" s="6">
        <v>1</v>
      </c>
      <c r="D123" s="6" t="s">
        <v>483</v>
      </c>
      <c r="E123" s="7" t="s">
        <v>455</v>
      </c>
      <c r="F123" s="7" t="s">
        <v>484</v>
      </c>
      <c r="G123" s="7" t="s">
        <v>485</v>
      </c>
      <c r="H123" s="7" t="s">
        <v>486</v>
      </c>
      <c r="I123" s="7" t="str">
        <f>IF(Table3[[#This Row],[Charter School
Number]]="N/A",F123,"C"&amp;H123)</f>
        <v>C0509</v>
      </c>
      <c r="J123" s="30" t="s">
        <v>487</v>
      </c>
      <c r="K123" s="8">
        <v>2314</v>
      </c>
      <c r="L123" s="9">
        <v>2314</v>
      </c>
    </row>
    <row r="124" spans="1:12" x14ac:dyDescent="0.2">
      <c r="A124" s="5" t="s">
        <v>452</v>
      </c>
      <c r="B124" s="6" t="s">
        <v>453</v>
      </c>
      <c r="C124" s="6">
        <v>1</v>
      </c>
      <c r="D124" s="6" t="s">
        <v>488</v>
      </c>
      <c r="E124" s="7" t="s">
        <v>455</v>
      </c>
      <c r="F124" s="7" t="s">
        <v>484</v>
      </c>
      <c r="G124" s="7" t="s">
        <v>489</v>
      </c>
      <c r="H124" s="7" t="s">
        <v>490</v>
      </c>
      <c r="I124" s="7" t="str">
        <f>IF(Table3[[#This Row],[Charter School
Number]]="N/A",F124,"C"&amp;H124)</f>
        <v>C0672</v>
      </c>
      <c r="J124" s="30" t="s">
        <v>491</v>
      </c>
      <c r="K124" s="8">
        <v>2749.5599999999977</v>
      </c>
      <c r="L124" s="9">
        <v>2749.5599999999977</v>
      </c>
    </row>
    <row r="125" spans="1:12" x14ac:dyDescent="0.2">
      <c r="A125" s="5" t="s">
        <v>452</v>
      </c>
      <c r="B125" s="6" t="s">
        <v>453</v>
      </c>
      <c r="C125" s="6">
        <v>1</v>
      </c>
      <c r="D125" s="6" t="s">
        <v>492</v>
      </c>
      <c r="E125" s="7" t="s">
        <v>455</v>
      </c>
      <c r="F125" s="7" t="s">
        <v>493</v>
      </c>
      <c r="G125" s="7" t="s">
        <v>494</v>
      </c>
      <c r="H125" s="7" t="s">
        <v>495</v>
      </c>
      <c r="I125" s="7" t="str">
        <f>IF(Table3[[#This Row],[Charter School
Number]]="N/A",F125,"C"&amp;H125)</f>
        <v>C0535</v>
      </c>
      <c r="J125" s="30" t="s">
        <v>496</v>
      </c>
      <c r="K125" s="8">
        <v>255710.54</v>
      </c>
      <c r="L125" s="9">
        <v>255710.54</v>
      </c>
    </row>
    <row r="126" spans="1:12" x14ac:dyDescent="0.2">
      <c r="A126" s="5" t="s">
        <v>452</v>
      </c>
      <c r="B126" s="6" t="s">
        <v>453</v>
      </c>
      <c r="C126" s="6">
        <v>1</v>
      </c>
      <c r="D126" s="6" t="s">
        <v>497</v>
      </c>
      <c r="E126" s="7" t="s">
        <v>455</v>
      </c>
      <c r="F126" s="7" t="s">
        <v>493</v>
      </c>
      <c r="G126" s="7" t="s">
        <v>498</v>
      </c>
      <c r="H126" s="7" t="s">
        <v>499</v>
      </c>
      <c r="I126" s="7" t="str">
        <f>IF(Table3[[#This Row],[Charter School
Number]]="N/A",F126,"C"&amp;H126)</f>
        <v>C0537</v>
      </c>
      <c r="J126" s="30" t="s">
        <v>500</v>
      </c>
      <c r="K126" s="8">
        <v>13584.640000000014</v>
      </c>
      <c r="L126" s="9">
        <v>13584.640000000014</v>
      </c>
    </row>
    <row r="127" spans="1:12" x14ac:dyDescent="0.2">
      <c r="A127" s="5" t="s">
        <v>452</v>
      </c>
      <c r="B127" s="6" t="s">
        <v>453</v>
      </c>
      <c r="C127" s="6">
        <v>1</v>
      </c>
      <c r="D127" s="6" t="s">
        <v>501</v>
      </c>
      <c r="E127" s="7" t="s">
        <v>455</v>
      </c>
      <c r="F127" s="7" t="s">
        <v>493</v>
      </c>
      <c r="G127" s="7" t="s">
        <v>502</v>
      </c>
      <c r="H127" s="7" t="s">
        <v>503</v>
      </c>
      <c r="I127" s="7" t="str">
        <f>IF(Table3[[#This Row],[Charter School
Number]]="N/A",F127,"C"&amp;H127)</f>
        <v>C0531</v>
      </c>
      <c r="J127" s="30" t="s">
        <v>504</v>
      </c>
      <c r="K127" s="8">
        <v>5975</v>
      </c>
      <c r="L127" s="9">
        <v>5975</v>
      </c>
    </row>
    <row r="128" spans="1:12" x14ac:dyDescent="0.2">
      <c r="A128" s="5" t="s">
        <v>452</v>
      </c>
      <c r="B128" s="6" t="s">
        <v>453</v>
      </c>
      <c r="C128" s="6">
        <v>1</v>
      </c>
      <c r="D128" s="6" t="s">
        <v>505</v>
      </c>
      <c r="E128" s="7" t="s">
        <v>455</v>
      </c>
      <c r="F128" s="7" t="s">
        <v>493</v>
      </c>
      <c r="G128" s="7" t="s">
        <v>506</v>
      </c>
      <c r="H128" s="7" t="s">
        <v>507</v>
      </c>
      <c r="I128" s="7" t="str">
        <f>IF(Table3[[#This Row],[Charter School
Number]]="N/A",F128,"C"&amp;H128)</f>
        <v>C0654</v>
      </c>
      <c r="J128" s="30" t="s">
        <v>508</v>
      </c>
      <c r="K128" s="8">
        <v>20894.679999999993</v>
      </c>
      <c r="L128" s="9">
        <v>20894.679999999993</v>
      </c>
    </row>
    <row r="129" spans="1:12" ht="30" x14ac:dyDescent="0.2">
      <c r="A129" s="5" t="s">
        <v>452</v>
      </c>
      <c r="B129" s="6" t="s">
        <v>453</v>
      </c>
      <c r="C129" s="6">
        <v>1</v>
      </c>
      <c r="D129" s="6" t="s">
        <v>509</v>
      </c>
      <c r="E129" s="7" t="s">
        <v>455</v>
      </c>
      <c r="F129" s="7" t="s">
        <v>493</v>
      </c>
      <c r="G129" s="7" t="s">
        <v>510</v>
      </c>
      <c r="H129" s="7" t="s">
        <v>511</v>
      </c>
      <c r="I129" s="7" t="str">
        <f>IF(Table3[[#This Row],[Charter School
Number]]="N/A",F129,"C"&amp;H129)</f>
        <v>C0714</v>
      </c>
      <c r="J129" s="30" t="s">
        <v>512</v>
      </c>
      <c r="K129" s="8">
        <v>1176.5099999999729</v>
      </c>
      <c r="L129" s="9">
        <v>1176.5099999999729</v>
      </c>
    </row>
    <row r="130" spans="1:12" x14ac:dyDescent="0.2">
      <c r="A130" s="5" t="s">
        <v>452</v>
      </c>
      <c r="B130" s="6" t="s">
        <v>453</v>
      </c>
      <c r="C130" s="6">
        <v>1</v>
      </c>
      <c r="D130" s="6" t="s">
        <v>513</v>
      </c>
      <c r="E130" s="7" t="s">
        <v>455</v>
      </c>
      <c r="F130" s="7" t="s">
        <v>493</v>
      </c>
      <c r="G130" s="7" t="s">
        <v>514</v>
      </c>
      <c r="H130" s="7" t="s">
        <v>515</v>
      </c>
      <c r="I130" s="7" t="str">
        <f>IF(Table3[[#This Row],[Charter School
Number]]="N/A",F130,"C"&amp;H130)</f>
        <v>C0716</v>
      </c>
      <c r="J130" s="30" t="s">
        <v>516</v>
      </c>
      <c r="K130" s="8">
        <v>5503.640000000014</v>
      </c>
      <c r="L130" s="9">
        <v>5503.640000000014</v>
      </c>
    </row>
    <row r="131" spans="1:12" ht="30" x14ac:dyDescent="0.2">
      <c r="A131" s="5" t="s">
        <v>452</v>
      </c>
      <c r="B131" s="6" t="s">
        <v>453</v>
      </c>
      <c r="C131" s="6">
        <v>1</v>
      </c>
      <c r="D131" s="6" t="s">
        <v>517</v>
      </c>
      <c r="E131" s="7" t="s">
        <v>455</v>
      </c>
      <c r="F131" s="7" t="s">
        <v>493</v>
      </c>
      <c r="G131" s="7" t="s">
        <v>518</v>
      </c>
      <c r="H131" s="7" t="s">
        <v>519</v>
      </c>
      <c r="I131" s="7" t="str">
        <f>IF(Table3[[#This Row],[Charter School
Number]]="N/A",F131,"C"&amp;H131)</f>
        <v>C0718</v>
      </c>
      <c r="J131" s="30" t="s">
        <v>520</v>
      </c>
      <c r="K131" s="8">
        <v>135.59999999999854</v>
      </c>
      <c r="L131" s="9">
        <v>135.59999999999854</v>
      </c>
    </row>
    <row r="132" spans="1:12" ht="30" x14ac:dyDescent="0.2">
      <c r="A132" s="5" t="s">
        <v>452</v>
      </c>
      <c r="B132" s="6" t="s">
        <v>453</v>
      </c>
      <c r="C132" s="6">
        <v>1</v>
      </c>
      <c r="D132" s="6" t="s">
        <v>521</v>
      </c>
      <c r="E132" s="7" t="s">
        <v>455</v>
      </c>
      <c r="F132" s="7" t="s">
        <v>493</v>
      </c>
      <c r="G132" s="7" t="s">
        <v>522</v>
      </c>
      <c r="H132" s="7" t="s">
        <v>523</v>
      </c>
      <c r="I132" s="7" t="str">
        <f>IF(Table3[[#This Row],[Charter School
Number]]="N/A",F132,"C"&amp;H132)</f>
        <v>C0789</v>
      </c>
      <c r="J132" s="30" t="s">
        <v>524</v>
      </c>
      <c r="K132" s="8">
        <v>19033</v>
      </c>
      <c r="L132" s="9">
        <v>19033</v>
      </c>
    </row>
    <row r="133" spans="1:12" x14ac:dyDescent="0.2">
      <c r="A133" s="5" t="s">
        <v>452</v>
      </c>
      <c r="B133" s="6" t="s">
        <v>453</v>
      </c>
      <c r="C133" s="6">
        <v>1</v>
      </c>
      <c r="D133" s="6" t="s">
        <v>525</v>
      </c>
      <c r="E133" s="7" t="s">
        <v>455</v>
      </c>
      <c r="F133" s="7" t="s">
        <v>493</v>
      </c>
      <c r="G133" s="7" t="s">
        <v>526</v>
      </c>
      <c r="H133" s="7" t="s">
        <v>527</v>
      </c>
      <c r="I133" s="7" t="str">
        <f>IF(Table3[[#This Row],[Charter School
Number]]="N/A",F133,"C"&amp;H133)</f>
        <v>C0790</v>
      </c>
      <c r="J133" s="30" t="s">
        <v>528</v>
      </c>
      <c r="K133" s="8">
        <v>184771</v>
      </c>
      <c r="L133" s="9">
        <v>184771</v>
      </c>
    </row>
    <row r="134" spans="1:12" ht="30" x14ac:dyDescent="0.2">
      <c r="A134" s="5" t="s">
        <v>452</v>
      </c>
      <c r="B134" s="6" t="s">
        <v>453</v>
      </c>
      <c r="C134" s="6">
        <v>1</v>
      </c>
      <c r="D134" s="6" t="s">
        <v>529</v>
      </c>
      <c r="E134" s="7" t="s">
        <v>455</v>
      </c>
      <c r="F134" s="7" t="s">
        <v>493</v>
      </c>
      <c r="G134" s="7" t="s">
        <v>530</v>
      </c>
      <c r="H134" s="7" t="s">
        <v>531</v>
      </c>
      <c r="I134" s="7" t="str">
        <f>IF(Table3[[#This Row],[Charter School
Number]]="N/A",F134,"C"&amp;H134)</f>
        <v>C0784</v>
      </c>
      <c r="J134" s="30" t="s">
        <v>532</v>
      </c>
      <c r="K134" s="8">
        <v>4322</v>
      </c>
      <c r="L134" s="9">
        <v>4322</v>
      </c>
    </row>
    <row r="135" spans="1:12" ht="30" x14ac:dyDescent="0.2">
      <c r="A135" s="5" t="s">
        <v>452</v>
      </c>
      <c r="B135" s="6" t="s">
        <v>453</v>
      </c>
      <c r="C135" s="6">
        <v>1</v>
      </c>
      <c r="D135" s="6" t="s">
        <v>533</v>
      </c>
      <c r="E135" s="7" t="s">
        <v>455</v>
      </c>
      <c r="F135" s="7" t="s">
        <v>493</v>
      </c>
      <c r="G135" s="7" t="s">
        <v>534</v>
      </c>
      <c r="H135" s="7" t="s">
        <v>535</v>
      </c>
      <c r="I135" s="7" t="str">
        <f>IF(Table3[[#This Row],[Charter School
Number]]="N/A",F135,"C"&amp;H135)</f>
        <v>C0788</v>
      </c>
      <c r="J135" s="30" t="s">
        <v>536</v>
      </c>
      <c r="K135" s="8">
        <v>27112.200000000012</v>
      </c>
      <c r="L135" s="9">
        <v>27112.200000000012</v>
      </c>
    </row>
    <row r="136" spans="1:12" x14ac:dyDescent="0.2">
      <c r="A136" s="5" t="s">
        <v>452</v>
      </c>
      <c r="B136" s="6" t="s">
        <v>453</v>
      </c>
      <c r="C136" s="6">
        <v>1</v>
      </c>
      <c r="D136" s="6" t="s">
        <v>537</v>
      </c>
      <c r="E136" s="7" t="s">
        <v>455</v>
      </c>
      <c r="F136" s="7" t="s">
        <v>493</v>
      </c>
      <c r="G136" s="7" t="s">
        <v>538</v>
      </c>
      <c r="H136" s="7" t="s">
        <v>539</v>
      </c>
      <c r="I136" s="7" t="str">
        <f>IF(Table3[[#This Row],[Charter School
Number]]="N/A",F136,"C"&amp;H136)</f>
        <v>C0798</v>
      </c>
      <c r="J136" s="30" t="s">
        <v>540</v>
      </c>
      <c r="K136" s="8">
        <v>3816.2000000000116</v>
      </c>
      <c r="L136" s="9">
        <v>3816.2000000000116</v>
      </c>
    </row>
    <row r="137" spans="1:12" x14ac:dyDescent="0.2">
      <c r="A137" s="5" t="s">
        <v>452</v>
      </c>
      <c r="B137" s="6" t="s">
        <v>453</v>
      </c>
      <c r="C137" s="6">
        <v>1</v>
      </c>
      <c r="D137" s="6" t="s">
        <v>541</v>
      </c>
      <c r="E137" s="7" t="s">
        <v>455</v>
      </c>
      <c r="F137" s="7" t="s">
        <v>493</v>
      </c>
      <c r="G137" s="7" t="s">
        <v>542</v>
      </c>
      <c r="H137" s="7" t="s">
        <v>543</v>
      </c>
      <c r="I137" s="7" t="str">
        <f>IF(Table3[[#This Row],[Charter School
Number]]="N/A",F137,"C"&amp;H137)</f>
        <v>C0827</v>
      </c>
      <c r="J137" s="30" t="s">
        <v>544</v>
      </c>
      <c r="K137" s="8">
        <v>49</v>
      </c>
      <c r="L137" s="9">
        <v>49</v>
      </c>
    </row>
    <row r="138" spans="1:12" x14ac:dyDescent="0.2">
      <c r="A138" s="5" t="s">
        <v>452</v>
      </c>
      <c r="B138" s="6" t="s">
        <v>453</v>
      </c>
      <c r="C138" s="6">
        <v>1</v>
      </c>
      <c r="D138" s="6" t="s">
        <v>545</v>
      </c>
      <c r="E138" s="7" t="s">
        <v>455</v>
      </c>
      <c r="F138" s="7" t="s">
        <v>493</v>
      </c>
      <c r="G138" s="7" t="s">
        <v>546</v>
      </c>
      <c r="H138" s="7" t="s">
        <v>547</v>
      </c>
      <c r="I138" s="7" t="str">
        <f>IF(Table3[[#This Row],[Charter School
Number]]="N/A",F138,"C"&amp;H138)</f>
        <v>C0911</v>
      </c>
      <c r="J138" s="30" t="s">
        <v>548</v>
      </c>
      <c r="K138" s="8">
        <v>118194.56</v>
      </c>
      <c r="L138" s="9">
        <v>118194.56</v>
      </c>
    </row>
    <row r="139" spans="1:12" ht="30" x14ac:dyDescent="0.2">
      <c r="A139" s="5" t="s">
        <v>452</v>
      </c>
      <c r="B139" s="6" t="s">
        <v>453</v>
      </c>
      <c r="C139" s="6">
        <v>1</v>
      </c>
      <c r="D139" s="6" t="s">
        <v>549</v>
      </c>
      <c r="E139" s="7" t="s">
        <v>455</v>
      </c>
      <c r="F139" s="7" t="s">
        <v>493</v>
      </c>
      <c r="G139" s="7" t="s">
        <v>550</v>
      </c>
      <c r="H139" s="7" t="s">
        <v>551</v>
      </c>
      <c r="I139" s="7" t="str">
        <f>IF(Table3[[#This Row],[Charter School
Number]]="N/A",F139,"C"&amp;H139)</f>
        <v>C0936</v>
      </c>
      <c r="J139" s="30" t="s">
        <v>552</v>
      </c>
      <c r="K139" s="8">
        <v>393.60000000000582</v>
      </c>
      <c r="L139" s="9">
        <v>393.60000000000582</v>
      </c>
    </row>
    <row r="140" spans="1:12" x14ac:dyDescent="0.2">
      <c r="A140" s="5" t="s">
        <v>452</v>
      </c>
      <c r="B140" s="6" t="s">
        <v>453</v>
      </c>
      <c r="C140" s="6">
        <v>1</v>
      </c>
      <c r="D140" s="6" t="s">
        <v>553</v>
      </c>
      <c r="E140" s="7" t="s">
        <v>455</v>
      </c>
      <c r="F140" s="7" t="s">
        <v>493</v>
      </c>
      <c r="G140" s="7" t="s">
        <v>554</v>
      </c>
      <c r="H140" s="7" t="s">
        <v>555</v>
      </c>
      <c r="I140" s="7" t="str">
        <f>IF(Table3[[#This Row],[Charter School
Number]]="N/A",F140,"C"&amp;H140)</f>
        <v>C0928</v>
      </c>
      <c r="J140" s="30" t="s">
        <v>556</v>
      </c>
      <c r="K140" s="8">
        <v>1017</v>
      </c>
      <c r="L140" s="9">
        <v>1017</v>
      </c>
    </row>
    <row r="141" spans="1:12" x14ac:dyDescent="0.2">
      <c r="A141" s="5" t="s">
        <v>452</v>
      </c>
      <c r="B141" s="6" t="s">
        <v>453</v>
      </c>
      <c r="C141" s="6">
        <v>1</v>
      </c>
      <c r="D141" s="6" t="s">
        <v>557</v>
      </c>
      <c r="E141" s="7" t="s">
        <v>455</v>
      </c>
      <c r="F141" s="7" t="s">
        <v>493</v>
      </c>
      <c r="G141" s="7" t="s">
        <v>558</v>
      </c>
      <c r="H141" s="7" t="s">
        <v>559</v>
      </c>
      <c r="I141" s="7" t="str">
        <f>IF(Table3[[#This Row],[Charter School
Number]]="N/A",F141,"C"&amp;H141)</f>
        <v>C0986</v>
      </c>
      <c r="J141" s="30" t="s">
        <v>560</v>
      </c>
      <c r="K141" s="8">
        <v>231555</v>
      </c>
      <c r="L141" s="9">
        <v>85173</v>
      </c>
    </row>
    <row r="142" spans="1:12" x14ac:dyDescent="0.2">
      <c r="A142" s="5" t="s">
        <v>452</v>
      </c>
      <c r="B142" s="6" t="s">
        <v>453</v>
      </c>
      <c r="C142" s="6">
        <v>1</v>
      </c>
      <c r="D142" s="6" t="s">
        <v>561</v>
      </c>
      <c r="E142" s="7" t="s">
        <v>455</v>
      </c>
      <c r="F142" s="7" t="s">
        <v>493</v>
      </c>
      <c r="G142" s="7" t="s">
        <v>562</v>
      </c>
      <c r="H142" s="7" t="s">
        <v>563</v>
      </c>
      <c r="I142" s="7" t="str">
        <f>IF(Table3[[#This Row],[Charter School
Number]]="N/A",F142,"C"&amp;H142)</f>
        <v>C1010</v>
      </c>
      <c r="J142" s="30" t="s">
        <v>564</v>
      </c>
      <c r="K142" s="8">
        <v>5543</v>
      </c>
      <c r="L142" s="9">
        <v>5543</v>
      </c>
    </row>
    <row r="143" spans="1:12" x14ac:dyDescent="0.2">
      <c r="A143" s="5" t="s">
        <v>452</v>
      </c>
      <c r="B143" s="6" t="s">
        <v>453</v>
      </c>
      <c r="C143" s="6">
        <v>1</v>
      </c>
      <c r="D143" s="6" t="s">
        <v>565</v>
      </c>
      <c r="E143" s="7" t="s">
        <v>455</v>
      </c>
      <c r="F143" s="7" t="s">
        <v>493</v>
      </c>
      <c r="G143" s="7" t="s">
        <v>566</v>
      </c>
      <c r="H143" s="7" t="s">
        <v>567</v>
      </c>
      <c r="I143" s="7" t="str">
        <f>IF(Table3[[#This Row],[Charter School
Number]]="N/A",F143,"C"&amp;H143)</f>
        <v>C1095</v>
      </c>
      <c r="J143" s="30" t="s">
        <v>568</v>
      </c>
      <c r="K143" s="8">
        <v>12200.369999999995</v>
      </c>
      <c r="L143" s="9">
        <v>12200.369999999995</v>
      </c>
    </row>
    <row r="144" spans="1:12" ht="30" x14ac:dyDescent="0.2">
      <c r="A144" s="5" t="s">
        <v>452</v>
      </c>
      <c r="B144" s="6" t="s">
        <v>453</v>
      </c>
      <c r="C144" s="6">
        <v>1</v>
      </c>
      <c r="D144" s="6" t="s">
        <v>569</v>
      </c>
      <c r="E144" s="7" t="s">
        <v>455</v>
      </c>
      <c r="F144" s="7" t="s">
        <v>493</v>
      </c>
      <c r="G144" s="7" t="s">
        <v>570</v>
      </c>
      <c r="H144" s="7" t="s">
        <v>571</v>
      </c>
      <c r="I144" s="7" t="str">
        <f>IF(Table3[[#This Row],[Charter School
Number]]="N/A",F144,"C"&amp;H144)</f>
        <v>C1096</v>
      </c>
      <c r="J144" s="30" t="s">
        <v>572</v>
      </c>
      <c r="K144" s="8">
        <v>12.260000000023865</v>
      </c>
      <c r="L144" s="9">
        <v>12.260000000023865</v>
      </c>
    </row>
    <row r="145" spans="1:12" ht="30" x14ac:dyDescent="0.2">
      <c r="A145" s="5" t="s">
        <v>452</v>
      </c>
      <c r="B145" s="6" t="s">
        <v>453</v>
      </c>
      <c r="C145" s="6">
        <v>1</v>
      </c>
      <c r="D145" s="6" t="s">
        <v>573</v>
      </c>
      <c r="E145" s="7" t="s">
        <v>455</v>
      </c>
      <c r="F145" s="7" t="s">
        <v>493</v>
      </c>
      <c r="G145" s="7" t="s">
        <v>574</v>
      </c>
      <c r="H145" s="7" t="s">
        <v>575</v>
      </c>
      <c r="I145" s="7" t="str">
        <f>IF(Table3[[#This Row],[Charter School
Number]]="N/A",F145,"C"&amp;H145)</f>
        <v>C1161</v>
      </c>
      <c r="J145" s="30" t="s">
        <v>576</v>
      </c>
      <c r="K145" s="8">
        <v>1400.1999999999971</v>
      </c>
      <c r="L145" s="9">
        <v>1400.1999999999971</v>
      </c>
    </row>
    <row r="146" spans="1:12" ht="30" x14ac:dyDescent="0.2">
      <c r="A146" s="5" t="s">
        <v>452</v>
      </c>
      <c r="B146" s="6" t="s">
        <v>453</v>
      </c>
      <c r="C146" s="6">
        <v>1</v>
      </c>
      <c r="D146" s="6" t="s">
        <v>577</v>
      </c>
      <c r="E146" s="7" t="s">
        <v>455</v>
      </c>
      <c r="F146" s="7" t="s">
        <v>493</v>
      </c>
      <c r="G146" s="7" t="s">
        <v>578</v>
      </c>
      <c r="H146" s="7" t="s">
        <v>579</v>
      </c>
      <c r="I146" s="7" t="str">
        <f>IF(Table3[[#This Row],[Charter School
Number]]="N/A",F146,"C"&amp;H146)</f>
        <v>C1162</v>
      </c>
      <c r="J146" s="30" t="s">
        <v>580</v>
      </c>
      <c r="K146" s="8">
        <v>46863.34</v>
      </c>
      <c r="L146" s="9">
        <v>46863.34</v>
      </c>
    </row>
    <row r="147" spans="1:12" x14ac:dyDescent="0.2">
      <c r="A147" s="5" t="s">
        <v>452</v>
      </c>
      <c r="B147" s="6" t="s">
        <v>453</v>
      </c>
      <c r="C147" s="6">
        <v>1</v>
      </c>
      <c r="D147" s="6" t="s">
        <v>581</v>
      </c>
      <c r="E147" s="7" t="s">
        <v>455</v>
      </c>
      <c r="F147" s="7" t="s">
        <v>493</v>
      </c>
      <c r="G147" s="7" t="s">
        <v>582</v>
      </c>
      <c r="H147" s="7" t="s">
        <v>583</v>
      </c>
      <c r="I147" s="7" t="str">
        <f>IF(Table3[[#This Row],[Charter School
Number]]="N/A",F147,"C"&amp;H147)</f>
        <v>C1195</v>
      </c>
      <c r="J147" s="30" t="s">
        <v>584</v>
      </c>
      <c r="K147" s="8">
        <v>6756.4700000000012</v>
      </c>
      <c r="L147" s="9">
        <v>6756.4700000000012</v>
      </c>
    </row>
    <row r="148" spans="1:12" x14ac:dyDescent="0.2">
      <c r="A148" s="5" t="s">
        <v>452</v>
      </c>
      <c r="B148" s="6" t="s">
        <v>453</v>
      </c>
      <c r="C148" s="6">
        <v>1</v>
      </c>
      <c r="D148" s="6" t="s">
        <v>585</v>
      </c>
      <c r="E148" s="7" t="s">
        <v>455</v>
      </c>
      <c r="F148" s="7" t="s">
        <v>493</v>
      </c>
      <c r="G148" s="7" t="s">
        <v>586</v>
      </c>
      <c r="H148" s="7" t="s">
        <v>587</v>
      </c>
      <c r="I148" s="7" t="str">
        <f>IF(Table3[[#This Row],[Charter School
Number]]="N/A",F148,"C"&amp;H148)</f>
        <v>C1213</v>
      </c>
      <c r="J148" s="30" t="s">
        <v>588</v>
      </c>
      <c r="K148" s="8">
        <v>199146</v>
      </c>
      <c r="L148" s="9">
        <v>199146</v>
      </c>
    </row>
    <row r="149" spans="1:12" x14ac:dyDescent="0.2">
      <c r="A149" s="5" t="s">
        <v>452</v>
      </c>
      <c r="B149" s="6" t="s">
        <v>453</v>
      </c>
      <c r="C149" s="6">
        <v>1</v>
      </c>
      <c r="D149" s="6" t="s">
        <v>589</v>
      </c>
      <c r="E149" s="7" t="s">
        <v>455</v>
      </c>
      <c r="F149" s="7" t="s">
        <v>493</v>
      </c>
      <c r="G149" s="7" t="s">
        <v>590</v>
      </c>
      <c r="H149" s="7" t="s">
        <v>591</v>
      </c>
      <c r="I149" s="7" t="str">
        <f>IF(Table3[[#This Row],[Charter School
Number]]="N/A",F149,"C"&amp;H149)</f>
        <v>C1214</v>
      </c>
      <c r="J149" s="30" t="s">
        <v>592</v>
      </c>
      <c r="K149" s="8">
        <v>198585</v>
      </c>
      <c r="L149" s="9">
        <v>198585</v>
      </c>
    </row>
    <row r="150" spans="1:12" x14ac:dyDescent="0.2">
      <c r="A150" s="5" t="s">
        <v>452</v>
      </c>
      <c r="B150" s="6" t="s">
        <v>453</v>
      </c>
      <c r="C150" s="6">
        <v>1</v>
      </c>
      <c r="D150" s="6" t="s">
        <v>593</v>
      </c>
      <c r="E150" s="7" t="s">
        <v>455</v>
      </c>
      <c r="F150" s="7" t="s">
        <v>493</v>
      </c>
      <c r="G150" s="7" t="s">
        <v>594</v>
      </c>
      <c r="H150" s="7" t="s">
        <v>595</v>
      </c>
      <c r="I150" s="7" t="str">
        <f>IF(Table3[[#This Row],[Charter School
Number]]="N/A",F150,"C"&amp;H150)</f>
        <v>C1232</v>
      </c>
      <c r="J150" s="30" t="s">
        <v>596</v>
      </c>
      <c r="K150" s="8">
        <v>243255</v>
      </c>
      <c r="L150" s="9">
        <v>243255</v>
      </c>
    </row>
    <row r="151" spans="1:12" x14ac:dyDescent="0.2">
      <c r="A151" s="5" t="s">
        <v>452</v>
      </c>
      <c r="B151" s="6" t="s">
        <v>453</v>
      </c>
      <c r="C151" s="6">
        <v>1</v>
      </c>
      <c r="D151" s="6" t="s">
        <v>597</v>
      </c>
      <c r="E151" s="7" t="s">
        <v>455</v>
      </c>
      <c r="F151" s="7" t="s">
        <v>493</v>
      </c>
      <c r="G151" s="7" t="s">
        <v>598</v>
      </c>
      <c r="H151" s="7" t="s">
        <v>599</v>
      </c>
      <c r="I151" s="7" t="str">
        <f>IF(Table3[[#This Row],[Charter School
Number]]="N/A",F151,"C"&amp;H151)</f>
        <v>C1236</v>
      </c>
      <c r="J151" s="30" t="s">
        <v>600</v>
      </c>
      <c r="K151" s="8">
        <v>10592</v>
      </c>
      <c r="L151" s="9">
        <v>10592</v>
      </c>
    </row>
    <row r="152" spans="1:12" ht="30" x14ac:dyDescent="0.2">
      <c r="A152" s="5" t="s">
        <v>452</v>
      </c>
      <c r="B152" s="6" t="s">
        <v>453</v>
      </c>
      <c r="C152" s="6">
        <v>1</v>
      </c>
      <c r="D152" s="6" t="s">
        <v>601</v>
      </c>
      <c r="E152" s="7" t="s">
        <v>455</v>
      </c>
      <c r="F152" s="7" t="s">
        <v>493</v>
      </c>
      <c r="G152" s="7" t="s">
        <v>602</v>
      </c>
      <c r="H152" s="7" t="s">
        <v>603</v>
      </c>
      <c r="I152" s="7" t="str">
        <f>IF(Table3[[#This Row],[Charter School
Number]]="N/A",F152,"C"&amp;H152)</f>
        <v>C1163</v>
      </c>
      <c r="J152" s="30" t="s">
        <v>604</v>
      </c>
      <c r="K152" s="8">
        <v>4073.2699999999895</v>
      </c>
      <c r="L152" s="9">
        <v>4073.2699999999895</v>
      </c>
    </row>
    <row r="153" spans="1:12" x14ac:dyDescent="0.2">
      <c r="A153" s="5" t="s">
        <v>452</v>
      </c>
      <c r="B153" s="6" t="s">
        <v>453</v>
      </c>
      <c r="C153" s="6">
        <v>1</v>
      </c>
      <c r="D153" s="6" t="s">
        <v>605</v>
      </c>
      <c r="E153" s="7" t="s">
        <v>455</v>
      </c>
      <c r="F153" s="7" t="s">
        <v>493</v>
      </c>
      <c r="G153" s="7" t="s">
        <v>606</v>
      </c>
      <c r="H153" s="7" t="s">
        <v>607</v>
      </c>
      <c r="I153" s="7" t="str">
        <f>IF(Table3[[#This Row],[Charter School
Number]]="N/A",F153,"C"&amp;H153)</f>
        <v>C1164</v>
      </c>
      <c r="J153" s="30" t="s">
        <v>608</v>
      </c>
      <c r="K153" s="8">
        <v>315</v>
      </c>
      <c r="L153" s="9">
        <v>315</v>
      </c>
    </row>
    <row r="154" spans="1:12" x14ac:dyDescent="0.2">
      <c r="A154" s="5" t="s">
        <v>452</v>
      </c>
      <c r="B154" s="6" t="s">
        <v>453</v>
      </c>
      <c r="C154" s="6">
        <v>1</v>
      </c>
      <c r="D154" s="6" t="s">
        <v>609</v>
      </c>
      <c r="E154" s="7" t="s">
        <v>455</v>
      </c>
      <c r="F154" s="7" t="s">
        <v>493</v>
      </c>
      <c r="G154" s="7" t="s">
        <v>610</v>
      </c>
      <c r="H154" s="7" t="s">
        <v>611</v>
      </c>
      <c r="I154" s="7" t="str">
        <f>IF(Table3[[#This Row],[Charter School
Number]]="N/A",F154,"C"&amp;H154)</f>
        <v>C1218</v>
      </c>
      <c r="J154" s="30" t="s">
        <v>612</v>
      </c>
      <c r="K154" s="8">
        <v>53985.350000000006</v>
      </c>
      <c r="L154" s="9">
        <v>53985.350000000006</v>
      </c>
    </row>
    <row r="155" spans="1:12" x14ac:dyDescent="0.2">
      <c r="A155" s="5" t="s">
        <v>452</v>
      </c>
      <c r="B155" s="6" t="s">
        <v>453</v>
      </c>
      <c r="C155" s="6">
        <v>1</v>
      </c>
      <c r="D155" s="6" t="s">
        <v>613</v>
      </c>
      <c r="E155" s="7" t="s">
        <v>455</v>
      </c>
      <c r="F155" s="7" t="s">
        <v>493</v>
      </c>
      <c r="G155" s="7" t="s">
        <v>614</v>
      </c>
      <c r="H155" s="7" t="s">
        <v>615</v>
      </c>
      <c r="I155" s="7" t="str">
        <f>IF(Table3[[#This Row],[Charter School
Number]]="N/A",F155,"C"&amp;H155)</f>
        <v>C1246</v>
      </c>
      <c r="J155" s="30" t="s">
        <v>616</v>
      </c>
      <c r="K155" s="8">
        <v>248272</v>
      </c>
      <c r="L155" s="9">
        <v>248272</v>
      </c>
    </row>
    <row r="156" spans="1:12" x14ac:dyDescent="0.2">
      <c r="A156" s="5" t="s">
        <v>452</v>
      </c>
      <c r="B156" s="6" t="s">
        <v>453</v>
      </c>
      <c r="C156" s="6">
        <v>1</v>
      </c>
      <c r="D156" s="6" t="s">
        <v>617</v>
      </c>
      <c r="E156" s="7" t="s">
        <v>455</v>
      </c>
      <c r="F156" s="7" t="s">
        <v>493</v>
      </c>
      <c r="G156" s="7" t="s">
        <v>618</v>
      </c>
      <c r="H156" s="7" t="s">
        <v>619</v>
      </c>
      <c r="I156" s="7" t="str">
        <f>IF(Table3[[#This Row],[Charter School
Number]]="N/A",F156,"C"&amp;H156)</f>
        <v>C1285</v>
      </c>
      <c r="J156" s="30" t="s">
        <v>620</v>
      </c>
      <c r="K156" s="8">
        <v>235794</v>
      </c>
      <c r="L156" s="9">
        <v>235794</v>
      </c>
    </row>
    <row r="157" spans="1:12" x14ac:dyDescent="0.2">
      <c r="A157" s="5" t="s">
        <v>452</v>
      </c>
      <c r="B157" s="6" t="s">
        <v>453</v>
      </c>
      <c r="C157" s="6">
        <v>1</v>
      </c>
      <c r="D157" s="6" t="s">
        <v>621</v>
      </c>
      <c r="E157" s="7" t="s">
        <v>455</v>
      </c>
      <c r="F157" s="7" t="s">
        <v>493</v>
      </c>
      <c r="G157" s="7" t="s">
        <v>622</v>
      </c>
      <c r="H157" s="7" t="s">
        <v>623</v>
      </c>
      <c r="I157" s="7" t="str">
        <f>IF(Table3[[#This Row],[Charter School
Number]]="N/A",F157,"C"&amp;H157)</f>
        <v>C1330</v>
      </c>
      <c r="J157" s="30" t="s">
        <v>624</v>
      </c>
      <c r="K157" s="8">
        <v>215842</v>
      </c>
      <c r="L157" s="9">
        <v>215842</v>
      </c>
    </row>
    <row r="158" spans="1:12" x14ac:dyDescent="0.2">
      <c r="A158" s="5" t="s">
        <v>452</v>
      </c>
      <c r="B158" s="6" t="s">
        <v>453</v>
      </c>
      <c r="C158" s="6">
        <v>1</v>
      </c>
      <c r="D158" s="6" t="s">
        <v>625</v>
      </c>
      <c r="E158" s="7" t="s">
        <v>455</v>
      </c>
      <c r="F158" s="7" t="s">
        <v>493</v>
      </c>
      <c r="G158" s="7" t="s">
        <v>626</v>
      </c>
      <c r="H158" s="7" t="s">
        <v>627</v>
      </c>
      <c r="I158" s="7" t="str">
        <f>IF(Table3[[#This Row],[Charter School
Number]]="N/A",F158,"C"&amp;H158)</f>
        <v>C1331</v>
      </c>
      <c r="J158" s="30" t="s">
        <v>628</v>
      </c>
      <c r="K158" s="8">
        <v>217253</v>
      </c>
      <c r="L158" s="9">
        <v>217253</v>
      </c>
    </row>
    <row r="159" spans="1:12" x14ac:dyDescent="0.2">
      <c r="A159" s="5" t="s">
        <v>452</v>
      </c>
      <c r="B159" s="6" t="s">
        <v>453</v>
      </c>
      <c r="C159" s="6">
        <v>1</v>
      </c>
      <c r="D159" s="6" t="s">
        <v>629</v>
      </c>
      <c r="E159" s="7" t="s">
        <v>455</v>
      </c>
      <c r="F159" s="7" t="s">
        <v>493</v>
      </c>
      <c r="G159" s="7" t="s">
        <v>630</v>
      </c>
      <c r="H159" s="7" t="s">
        <v>631</v>
      </c>
      <c r="I159" s="7" t="str">
        <f>IF(Table3[[#This Row],[Charter School
Number]]="N/A",F159,"C"&amp;H159)</f>
        <v>C1332</v>
      </c>
      <c r="J159" s="30" t="s">
        <v>632</v>
      </c>
      <c r="K159" s="8">
        <v>217592</v>
      </c>
      <c r="L159" s="9">
        <v>217592</v>
      </c>
    </row>
    <row r="160" spans="1:12" ht="30" x14ac:dyDescent="0.2">
      <c r="A160" s="5" t="s">
        <v>452</v>
      </c>
      <c r="B160" s="6" t="s">
        <v>453</v>
      </c>
      <c r="C160" s="6">
        <v>1</v>
      </c>
      <c r="D160" s="6" t="s">
        <v>633</v>
      </c>
      <c r="E160" s="7" t="s">
        <v>455</v>
      </c>
      <c r="F160" s="7" t="s">
        <v>493</v>
      </c>
      <c r="G160" s="7" t="s">
        <v>634</v>
      </c>
      <c r="H160" s="7" t="s">
        <v>635</v>
      </c>
      <c r="I160" s="7" t="str">
        <f>IF(Table3[[#This Row],[Charter School
Number]]="N/A",F160,"C"&amp;H160)</f>
        <v>C1354</v>
      </c>
      <c r="J160" s="30" t="s">
        <v>636</v>
      </c>
      <c r="K160" s="8">
        <v>45742.34</v>
      </c>
      <c r="L160" s="9">
        <v>45742.34</v>
      </c>
    </row>
    <row r="161" spans="1:12" x14ac:dyDescent="0.2">
      <c r="A161" s="5" t="s">
        <v>452</v>
      </c>
      <c r="B161" s="6" t="s">
        <v>453</v>
      </c>
      <c r="C161" s="6">
        <v>1</v>
      </c>
      <c r="D161" s="6" t="s">
        <v>637</v>
      </c>
      <c r="E161" s="7" t="s">
        <v>455</v>
      </c>
      <c r="F161" s="7" t="s">
        <v>493</v>
      </c>
      <c r="G161" s="7" t="s">
        <v>638</v>
      </c>
      <c r="H161" s="7" t="s">
        <v>639</v>
      </c>
      <c r="I161" s="7" t="str">
        <f>IF(Table3[[#This Row],[Charter School
Number]]="N/A",F161,"C"&amp;H161)</f>
        <v>C1377</v>
      </c>
      <c r="J161" s="30" t="s">
        <v>640</v>
      </c>
      <c r="K161" s="8">
        <v>110722.74</v>
      </c>
      <c r="L161" s="9">
        <v>110722.74</v>
      </c>
    </row>
    <row r="162" spans="1:12" ht="30" x14ac:dyDescent="0.2">
      <c r="A162" s="5" t="s">
        <v>452</v>
      </c>
      <c r="B162" s="6" t="s">
        <v>453</v>
      </c>
      <c r="C162" s="6">
        <v>1</v>
      </c>
      <c r="D162" s="6" t="s">
        <v>641</v>
      </c>
      <c r="E162" s="7" t="s">
        <v>455</v>
      </c>
      <c r="F162" s="7" t="s">
        <v>493</v>
      </c>
      <c r="G162" s="7" t="s">
        <v>642</v>
      </c>
      <c r="H162" s="7" t="s">
        <v>643</v>
      </c>
      <c r="I162" s="7" t="str">
        <f>IF(Table3[[#This Row],[Charter School
Number]]="N/A",F162,"C"&amp;H162)</f>
        <v>C1531</v>
      </c>
      <c r="J162" s="30" t="s">
        <v>644</v>
      </c>
      <c r="K162" s="8">
        <v>193</v>
      </c>
      <c r="L162" s="9">
        <v>193</v>
      </c>
    </row>
    <row r="163" spans="1:12" x14ac:dyDescent="0.2">
      <c r="A163" s="5" t="s">
        <v>452</v>
      </c>
      <c r="B163" s="6" t="s">
        <v>453</v>
      </c>
      <c r="C163" s="6">
        <v>1</v>
      </c>
      <c r="D163" s="6" t="s">
        <v>645</v>
      </c>
      <c r="E163" s="7" t="s">
        <v>455</v>
      </c>
      <c r="F163" s="7" t="s">
        <v>493</v>
      </c>
      <c r="G163" s="7" t="s">
        <v>646</v>
      </c>
      <c r="H163" s="7" t="s">
        <v>647</v>
      </c>
      <c r="I163" s="7" t="str">
        <f>IF(Table3[[#This Row],[Charter School
Number]]="N/A",F163,"C"&amp;H163)</f>
        <v>C1472</v>
      </c>
      <c r="J163" s="30" t="s">
        <v>648</v>
      </c>
      <c r="K163" s="8">
        <v>22908.880000000001</v>
      </c>
      <c r="L163" s="9">
        <v>22908.880000000001</v>
      </c>
    </row>
    <row r="164" spans="1:12" x14ac:dyDescent="0.2">
      <c r="A164" s="5" t="s">
        <v>452</v>
      </c>
      <c r="B164" s="6" t="s">
        <v>453</v>
      </c>
      <c r="C164" s="6">
        <v>1</v>
      </c>
      <c r="D164" s="6" t="s">
        <v>649</v>
      </c>
      <c r="E164" s="7" t="s">
        <v>455</v>
      </c>
      <c r="F164" s="7" t="s">
        <v>493</v>
      </c>
      <c r="G164" s="7" t="s">
        <v>650</v>
      </c>
      <c r="H164" s="7" t="s">
        <v>651</v>
      </c>
      <c r="I164" s="7" t="str">
        <f>IF(Table3[[#This Row],[Charter School
Number]]="N/A",F164,"C"&amp;H164)</f>
        <v>C1487</v>
      </c>
      <c r="J164" s="30" t="s">
        <v>652</v>
      </c>
      <c r="K164" s="8">
        <v>8417.32</v>
      </c>
      <c r="L164" s="9">
        <v>8417.32</v>
      </c>
    </row>
    <row r="165" spans="1:12" x14ac:dyDescent="0.2">
      <c r="A165" s="5" t="s">
        <v>452</v>
      </c>
      <c r="B165" s="6" t="s">
        <v>453</v>
      </c>
      <c r="C165" s="6">
        <v>1</v>
      </c>
      <c r="D165" s="6" t="s">
        <v>653</v>
      </c>
      <c r="E165" s="7" t="s">
        <v>455</v>
      </c>
      <c r="F165" s="7" t="s">
        <v>493</v>
      </c>
      <c r="G165" s="7" t="s">
        <v>654</v>
      </c>
      <c r="H165" s="7" t="s">
        <v>655</v>
      </c>
      <c r="I165" s="7" t="str">
        <f>IF(Table3[[#This Row],[Charter School
Number]]="N/A",F165,"C"&amp;H165)</f>
        <v>C0016</v>
      </c>
      <c r="J165" s="30" t="s">
        <v>656</v>
      </c>
      <c r="K165" s="8">
        <v>112493.79999999999</v>
      </c>
      <c r="L165" s="9">
        <v>112493.79999999999</v>
      </c>
    </row>
    <row r="166" spans="1:12" ht="30" x14ac:dyDescent="0.2">
      <c r="A166" s="5" t="s">
        <v>452</v>
      </c>
      <c r="B166" s="6" t="s">
        <v>453</v>
      </c>
      <c r="C166" s="6">
        <v>1</v>
      </c>
      <c r="D166" s="6" t="s">
        <v>657</v>
      </c>
      <c r="E166" s="7" t="s">
        <v>455</v>
      </c>
      <c r="F166" s="7" t="s">
        <v>493</v>
      </c>
      <c r="G166" s="7" t="s">
        <v>658</v>
      </c>
      <c r="H166" s="7" t="s">
        <v>659</v>
      </c>
      <c r="I166" s="7" t="str">
        <f>IF(Table3[[#This Row],[Charter School
Number]]="N/A",F166,"C"&amp;H166)</f>
        <v>C1482</v>
      </c>
      <c r="J166" s="30" t="s">
        <v>660</v>
      </c>
      <c r="K166" s="8">
        <v>9244.39</v>
      </c>
      <c r="L166" s="9">
        <v>9244.39</v>
      </c>
    </row>
    <row r="167" spans="1:12" ht="30" x14ac:dyDescent="0.2">
      <c r="A167" s="5" t="s">
        <v>452</v>
      </c>
      <c r="B167" s="6" t="s">
        <v>453</v>
      </c>
      <c r="C167" s="6">
        <v>1</v>
      </c>
      <c r="D167" s="6" t="s">
        <v>661</v>
      </c>
      <c r="E167" s="7" t="s">
        <v>455</v>
      </c>
      <c r="F167" s="7" t="s">
        <v>493</v>
      </c>
      <c r="G167" s="7" t="s">
        <v>662</v>
      </c>
      <c r="H167" s="7" t="s">
        <v>663</v>
      </c>
      <c r="I167" s="7" t="str">
        <f>IF(Table3[[#This Row],[Charter School
Number]]="N/A",F167,"C"&amp;H167)</f>
        <v>C1485</v>
      </c>
      <c r="J167" s="30" t="s">
        <v>664</v>
      </c>
      <c r="K167" s="8">
        <v>18765</v>
      </c>
      <c r="L167" s="9">
        <v>18765</v>
      </c>
    </row>
    <row r="168" spans="1:12" x14ac:dyDescent="0.2">
      <c r="A168" s="5" t="s">
        <v>452</v>
      </c>
      <c r="B168" s="6" t="s">
        <v>453</v>
      </c>
      <c r="C168" s="6">
        <v>1</v>
      </c>
      <c r="D168" s="6" t="s">
        <v>665</v>
      </c>
      <c r="E168" s="7" t="s">
        <v>455</v>
      </c>
      <c r="F168" s="7" t="s">
        <v>666</v>
      </c>
      <c r="G168" s="7" t="s">
        <v>28</v>
      </c>
      <c r="H168" s="7" t="s">
        <v>29</v>
      </c>
      <c r="I168" s="7" t="str">
        <f>IF(Table3[[#This Row],[Charter School
Number]]="N/A",F168,"C"&amp;H168)</f>
        <v>64832</v>
      </c>
      <c r="J168" s="30" t="s">
        <v>667</v>
      </c>
      <c r="K168" s="8">
        <v>7397</v>
      </c>
      <c r="L168" s="9">
        <v>7397</v>
      </c>
    </row>
    <row r="169" spans="1:12" x14ac:dyDescent="0.2">
      <c r="A169" s="5" t="s">
        <v>452</v>
      </c>
      <c r="B169" s="6" t="s">
        <v>453</v>
      </c>
      <c r="C169" s="6">
        <v>1</v>
      </c>
      <c r="D169" s="6" t="s">
        <v>668</v>
      </c>
      <c r="E169" s="7" t="s">
        <v>455</v>
      </c>
      <c r="F169" s="7" t="s">
        <v>669</v>
      </c>
      <c r="G169" s="7" t="s">
        <v>28</v>
      </c>
      <c r="H169" s="7" t="s">
        <v>29</v>
      </c>
      <c r="I169" s="7" t="str">
        <f>IF(Table3[[#This Row],[Charter School
Number]]="N/A",F169,"C"&amp;H169)</f>
        <v>64998</v>
      </c>
      <c r="J169" s="30" t="s">
        <v>670</v>
      </c>
      <c r="K169" s="8">
        <v>36000</v>
      </c>
      <c r="L169" s="9">
        <v>36000</v>
      </c>
    </row>
    <row r="170" spans="1:12" x14ac:dyDescent="0.2">
      <c r="A170" s="5" t="s">
        <v>452</v>
      </c>
      <c r="B170" s="6" t="s">
        <v>453</v>
      </c>
      <c r="C170" s="6">
        <v>1</v>
      </c>
      <c r="D170" s="6" t="s">
        <v>671</v>
      </c>
      <c r="E170" s="7" t="s">
        <v>455</v>
      </c>
      <c r="F170" s="7" t="s">
        <v>672</v>
      </c>
      <c r="G170" s="7" t="s">
        <v>28</v>
      </c>
      <c r="H170" s="7" t="s">
        <v>29</v>
      </c>
      <c r="I170" s="7" t="str">
        <f>IF(Table3[[#This Row],[Charter School
Number]]="N/A",F170,"C"&amp;H170)</f>
        <v>65037</v>
      </c>
      <c r="J170" s="30" t="s">
        <v>673</v>
      </c>
      <c r="K170" s="8">
        <v>399.98999999999069</v>
      </c>
      <c r="L170" s="9">
        <v>399.98999999999069</v>
      </c>
    </row>
    <row r="171" spans="1:12" x14ac:dyDescent="0.2">
      <c r="A171" s="5" t="s">
        <v>452</v>
      </c>
      <c r="B171" s="6" t="s">
        <v>453</v>
      </c>
      <c r="C171" s="6">
        <v>1</v>
      </c>
      <c r="D171" s="6" t="s">
        <v>674</v>
      </c>
      <c r="E171" s="7" t="s">
        <v>455</v>
      </c>
      <c r="F171" s="7" t="s">
        <v>675</v>
      </c>
      <c r="G171" s="7" t="s">
        <v>676</v>
      </c>
      <c r="H171" s="7" t="s">
        <v>677</v>
      </c>
      <c r="I171" s="7" t="str">
        <f>IF(Table3[[#This Row],[Charter School
Number]]="N/A",F171,"C"&amp;H171)</f>
        <v>C0142</v>
      </c>
      <c r="J171" s="30" t="s">
        <v>678</v>
      </c>
      <c r="K171" s="8">
        <v>3950</v>
      </c>
      <c r="L171" s="9">
        <v>3950</v>
      </c>
    </row>
    <row r="172" spans="1:12" x14ac:dyDescent="0.2">
      <c r="A172" s="5" t="s">
        <v>452</v>
      </c>
      <c r="B172" s="6" t="s">
        <v>453</v>
      </c>
      <c r="C172" s="6">
        <v>1</v>
      </c>
      <c r="D172" s="6" t="s">
        <v>679</v>
      </c>
      <c r="E172" s="7" t="s">
        <v>455</v>
      </c>
      <c r="F172" s="7" t="s">
        <v>680</v>
      </c>
      <c r="G172" s="7" t="s">
        <v>681</v>
      </c>
      <c r="H172" s="7" t="s">
        <v>682</v>
      </c>
      <c r="I172" s="7" t="str">
        <f>IF(Table3[[#This Row],[Charter School
Number]]="N/A",F172,"C"&amp;H172)</f>
        <v>C0981</v>
      </c>
      <c r="J172" s="30" t="s">
        <v>683</v>
      </c>
      <c r="K172" s="8">
        <v>714</v>
      </c>
      <c r="L172" s="9">
        <v>714</v>
      </c>
    </row>
    <row r="173" spans="1:12" x14ac:dyDescent="0.2">
      <c r="A173" s="5" t="s">
        <v>452</v>
      </c>
      <c r="B173" s="6" t="s">
        <v>453</v>
      </c>
      <c r="C173" s="6">
        <v>1</v>
      </c>
      <c r="D173" s="6" t="s">
        <v>684</v>
      </c>
      <c r="E173" s="7" t="s">
        <v>455</v>
      </c>
      <c r="F173" s="7" t="s">
        <v>685</v>
      </c>
      <c r="G173" s="7" t="s">
        <v>686</v>
      </c>
      <c r="H173" s="7" t="s">
        <v>687</v>
      </c>
      <c r="I173" s="7" t="str">
        <f>IF(Table3[[#This Row],[Charter School
Number]]="N/A",F173,"C"&amp;H173)</f>
        <v>C1772</v>
      </c>
      <c r="J173" s="30" t="s">
        <v>688</v>
      </c>
      <c r="K173" s="8">
        <v>35113</v>
      </c>
      <c r="L173" s="9">
        <v>35113</v>
      </c>
    </row>
    <row r="174" spans="1:12" x14ac:dyDescent="0.2">
      <c r="A174" s="5" t="s">
        <v>452</v>
      </c>
      <c r="B174" s="6" t="s">
        <v>453</v>
      </c>
      <c r="C174" s="6">
        <v>1</v>
      </c>
      <c r="D174" s="6" t="s">
        <v>689</v>
      </c>
      <c r="E174" s="7" t="s">
        <v>455</v>
      </c>
      <c r="F174" s="7" t="s">
        <v>690</v>
      </c>
      <c r="G174" s="7" t="s">
        <v>28</v>
      </c>
      <c r="H174" s="7" t="s">
        <v>29</v>
      </c>
      <c r="I174" s="7" t="str">
        <f>IF(Table3[[#This Row],[Charter School
Number]]="N/A",F174,"C"&amp;H174)</f>
        <v>76869</v>
      </c>
      <c r="J174" s="30" t="s">
        <v>691</v>
      </c>
      <c r="K174" s="8">
        <v>43088</v>
      </c>
      <c r="L174" s="9">
        <v>43088</v>
      </c>
    </row>
    <row r="175" spans="1:12" x14ac:dyDescent="0.2">
      <c r="A175" s="5" t="s">
        <v>452</v>
      </c>
      <c r="B175" s="6" t="s">
        <v>453</v>
      </c>
      <c r="C175" s="6">
        <v>1</v>
      </c>
      <c r="D175" s="6" t="s">
        <v>692</v>
      </c>
      <c r="E175" s="7" t="s">
        <v>455</v>
      </c>
      <c r="F175" s="7" t="s">
        <v>693</v>
      </c>
      <c r="G175" s="7" t="s">
        <v>694</v>
      </c>
      <c r="H175" s="7" t="s">
        <v>695</v>
      </c>
      <c r="I175" s="7" t="str">
        <f>IF(Table3[[#This Row],[Charter School
Number]]="N/A",F175,"C"&amp;H175)</f>
        <v>C0738</v>
      </c>
      <c r="J175" s="30" t="s">
        <v>696</v>
      </c>
      <c r="K175" s="8">
        <v>1590</v>
      </c>
      <c r="L175" s="9">
        <v>1590</v>
      </c>
    </row>
    <row r="176" spans="1:12" x14ac:dyDescent="0.2">
      <c r="A176" s="5" t="s">
        <v>697</v>
      </c>
      <c r="B176" s="6" t="s">
        <v>698</v>
      </c>
      <c r="C176" s="6">
        <v>1</v>
      </c>
      <c r="D176" s="6" t="s">
        <v>699</v>
      </c>
      <c r="E176" s="7" t="s">
        <v>700</v>
      </c>
      <c r="F176" s="7" t="s">
        <v>701</v>
      </c>
      <c r="G176" s="7" t="s">
        <v>702</v>
      </c>
      <c r="H176" s="7" t="s">
        <v>703</v>
      </c>
      <c r="I176" s="7" t="str">
        <f>IF(Table3[[#This Row],[Charter School
Number]]="N/A",F176,"C"&amp;H176)</f>
        <v>C1001</v>
      </c>
      <c r="J176" s="30" t="s">
        <v>704</v>
      </c>
      <c r="K176" s="8">
        <v>5857.2799999999916</v>
      </c>
      <c r="L176" s="9">
        <v>5857.2799999999916</v>
      </c>
    </row>
    <row r="177" spans="1:12" x14ac:dyDescent="0.2">
      <c r="A177" s="5" t="s">
        <v>697</v>
      </c>
      <c r="B177" s="6" t="s">
        <v>698</v>
      </c>
      <c r="C177" s="6">
        <v>1</v>
      </c>
      <c r="D177" s="6" t="s">
        <v>705</v>
      </c>
      <c r="E177" s="7" t="s">
        <v>700</v>
      </c>
      <c r="F177" s="7" t="s">
        <v>701</v>
      </c>
      <c r="G177" s="7" t="s">
        <v>706</v>
      </c>
      <c r="H177" s="7" t="s">
        <v>707</v>
      </c>
      <c r="I177" s="7" t="str">
        <f>IF(Table3[[#This Row],[Charter School
Number]]="N/A",F177,"C"&amp;H177)</f>
        <v>C0460</v>
      </c>
      <c r="J177" s="30" t="s">
        <v>708</v>
      </c>
      <c r="K177" s="8">
        <v>9646.1700000000128</v>
      </c>
      <c r="L177" s="9">
        <v>9646.1700000000128</v>
      </c>
    </row>
    <row r="178" spans="1:12" x14ac:dyDescent="0.2">
      <c r="A178" s="5" t="s">
        <v>697</v>
      </c>
      <c r="B178" s="6" t="s">
        <v>698</v>
      </c>
      <c r="C178" s="6">
        <v>1</v>
      </c>
      <c r="D178" s="6" t="s">
        <v>709</v>
      </c>
      <c r="E178" s="7" t="s">
        <v>700</v>
      </c>
      <c r="F178" s="7" t="s">
        <v>710</v>
      </c>
      <c r="G178" s="7" t="s">
        <v>711</v>
      </c>
      <c r="H178" s="7" t="s">
        <v>712</v>
      </c>
      <c r="I178" s="7" t="str">
        <f>IF(Table3[[#This Row],[Charter School
Number]]="N/A",F178,"C"&amp;H178)</f>
        <v>C0676</v>
      </c>
      <c r="J178" s="30" t="s">
        <v>713</v>
      </c>
      <c r="K178" s="8">
        <v>9543.4200000000128</v>
      </c>
      <c r="L178" s="9">
        <v>9543.4200000000128</v>
      </c>
    </row>
    <row r="179" spans="1:12" x14ac:dyDescent="0.2">
      <c r="A179" s="5" t="s">
        <v>697</v>
      </c>
      <c r="B179" s="6" t="s">
        <v>698</v>
      </c>
      <c r="C179" s="6">
        <v>1</v>
      </c>
      <c r="D179" s="6" t="s">
        <v>714</v>
      </c>
      <c r="E179" s="7" t="s">
        <v>700</v>
      </c>
      <c r="F179" s="7" t="s">
        <v>710</v>
      </c>
      <c r="G179" s="7" t="s">
        <v>715</v>
      </c>
      <c r="H179" s="7" t="s">
        <v>716</v>
      </c>
      <c r="I179" s="7" t="str">
        <f>IF(Table3[[#This Row],[Charter School
Number]]="N/A",F179,"C"&amp;H179)</f>
        <v>C1058</v>
      </c>
      <c r="J179" s="30" t="s">
        <v>717</v>
      </c>
      <c r="K179" s="8">
        <v>1163</v>
      </c>
      <c r="L179" s="9">
        <v>1163</v>
      </c>
    </row>
    <row r="180" spans="1:12" x14ac:dyDescent="0.2">
      <c r="A180" s="5" t="s">
        <v>718</v>
      </c>
      <c r="B180" s="6" t="s">
        <v>719</v>
      </c>
      <c r="C180" s="6">
        <v>53</v>
      </c>
      <c r="D180" s="6" t="s">
        <v>720</v>
      </c>
      <c r="E180" s="7" t="s">
        <v>721</v>
      </c>
      <c r="F180" s="7" t="s">
        <v>722</v>
      </c>
      <c r="G180" s="7" t="s">
        <v>28</v>
      </c>
      <c r="H180" s="7" t="s">
        <v>29</v>
      </c>
      <c r="I180" s="7" t="str">
        <f>IF(Table3[[#This Row],[Charter School
Number]]="N/A",F180,"C"&amp;H180)</f>
        <v>10215</v>
      </c>
      <c r="J180" s="30" t="s">
        <v>723</v>
      </c>
      <c r="K180" s="8">
        <v>48524.130000000005</v>
      </c>
      <c r="L180" s="9">
        <v>48524.130000000005</v>
      </c>
    </row>
    <row r="181" spans="1:12" x14ac:dyDescent="0.2">
      <c r="A181" s="5" t="s">
        <v>718</v>
      </c>
      <c r="B181" s="6" t="s">
        <v>719</v>
      </c>
      <c r="C181" s="6">
        <v>53</v>
      </c>
      <c r="D181" s="6" t="s">
        <v>724</v>
      </c>
      <c r="E181" s="7" t="s">
        <v>721</v>
      </c>
      <c r="F181" s="7" t="s">
        <v>725</v>
      </c>
      <c r="G181" s="7" t="s">
        <v>28</v>
      </c>
      <c r="H181" s="7" t="s">
        <v>29</v>
      </c>
      <c r="I181" s="7" t="str">
        <f>IF(Table3[[#This Row],[Charter School
Number]]="N/A",F181,"C"&amp;H181)</f>
        <v>65334</v>
      </c>
      <c r="J181" s="30" t="s">
        <v>726</v>
      </c>
      <c r="K181" s="8">
        <v>2963.7000000000116</v>
      </c>
      <c r="L181" s="9">
        <v>2963.7000000000116</v>
      </c>
    </row>
    <row r="182" spans="1:12" x14ac:dyDescent="0.2">
      <c r="A182" s="5" t="s">
        <v>718</v>
      </c>
      <c r="B182" s="6" t="s">
        <v>719</v>
      </c>
      <c r="C182" s="6">
        <v>53</v>
      </c>
      <c r="D182" s="6" t="s">
        <v>727</v>
      </c>
      <c r="E182" s="7" t="s">
        <v>721</v>
      </c>
      <c r="F182" s="7" t="s">
        <v>728</v>
      </c>
      <c r="G182" s="7" t="s">
        <v>28</v>
      </c>
      <c r="H182" s="7" t="s">
        <v>29</v>
      </c>
      <c r="I182" s="7" t="str">
        <f>IF(Table3[[#This Row],[Charter School
Number]]="N/A",F182,"C"&amp;H182)</f>
        <v>65342</v>
      </c>
      <c r="J182" s="30" t="s">
        <v>729</v>
      </c>
      <c r="K182" s="8">
        <v>67164.11</v>
      </c>
      <c r="L182" s="9">
        <v>24044</v>
      </c>
    </row>
    <row r="183" spans="1:12" x14ac:dyDescent="0.2">
      <c r="A183" s="5" t="s">
        <v>718</v>
      </c>
      <c r="B183" s="6" t="s">
        <v>719</v>
      </c>
      <c r="C183" s="6">
        <v>53</v>
      </c>
      <c r="D183" s="6" t="s">
        <v>730</v>
      </c>
      <c r="E183" s="7" t="s">
        <v>721</v>
      </c>
      <c r="F183" s="7" t="s">
        <v>731</v>
      </c>
      <c r="G183" s="7" t="s">
        <v>28</v>
      </c>
      <c r="H183" s="7" t="s">
        <v>29</v>
      </c>
      <c r="I183" s="7" t="str">
        <f>IF(Table3[[#This Row],[Charter School
Number]]="N/A",F183,"C"&amp;H183)</f>
        <v>65409</v>
      </c>
      <c r="J183" s="30" t="s">
        <v>732</v>
      </c>
      <c r="K183" s="8">
        <v>342.6200000000008</v>
      </c>
      <c r="L183" s="9">
        <v>342.6200000000008</v>
      </c>
    </row>
    <row r="184" spans="1:12" x14ac:dyDescent="0.2">
      <c r="A184" s="5" t="s">
        <v>718</v>
      </c>
      <c r="B184" s="6" t="s">
        <v>719</v>
      </c>
      <c r="C184" s="6">
        <v>53</v>
      </c>
      <c r="D184" s="6" t="s">
        <v>733</v>
      </c>
      <c r="E184" s="7" t="s">
        <v>721</v>
      </c>
      <c r="F184" s="7" t="s">
        <v>734</v>
      </c>
      <c r="G184" s="7" t="s">
        <v>28</v>
      </c>
      <c r="H184" s="7" t="s">
        <v>29</v>
      </c>
      <c r="I184" s="7" t="str">
        <f>IF(Table3[[#This Row],[Charter School
Number]]="N/A",F184,"C"&amp;H184)</f>
        <v>65433</v>
      </c>
      <c r="J184" s="30" t="s">
        <v>735</v>
      </c>
      <c r="K184" s="8">
        <v>6551</v>
      </c>
      <c r="L184" s="9">
        <v>6551</v>
      </c>
    </row>
    <row r="185" spans="1:12" x14ac:dyDescent="0.2">
      <c r="A185" s="5" t="s">
        <v>718</v>
      </c>
      <c r="B185" s="6" t="s">
        <v>719</v>
      </c>
      <c r="C185" s="6">
        <v>53</v>
      </c>
      <c r="D185" s="6" t="s">
        <v>736</v>
      </c>
      <c r="E185" s="7" t="s">
        <v>721</v>
      </c>
      <c r="F185" s="7" t="s">
        <v>737</v>
      </c>
      <c r="G185" s="7" t="s">
        <v>28</v>
      </c>
      <c r="H185" s="7" t="s">
        <v>29</v>
      </c>
      <c r="I185" s="7" t="str">
        <f>IF(Table3[[#This Row],[Charter School
Number]]="N/A",F185,"C"&amp;H185)</f>
        <v>65474</v>
      </c>
      <c r="J185" s="30" t="s">
        <v>738</v>
      </c>
      <c r="K185" s="8">
        <v>40</v>
      </c>
      <c r="L185" s="9">
        <v>40</v>
      </c>
    </row>
    <row r="186" spans="1:12" x14ac:dyDescent="0.2">
      <c r="A186" s="5" t="s">
        <v>739</v>
      </c>
      <c r="B186" s="6" t="s">
        <v>740</v>
      </c>
      <c r="C186" s="6">
        <v>31</v>
      </c>
      <c r="D186" s="6" t="s">
        <v>741</v>
      </c>
      <c r="E186" s="7" t="s">
        <v>742</v>
      </c>
      <c r="F186" s="7" t="s">
        <v>743</v>
      </c>
      <c r="G186" s="7" t="s">
        <v>28</v>
      </c>
      <c r="H186" s="7" t="s">
        <v>29</v>
      </c>
      <c r="I186" s="7" t="str">
        <f>IF(Table3[[#This Row],[Charter School
Number]]="N/A",F186,"C"&amp;H186)</f>
        <v>65540</v>
      </c>
      <c r="J186" s="30" t="s">
        <v>744</v>
      </c>
      <c r="K186" s="8">
        <v>5646</v>
      </c>
      <c r="L186" s="9">
        <v>5646</v>
      </c>
    </row>
    <row r="187" spans="1:12" x14ac:dyDescent="0.2">
      <c r="A187" s="5" t="s">
        <v>739</v>
      </c>
      <c r="B187" s="6" t="s">
        <v>740</v>
      </c>
      <c r="C187" s="6">
        <v>31</v>
      </c>
      <c r="D187" s="6" t="s">
        <v>745</v>
      </c>
      <c r="E187" s="7" t="s">
        <v>742</v>
      </c>
      <c r="F187" s="7" t="s">
        <v>746</v>
      </c>
      <c r="G187" s="7" t="s">
        <v>28</v>
      </c>
      <c r="H187" s="7" t="s">
        <v>29</v>
      </c>
      <c r="I187" s="7" t="str">
        <f>IF(Table3[[#This Row],[Charter School
Number]]="N/A",F187,"C"&amp;H187)</f>
        <v>65573</v>
      </c>
      <c r="J187" s="30" t="s">
        <v>747</v>
      </c>
      <c r="K187" s="8">
        <v>4152</v>
      </c>
      <c r="L187" s="9">
        <v>4152</v>
      </c>
    </row>
    <row r="188" spans="1:12" x14ac:dyDescent="0.2">
      <c r="A188" s="5" t="s">
        <v>739</v>
      </c>
      <c r="B188" s="6" t="s">
        <v>740</v>
      </c>
      <c r="C188" s="6">
        <v>31</v>
      </c>
      <c r="D188" s="6" t="s">
        <v>748</v>
      </c>
      <c r="E188" s="7" t="s">
        <v>742</v>
      </c>
      <c r="F188" s="7" t="s">
        <v>749</v>
      </c>
      <c r="G188" s="7" t="s">
        <v>28</v>
      </c>
      <c r="H188" s="7" t="s">
        <v>29</v>
      </c>
      <c r="I188" s="7" t="str">
        <f>IF(Table3[[#This Row],[Charter School
Number]]="N/A",F188,"C"&amp;H188)</f>
        <v>65581</v>
      </c>
      <c r="J188" s="30" t="s">
        <v>750</v>
      </c>
      <c r="K188" s="8">
        <v>87</v>
      </c>
      <c r="L188" s="9">
        <v>87</v>
      </c>
    </row>
    <row r="189" spans="1:12" x14ac:dyDescent="0.2">
      <c r="A189" s="5" t="s">
        <v>739</v>
      </c>
      <c r="B189" s="6" t="s">
        <v>740</v>
      </c>
      <c r="C189" s="6">
        <v>31</v>
      </c>
      <c r="D189" s="6" t="s">
        <v>751</v>
      </c>
      <c r="E189" s="7" t="s">
        <v>742</v>
      </c>
      <c r="F189" s="7" t="s">
        <v>752</v>
      </c>
      <c r="G189" s="7" t="s">
        <v>28</v>
      </c>
      <c r="H189" s="7" t="s">
        <v>29</v>
      </c>
      <c r="I189" s="7" t="str">
        <f>IF(Table3[[#This Row],[Charter School
Number]]="N/A",F189,"C"&amp;H189)</f>
        <v>65623</v>
      </c>
      <c r="J189" s="30" t="s">
        <v>753</v>
      </c>
      <c r="K189" s="8">
        <v>8712</v>
      </c>
      <c r="L189" s="9">
        <v>8712</v>
      </c>
    </row>
    <row r="190" spans="1:12" x14ac:dyDescent="0.2">
      <c r="A190" s="5" t="s">
        <v>754</v>
      </c>
      <c r="B190" s="6" t="s">
        <v>755</v>
      </c>
      <c r="C190" s="6">
        <v>1</v>
      </c>
      <c r="D190" s="6" t="s">
        <v>756</v>
      </c>
      <c r="E190" s="7" t="s">
        <v>757</v>
      </c>
      <c r="F190" s="7" t="s">
        <v>758</v>
      </c>
      <c r="G190" s="7" t="s">
        <v>28</v>
      </c>
      <c r="H190" s="7" t="s">
        <v>29</v>
      </c>
      <c r="I190" s="7" t="str">
        <f>IF(Table3[[#This Row],[Charter School
Number]]="N/A",F190,"C"&amp;H190)</f>
        <v>10249</v>
      </c>
      <c r="J190" s="30" t="s">
        <v>759</v>
      </c>
      <c r="K190" s="8">
        <v>172429.1</v>
      </c>
      <c r="L190" s="9">
        <v>172429.1</v>
      </c>
    </row>
    <row r="191" spans="1:12" x14ac:dyDescent="0.2">
      <c r="A191" s="5" t="s">
        <v>754</v>
      </c>
      <c r="B191" s="6" t="s">
        <v>755</v>
      </c>
      <c r="C191" s="6">
        <v>1</v>
      </c>
      <c r="D191" s="6" t="s">
        <v>760</v>
      </c>
      <c r="E191" s="7" t="s">
        <v>757</v>
      </c>
      <c r="F191" s="7" t="s">
        <v>758</v>
      </c>
      <c r="G191" s="7" t="s">
        <v>761</v>
      </c>
      <c r="H191" s="7" t="s">
        <v>762</v>
      </c>
      <c r="I191" s="7" t="str">
        <f>IF(Table3[[#This Row],[Charter School
Number]]="N/A",F191,"C"&amp;H191)</f>
        <v>C0631</v>
      </c>
      <c r="J191" s="30" t="s">
        <v>763</v>
      </c>
      <c r="K191" s="8">
        <v>4825.1799999999985</v>
      </c>
      <c r="L191" s="9">
        <v>4825.1799999999985</v>
      </c>
    </row>
    <row r="192" spans="1:12" x14ac:dyDescent="0.2">
      <c r="A192" s="5" t="s">
        <v>754</v>
      </c>
      <c r="B192" s="6" t="s">
        <v>755</v>
      </c>
      <c r="C192" s="6">
        <v>1</v>
      </c>
      <c r="D192" s="6" t="s">
        <v>764</v>
      </c>
      <c r="E192" s="7" t="s">
        <v>757</v>
      </c>
      <c r="F192" s="7" t="s">
        <v>765</v>
      </c>
      <c r="G192" s="7" t="s">
        <v>28</v>
      </c>
      <c r="H192" s="7" t="s">
        <v>29</v>
      </c>
      <c r="I192" s="7" t="str">
        <f>IF(Table3[[#This Row],[Charter School
Number]]="N/A",F192,"C"&amp;H192)</f>
        <v>65631</v>
      </c>
      <c r="J192" s="30" t="s">
        <v>766</v>
      </c>
      <c r="K192" s="8">
        <v>130000</v>
      </c>
      <c r="L192" s="9">
        <v>130000</v>
      </c>
    </row>
    <row r="193" spans="1:12" x14ac:dyDescent="0.2">
      <c r="A193" s="5" t="s">
        <v>754</v>
      </c>
      <c r="B193" s="6" t="s">
        <v>755</v>
      </c>
      <c r="C193" s="6">
        <v>1</v>
      </c>
      <c r="D193" s="6" t="s">
        <v>767</v>
      </c>
      <c r="E193" s="7" t="s">
        <v>757</v>
      </c>
      <c r="F193" s="7" t="s">
        <v>768</v>
      </c>
      <c r="G193" s="7" t="s">
        <v>28</v>
      </c>
      <c r="H193" s="7" t="s">
        <v>29</v>
      </c>
      <c r="I193" s="7" t="str">
        <f>IF(Table3[[#This Row],[Charter School
Number]]="N/A",F193,"C"&amp;H193)</f>
        <v>65649</v>
      </c>
      <c r="J193" s="30" t="s">
        <v>769</v>
      </c>
      <c r="K193" s="8">
        <v>12545.610000000004</v>
      </c>
      <c r="L193" s="9">
        <v>12545.610000000004</v>
      </c>
    </row>
    <row r="194" spans="1:12" x14ac:dyDescent="0.2">
      <c r="A194" s="5" t="s">
        <v>754</v>
      </c>
      <c r="B194" s="6" t="s">
        <v>755</v>
      </c>
      <c r="C194" s="6">
        <v>1</v>
      </c>
      <c r="D194" s="6" t="s">
        <v>770</v>
      </c>
      <c r="E194" s="7" t="s">
        <v>757</v>
      </c>
      <c r="F194" s="7" t="s">
        <v>771</v>
      </c>
      <c r="G194" s="7" t="s">
        <v>28</v>
      </c>
      <c r="H194" s="7" t="s">
        <v>29</v>
      </c>
      <c r="I194" s="7" t="str">
        <f>IF(Table3[[#This Row],[Charter School
Number]]="N/A",F194,"C"&amp;H194)</f>
        <v>65698</v>
      </c>
      <c r="J194" s="30" t="s">
        <v>772</v>
      </c>
      <c r="K194" s="8">
        <v>103995</v>
      </c>
      <c r="L194" s="9">
        <v>103995</v>
      </c>
    </row>
    <row r="195" spans="1:12" x14ac:dyDescent="0.2">
      <c r="A195" s="5" t="s">
        <v>754</v>
      </c>
      <c r="B195" s="6" t="s">
        <v>755</v>
      </c>
      <c r="C195" s="6">
        <v>1</v>
      </c>
      <c r="D195" s="6" t="s">
        <v>773</v>
      </c>
      <c r="E195" s="7" t="s">
        <v>757</v>
      </c>
      <c r="F195" s="7" t="s">
        <v>774</v>
      </c>
      <c r="G195" s="7" t="s">
        <v>28</v>
      </c>
      <c r="H195" s="7" t="s">
        <v>29</v>
      </c>
      <c r="I195" s="7" t="str">
        <f>IF(Table3[[#This Row],[Charter School
Number]]="N/A",F195,"C"&amp;H195)</f>
        <v>65771</v>
      </c>
      <c r="J195" s="30" t="s">
        <v>775</v>
      </c>
      <c r="K195" s="8">
        <v>2075</v>
      </c>
      <c r="L195" s="9">
        <v>2075</v>
      </c>
    </row>
    <row r="196" spans="1:12" x14ac:dyDescent="0.2">
      <c r="A196" s="5" t="s">
        <v>754</v>
      </c>
      <c r="B196" s="6" t="s">
        <v>755</v>
      </c>
      <c r="C196" s="6">
        <v>1</v>
      </c>
      <c r="D196" s="6" t="s">
        <v>776</v>
      </c>
      <c r="E196" s="7" t="s">
        <v>757</v>
      </c>
      <c r="F196" s="7" t="s">
        <v>777</v>
      </c>
      <c r="G196" s="7" t="s">
        <v>28</v>
      </c>
      <c r="H196" s="7" t="s">
        <v>29</v>
      </c>
      <c r="I196" s="7" t="str">
        <f>IF(Table3[[#This Row],[Charter School
Number]]="N/A",F196,"C"&amp;H196)</f>
        <v>65813</v>
      </c>
      <c r="J196" s="30" t="s">
        <v>778</v>
      </c>
      <c r="K196" s="8">
        <v>50998</v>
      </c>
      <c r="L196" s="9">
        <v>50998</v>
      </c>
    </row>
    <row r="197" spans="1:12" ht="30" x14ac:dyDescent="0.2">
      <c r="A197" s="5" t="s">
        <v>754</v>
      </c>
      <c r="B197" s="6" t="s">
        <v>755</v>
      </c>
      <c r="C197" s="6">
        <v>1</v>
      </c>
      <c r="D197" s="6" t="s">
        <v>779</v>
      </c>
      <c r="E197" s="7" t="s">
        <v>757</v>
      </c>
      <c r="F197" s="7" t="s">
        <v>780</v>
      </c>
      <c r="G197" s="7" t="s">
        <v>28</v>
      </c>
      <c r="H197" s="7" t="s">
        <v>29</v>
      </c>
      <c r="I197" s="7" t="str">
        <f>IF(Table3[[#This Row],[Charter School
Number]]="N/A",F197,"C"&amp;H197)</f>
        <v>65839</v>
      </c>
      <c r="J197" s="30" t="s">
        <v>781</v>
      </c>
      <c r="K197" s="8">
        <v>43950</v>
      </c>
      <c r="L197" s="9">
        <v>43950</v>
      </c>
    </row>
    <row r="198" spans="1:12" x14ac:dyDescent="0.2">
      <c r="A198" s="5" t="s">
        <v>754</v>
      </c>
      <c r="B198" s="6" t="s">
        <v>755</v>
      </c>
      <c r="C198" s="6">
        <v>1</v>
      </c>
      <c r="D198" s="6" t="s">
        <v>782</v>
      </c>
      <c r="E198" s="7" t="s">
        <v>757</v>
      </c>
      <c r="F198" s="7" t="s">
        <v>783</v>
      </c>
      <c r="G198" s="7" t="s">
        <v>28</v>
      </c>
      <c r="H198" s="7" t="s">
        <v>29</v>
      </c>
      <c r="I198" s="7" t="str">
        <f>IF(Table3[[#This Row],[Charter School
Number]]="N/A",F198,"C"&amp;H198)</f>
        <v>65862</v>
      </c>
      <c r="J198" s="30" t="s">
        <v>784</v>
      </c>
      <c r="K198" s="8">
        <v>38418.650000000023</v>
      </c>
      <c r="L198" s="9">
        <v>38418.650000000023</v>
      </c>
    </row>
    <row r="199" spans="1:12" x14ac:dyDescent="0.2">
      <c r="A199" s="5" t="s">
        <v>754</v>
      </c>
      <c r="B199" s="6" t="s">
        <v>755</v>
      </c>
      <c r="C199" s="6">
        <v>1</v>
      </c>
      <c r="D199" s="6" t="s">
        <v>785</v>
      </c>
      <c r="E199" s="7" t="s">
        <v>757</v>
      </c>
      <c r="F199" s="7" t="s">
        <v>786</v>
      </c>
      <c r="G199" s="7" t="s">
        <v>28</v>
      </c>
      <c r="H199" s="7" t="s">
        <v>29</v>
      </c>
      <c r="I199" s="7" t="str">
        <f>IF(Table3[[#This Row],[Charter School
Number]]="N/A",F199,"C"&amp;H199)</f>
        <v>65870</v>
      </c>
      <c r="J199" s="30" t="s">
        <v>787</v>
      </c>
      <c r="K199" s="8">
        <v>6139.3000000000466</v>
      </c>
      <c r="L199" s="9">
        <v>6139.3000000000466</v>
      </c>
    </row>
    <row r="200" spans="1:12" x14ac:dyDescent="0.2">
      <c r="A200" s="5" t="s">
        <v>788</v>
      </c>
      <c r="B200" s="6" t="s">
        <v>789</v>
      </c>
      <c r="C200" s="6">
        <v>6</v>
      </c>
      <c r="D200" s="6" t="s">
        <v>790</v>
      </c>
      <c r="E200" s="7" t="s">
        <v>791</v>
      </c>
      <c r="F200" s="7" t="s">
        <v>792</v>
      </c>
      <c r="G200" s="7" t="s">
        <v>28</v>
      </c>
      <c r="H200" s="7" t="s">
        <v>29</v>
      </c>
      <c r="I200" s="7" t="str">
        <f>IF(Table3[[#This Row],[Charter School
Number]]="N/A",F200,"C"&amp;H200)</f>
        <v>10256</v>
      </c>
      <c r="J200" s="30" t="s">
        <v>793</v>
      </c>
      <c r="K200" s="8">
        <v>94</v>
      </c>
      <c r="L200" s="9">
        <v>94</v>
      </c>
    </row>
    <row r="201" spans="1:12" x14ac:dyDescent="0.2">
      <c r="A201" s="5" t="s">
        <v>788</v>
      </c>
      <c r="B201" s="6" t="s">
        <v>789</v>
      </c>
      <c r="C201" s="6">
        <v>6</v>
      </c>
      <c r="D201" s="6" t="s">
        <v>794</v>
      </c>
      <c r="E201" s="7" t="s">
        <v>791</v>
      </c>
      <c r="F201" s="7" t="s">
        <v>795</v>
      </c>
      <c r="G201" s="7" t="s">
        <v>28</v>
      </c>
      <c r="H201" s="7" t="s">
        <v>29</v>
      </c>
      <c r="I201" s="7" t="str">
        <f>IF(Table3[[#This Row],[Charter School
Number]]="N/A",F201,"C"&amp;H201)</f>
        <v>65896</v>
      </c>
      <c r="J201" s="30" t="s">
        <v>796</v>
      </c>
      <c r="K201" s="8">
        <v>179207.48</v>
      </c>
      <c r="L201" s="9">
        <v>89616</v>
      </c>
    </row>
    <row r="202" spans="1:12" x14ac:dyDescent="0.2">
      <c r="A202" s="5" t="s">
        <v>797</v>
      </c>
      <c r="B202" s="6" t="s">
        <v>798</v>
      </c>
      <c r="C202" s="6">
        <v>2</v>
      </c>
      <c r="D202" s="6" t="s">
        <v>799</v>
      </c>
      <c r="E202" s="7" t="s">
        <v>800</v>
      </c>
      <c r="F202" s="7" t="s">
        <v>801</v>
      </c>
      <c r="G202" s="7" t="s">
        <v>802</v>
      </c>
      <c r="H202" s="7" t="s">
        <v>803</v>
      </c>
      <c r="I202" s="7" t="str">
        <f>IF(Table3[[#This Row],[Charter School
Number]]="N/A",F202,"C"&amp;H202)</f>
        <v>C0799</v>
      </c>
      <c r="J202" s="30" t="s">
        <v>804</v>
      </c>
      <c r="K202" s="8">
        <v>62284.58</v>
      </c>
      <c r="L202" s="9">
        <v>62284.58</v>
      </c>
    </row>
    <row r="203" spans="1:12" x14ac:dyDescent="0.2">
      <c r="A203" s="5" t="s">
        <v>797</v>
      </c>
      <c r="B203" s="6" t="s">
        <v>798</v>
      </c>
      <c r="C203" s="6">
        <v>2</v>
      </c>
      <c r="D203" s="6" t="s">
        <v>805</v>
      </c>
      <c r="E203" s="7" t="s">
        <v>800</v>
      </c>
      <c r="F203" s="7" t="s">
        <v>801</v>
      </c>
      <c r="G203" s="7" t="s">
        <v>806</v>
      </c>
      <c r="H203" s="7" t="s">
        <v>807</v>
      </c>
      <c r="I203" s="7" t="str">
        <f>IF(Table3[[#This Row],[Charter School
Number]]="N/A",F203,"C"&amp;H203)</f>
        <v>C0327</v>
      </c>
      <c r="J203" s="30" t="s">
        <v>808</v>
      </c>
      <c r="K203" s="8">
        <v>29973.019999999997</v>
      </c>
      <c r="L203" s="9">
        <v>29973.019999999997</v>
      </c>
    </row>
    <row r="204" spans="1:12" x14ac:dyDescent="0.2">
      <c r="A204" s="5" t="s">
        <v>797</v>
      </c>
      <c r="B204" s="6" t="s">
        <v>798</v>
      </c>
      <c r="C204" s="6">
        <v>2</v>
      </c>
      <c r="D204" s="6" t="s">
        <v>809</v>
      </c>
      <c r="E204" s="7" t="s">
        <v>800</v>
      </c>
      <c r="F204" s="7" t="s">
        <v>810</v>
      </c>
      <c r="G204" s="7" t="s">
        <v>28</v>
      </c>
      <c r="H204" s="7" t="s">
        <v>29</v>
      </c>
      <c r="I204" s="7" t="str">
        <f>IF(Table3[[#This Row],[Charter School
Number]]="N/A",F204,"C"&amp;H204)</f>
        <v>65979</v>
      </c>
      <c r="J204" s="30" t="s">
        <v>811</v>
      </c>
      <c r="K204" s="8">
        <v>172</v>
      </c>
      <c r="L204" s="9">
        <v>172</v>
      </c>
    </row>
    <row r="205" spans="1:12" x14ac:dyDescent="0.2">
      <c r="A205" s="5" t="s">
        <v>797</v>
      </c>
      <c r="B205" s="6" t="s">
        <v>798</v>
      </c>
      <c r="C205" s="6">
        <v>2</v>
      </c>
      <c r="D205" s="6" t="s">
        <v>812</v>
      </c>
      <c r="E205" s="7" t="s">
        <v>800</v>
      </c>
      <c r="F205" s="7" t="s">
        <v>813</v>
      </c>
      <c r="G205" s="7" t="s">
        <v>28</v>
      </c>
      <c r="H205" s="7" t="s">
        <v>29</v>
      </c>
      <c r="I205" s="7" t="str">
        <f>IF(Table3[[#This Row],[Charter School
Number]]="N/A",F205,"C"&amp;H205)</f>
        <v>66027</v>
      </c>
      <c r="J205" s="30" t="s">
        <v>814</v>
      </c>
      <c r="K205" s="8">
        <v>6680.99</v>
      </c>
      <c r="L205" s="9">
        <v>6680.99</v>
      </c>
    </row>
    <row r="206" spans="1:12" ht="30" x14ac:dyDescent="0.2">
      <c r="A206" s="5" t="s">
        <v>797</v>
      </c>
      <c r="B206" s="6" t="s">
        <v>798</v>
      </c>
      <c r="C206" s="6">
        <v>2</v>
      </c>
      <c r="D206" s="6" t="s">
        <v>815</v>
      </c>
      <c r="E206" s="7" t="s">
        <v>800</v>
      </c>
      <c r="F206" s="7" t="s">
        <v>816</v>
      </c>
      <c r="G206" s="7" t="s">
        <v>28</v>
      </c>
      <c r="H206" s="7" t="s">
        <v>29</v>
      </c>
      <c r="I206" s="7" t="str">
        <f>IF(Table3[[#This Row],[Charter School
Number]]="N/A",F206,"C"&amp;H206)</f>
        <v>66068</v>
      </c>
      <c r="J206" s="30" t="s">
        <v>817</v>
      </c>
      <c r="K206" s="8">
        <v>20</v>
      </c>
      <c r="L206" s="9">
        <v>20</v>
      </c>
    </row>
    <row r="207" spans="1:12" x14ac:dyDescent="0.2">
      <c r="A207" s="5" t="s">
        <v>797</v>
      </c>
      <c r="B207" s="6" t="s">
        <v>798</v>
      </c>
      <c r="C207" s="6">
        <v>2</v>
      </c>
      <c r="D207" s="6" t="s">
        <v>818</v>
      </c>
      <c r="E207" s="7" t="s">
        <v>800</v>
      </c>
      <c r="F207" s="7" t="s">
        <v>819</v>
      </c>
      <c r="G207" s="7" t="s">
        <v>28</v>
      </c>
      <c r="H207" s="7" t="s">
        <v>29</v>
      </c>
      <c r="I207" s="7" t="str">
        <f>IF(Table3[[#This Row],[Charter School
Number]]="N/A",F207,"C"&amp;H207)</f>
        <v>66159</v>
      </c>
      <c r="J207" s="30" t="s">
        <v>820</v>
      </c>
      <c r="K207" s="8">
        <v>293.87999999988824</v>
      </c>
      <c r="L207" s="9">
        <v>293.87999999988824</v>
      </c>
    </row>
    <row r="208" spans="1:12" x14ac:dyDescent="0.2">
      <c r="A208" s="5" t="s">
        <v>797</v>
      </c>
      <c r="B208" s="6" t="s">
        <v>798</v>
      </c>
      <c r="C208" s="6">
        <v>2</v>
      </c>
      <c r="D208" s="6" t="s">
        <v>821</v>
      </c>
      <c r="E208" s="7" t="s">
        <v>800</v>
      </c>
      <c r="F208" s="7" t="s">
        <v>822</v>
      </c>
      <c r="G208" s="7" t="s">
        <v>28</v>
      </c>
      <c r="H208" s="7" t="s">
        <v>29</v>
      </c>
      <c r="I208" s="7" t="str">
        <f>IF(Table3[[#This Row],[Charter School
Number]]="N/A",F208,"C"&amp;H208)</f>
        <v>66167</v>
      </c>
      <c r="J208" s="30" t="s">
        <v>823</v>
      </c>
      <c r="K208" s="8">
        <v>347</v>
      </c>
      <c r="L208" s="9">
        <v>347</v>
      </c>
    </row>
    <row r="209" spans="1:12" x14ac:dyDescent="0.2">
      <c r="A209" s="5" t="s">
        <v>797</v>
      </c>
      <c r="B209" s="6" t="s">
        <v>798</v>
      </c>
      <c r="C209" s="6">
        <v>2</v>
      </c>
      <c r="D209" s="6" t="s">
        <v>824</v>
      </c>
      <c r="E209" s="7" t="s">
        <v>800</v>
      </c>
      <c r="F209" s="7" t="s">
        <v>825</v>
      </c>
      <c r="G209" s="7" t="s">
        <v>28</v>
      </c>
      <c r="H209" s="7" t="s">
        <v>29</v>
      </c>
      <c r="I209" s="7" t="str">
        <f>IF(Table3[[#This Row],[Charter School
Number]]="N/A",F209,"C"&amp;H209)</f>
        <v>66175</v>
      </c>
      <c r="J209" s="30" t="s">
        <v>826</v>
      </c>
      <c r="K209" s="8">
        <v>11821.020000000004</v>
      </c>
      <c r="L209" s="9">
        <v>11821.020000000004</v>
      </c>
    </row>
    <row r="210" spans="1:12" x14ac:dyDescent="0.2">
      <c r="A210" s="5" t="s">
        <v>797</v>
      </c>
      <c r="B210" s="6" t="s">
        <v>798</v>
      </c>
      <c r="C210" s="6">
        <v>2</v>
      </c>
      <c r="D210" s="6" t="s">
        <v>827</v>
      </c>
      <c r="E210" s="7" t="s">
        <v>800</v>
      </c>
      <c r="F210" s="7" t="s">
        <v>828</v>
      </c>
      <c r="G210" s="7" t="s">
        <v>28</v>
      </c>
      <c r="H210" s="7" t="s">
        <v>29</v>
      </c>
      <c r="I210" s="7" t="str">
        <f>IF(Table3[[#This Row],[Charter School
Number]]="N/A",F210,"C"&amp;H210)</f>
        <v>66233</v>
      </c>
      <c r="J210" s="30" t="s">
        <v>829</v>
      </c>
      <c r="K210" s="8">
        <v>1051</v>
      </c>
      <c r="L210" s="9">
        <v>1051</v>
      </c>
    </row>
    <row r="211" spans="1:12" x14ac:dyDescent="0.2">
      <c r="A211" s="5" t="s">
        <v>797</v>
      </c>
      <c r="B211" s="6" t="s">
        <v>798</v>
      </c>
      <c r="C211" s="6">
        <v>2</v>
      </c>
      <c r="D211" s="6" t="s">
        <v>830</v>
      </c>
      <c r="E211" s="7" t="s">
        <v>800</v>
      </c>
      <c r="F211" s="7" t="s">
        <v>831</v>
      </c>
      <c r="G211" s="7" t="s">
        <v>28</v>
      </c>
      <c r="H211" s="7" t="s">
        <v>29</v>
      </c>
      <c r="I211" s="7" t="str">
        <f>IF(Table3[[#This Row],[Charter School
Number]]="N/A",F211,"C"&amp;H211)</f>
        <v>75440</v>
      </c>
      <c r="J211" s="30" t="s">
        <v>832</v>
      </c>
      <c r="K211" s="8">
        <v>69437.449999999953</v>
      </c>
      <c r="L211" s="9">
        <v>69437.449999999953</v>
      </c>
    </row>
    <row r="212" spans="1:12" x14ac:dyDescent="0.2">
      <c r="A212" s="5" t="s">
        <v>797</v>
      </c>
      <c r="B212" s="6" t="s">
        <v>798</v>
      </c>
      <c r="C212" s="6">
        <v>2</v>
      </c>
      <c r="D212" s="6" t="s">
        <v>833</v>
      </c>
      <c r="E212" s="7" t="s">
        <v>800</v>
      </c>
      <c r="F212" s="7" t="s">
        <v>834</v>
      </c>
      <c r="G212" s="7" t="s">
        <v>28</v>
      </c>
      <c r="H212" s="7" t="s">
        <v>29</v>
      </c>
      <c r="I212" s="7" t="str">
        <f>IF(Table3[[#This Row],[Charter School
Number]]="N/A",F212,"C"&amp;H212)</f>
        <v>75473</v>
      </c>
      <c r="J212" s="30" t="s">
        <v>835</v>
      </c>
      <c r="K212" s="8">
        <v>68228</v>
      </c>
      <c r="L212" s="9">
        <v>68228</v>
      </c>
    </row>
    <row r="213" spans="1:12" x14ac:dyDescent="0.2">
      <c r="A213" s="5" t="s">
        <v>836</v>
      </c>
      <c r="B213" s="6" t="s">
        <v>837</v>
      </c>
      <c r="C213" s="6">
        <v>1</v>
      </c>
      <c r="D213" s="6" t="s">
        <v>838</v>
      </c>
      <c r="E213" s="7" t="s">
        <v>839</v>
      </c>
      <c r="F213" s="7" t="s">
        <v>840</v>
      </c>
      <c r="G213" s="7" t="s">
        <v>28</v>
      </c>
      <c r="H213" s="7" t="s">
        <v>29</v>
      </c>
      <c r="I213" s="7" t="str">
        <f>IF(Table3[[#This Row],[Charter School
Number]]="N/A",F213,"C"&amp;H213)</f>
        <v>66282</v>
      </c>
      <c r="J213" s="30" t="s">
        <v>841</v>
      </c>
      <c r="K213" s="8">
        <v>818.99999999999909</v>
      </c>
      <c r="L213" s="9">
        <v>818.99999999999909</v>
      </c>
    </row>
    <row r="214" spans="1:12" x14ac:dyDescent="0.2">
      <c r="A214" s="5" t="s">
        <v>836</v>
      </c>
      <c r="B214" s="6" t="s">
        <v>837</v>
      </c>
      <c r="C214" s="6">
        <v>1</v>
      </c>
      <c r="D214" s="6" t="s">
        <v>842</v>
      </c>
      <c r="E214" s="7" t="s">
        <v>839</v>
      </c>
      <c r="F214" s="7" t="s">
        <v>843</v>
      </c>
      <c r="G214" s="7" t="s">
        <v>28</v>
      </c>
      <c r="H214" s="7" t="s">
        <v>29</v>
      </c>
      <c r="I214" s="7" t="str">
        <f>IF(Table3[[#This Row],[Charter School
Number]]="N/A",F214,"C"&amp;H214)</f>
        <v>66290</v>
      </c>
      <c r="J214" s="30" t="s">
        <v>844</v>
      </c>
      <c r="K214" s="8">
        <v>33086</v>
      </c>
      <c r="L214" s="9">
        <v>33086</v>
      </c>
    </row>
    <row r="215" spans="1:12" x14ac:dyDescent="0.2">
      <c r="A215" s="5" t="s">
        <v>845</v>
      </c>
      <c r="B215" s="6" t="s">
        <v>846</v>
      </c>
      <c r="C215" s="6">
        <v>1</v>
      </c>
      <c r="D215" s="6" t="s">
        <v>847</v>
      </c>
      <c r="E215" s="7" t="s">
        <v>848</v>
      </c>
      <c r="F215" s="7" t="s">
        <v>849</v>
      </c>
      <c r="G215" s="7" t="s">
        <v>28</v>
      </c>
      <c r="H215" s="7" t="s">
        <v>29</v>
      </c>
      <c r="I215" s="7" t="str">
        <f>IF(Table3[[#This Row],[Charter School
Number]]="N/A",F215,"C"&amp;H215)</f>
        <v>66316</v>
      </c>
      <c r="J215" s="30" t="s">
        <v>850</v>
      </c>
      <c r="K215" s="8">
        <v>19216.100000000006</v>
      </c>
      <c r="L215" s="9">
        <v>19216.100000000006</v>
      </c>
    </row>
    <row r="216" spans="1:12" x14ac:dyDescent="0.2">
      <c r="A216" s="5" t="s">
        <v>845</v>
      </c>
      <c r="B216" s="6" t="s">
        <v>846</v>
      </c>
      <c r="C216" s="6">
        <v>1</v>
      </c>
      <c r="D216" s="6" t="s">
        <v>851</v>
      </c>
      <c r="E216" s="7" t="s">
        <v>848</v>
      </c>
      <c r="F216" s="7" t="s">
        <v>849</v>
      </c>
      <c r="G216" s="7" t="s">
        <v>852</v>
      </c>
      <c r="H216" s="7" t="s">
        <v>853</v>
      </c>
      <c r="I216" s="7" t="str">
        <f>IF(Table3[[#This Row],[Charter School
Number]]="N/A",F216,"C"&amp;H216)</f>
        <v>C1339</v>
      </c>
      <c r="J216" s="30" t="s">
        <v>854</v>
      </c>
      <c r="K216" s="8">
        <v>3716.0800000000017</v>
      </c>
      <c r="L216" s="9">
        <v>3716.0800000000017</v>
      </c>
    </row>
    <row r="217" spans="1:12" x14ac:dyDescent="0.2">
      <c r="A217" s="5" t="s">
        <v>845</v>
      </c>
      <c r="B217" s="6" t="s">
        <v>846</v>
      </c>
      <c r="C217" s="6">
        <v>1</v>
      </c>
      <c r="D217" s="6" t="s">
        <v>855</v>
      </c>
      <c r="E217" s="7" t="s">
        <v>848</v>
      </c>
      <c r="F217" s="7" t="s">
        <v>856</v>
      </c>
      <c r="G217" s="7" t="s">
        <v>28</v>
      </c>
      <c r="H217" s="7" t="s">
        <v>29</v>
      </c>
      <c r="I217" s="7" t="str">
        <f>IF(Table3[[#This Row],[Charter School
Number]]="N/A",F217,"C"&amp;H217)</f>
        <v>66324</v>
      </c>
      <c r="J217" s="30" t="s">
        <v>857</v>
      </c>
      <c r="K217" s="8">
        <v>31.329999999987194</v>
      </c>
      <c r="L217" s="9">
        <v>31.329999999987194</v>
      </c>
    </row>
    <row r="218" spans="1:12" x14ac:dyDescent="0.2">
      <c r="A218" s="5" t="s">
        <v>845</v>
      </c>
      <c r="B218" s="6" t="s">
        <v>846</v>
      </c>
      <c r="C218" s="6">
        <v>1</v>
      </c>
      <c r="D218" s="6" t="s">
        <v>858</v>
      </c>
      <c r="E218" s="7" t="s">
        <v>848</v>
      </c>
      <c r="F218" s="7" t="s">
        <v>859</v>
      </c>
      <c r="G218" s="7" t="s">
        <v>28</v>
      </c>
      <c r="H218" s="7" t="s">
        <v>29</v>
      </c>
      <c r="I218" s="7" t="str">
        <f>IF(Table3[[#This Row],[Charter School
Number]]="N/A",F218,"C"&amp;H218)</f>
        <v>66415</v>
      </c>
      <c r="J218" s="30" t="s">
        <v>860</v>
      </c>
      <c r="K218" s="8">
        <v>11500</v>
      </c>
      <c r="L218" s="9">
        <v>11500</v>
      </c>
    </row>
    <row r="219" spans="1:12" x14ac:dyDescent="0.2">
      <c r="A219" s="5" t="s">
        <v>861</v>
      </c>
      <c r="B219" s="6" t="s">
        <v>862</v>
      </c>
      <c r="C219" s="6">
        <v>4</v>
      </c>
      <c r="D219" s="6" t="s">
        <v>863</v>
      </c>
      <c r="E219" s="7" t="s">
        <v>864</v>
      </c>
      <c r="F219" s="7" t="s">
        <v>865</v>
      </c>
      <c r="G219" s="7" t="s">
        <v>28</v>
      </c>
      <c r="H219" s="7" t="s">
        <v>29</v>
      </c>
      <c r="I219" s="7" t="str">
        <f>IF(Table3[[#This Row],[Charter School
Number]]="N/A",F219,"C"&amp;H219)</f>
        <v>66456</v>
      </c>
      <c r="J219" s="30" t="s">
        <v>866</v>
      </c>
      <c r="K219" s="8">
        <v>70700</v>
      </c>
      <c r="L219" s="9">
        <v>70700</v>
      </c>
    </row>
    <row r="220" spans="1:12" ht="30" x14ac:dyDescent="0.2">
      <c r="A220" s="5" t="s">
        <v>861</v>
      </c>
      <c r="B220" s="6" t="s">
        <v>862</v>
      </c>
      <c r="C220" s="6">
        <v>4</v>
      </c>
      <c r="D220" s="6" t="s">
        <v>867</v>
      </c>
      <c r="E220" s="7" t="s">
        <v>864</v>
      </c>
      <c r="F220" s="7" t="s">
        <v>868</v>
      </c>
      <c r="G220" s="7" t="s">
        <v>869</v>
      </c>
      <c r="H220" s="7" t="s">
        <v>870</v>
      </c>
      <c r="I220" s="7" t="str">
        <f>IF(Table3[[#This Row],[Charter School
Number]]="N/A",F220,"C"&amp;H220)</f>
        <v>C1324</v>
      </c>
      <c r="J220" s="30" t="s">
        <v>871</v>
      </c>
      <c r="K220" s="8">
        <v>216.95000000001164</v>
      </c>
      <c r="L220" s="9">
        <v>216.95000000001164</v>
      </c>
    </row>
    <row r="221" spans="1:12" x14ac:dyDescent="0.2">
      <c r="A221" s="5" t="s">
        <v>861</v>
      </c>
      <c r="B221" s="6" t="s">
        <v>862</v>
      </c>
      <c r="C221" s="6">
        <v>4</v>
      </c>
      <c r="D221" s="6" t="s">
        <v>872</v>
      </c>
      <c r="E221" s="7" t="s">
        <v>864</v>
      </c>
      <c r="F221" s="7" t="s">
        <v>868</v>
      </c>
      <c r="G221" s="7" t="s">
        <v>873</v>
      </c>
      <c r="H221" s="7" t="s">
        <v>874</v>
      </c>
      <c r="I221" s="7" t="str">
        <f>IF(Table3[[#This Row],[Charter School
Number]]="N/A",F221,"C"&amp;H221)</f>
        <v>C0294</v>
      </c>
      <c r="J221" s="30" t="s">
        <v>875</v>
      </c>
      <c r="K221" s="8">
        <v>29038</v>
      </c>
      <c r="L221" s="9">
        <v>29038</v>
      </c>
    </row>
    <row r="222" spans="1:12" x14ac:dyDescent="0.2">
      <c r="A222" s="5" t="s">
        <v>876</v>
      </c>
      <c r="B222" s="6" t="s">
        <v>877</v>
      </c>
      <c r="C222" s="6">
        <v>4</v>
      </c>
      <c r="D222" s="6" t="s">
        <v>878</v>
      </c>
      <c r="E222" s="7" t="s">
        <v>879</v>
      </c>
      <c r="F222" s="7" t="s">
        <v>880</v>
      </c>
      <c r="G222" s="7" t="s">
        <v>28</v>
      </c>
      <c r="H222" s="7" t="s">
        <v>29</v>
      </c>
      <c r="I222" s="7" t="str">
        <f>IF(Table3[[#This Row],[Charter School
Number]]="N/A",F222,"C"&amp;H222)</f>
        <v>10314</v>
      </c>
      <c r="J222" s="30" t="s">
        <v>881</v>
      </c>
      <c r="K222" s="8">
        <v>91</v>
      </c>
      <c r="L222" s="9">
        <v>91</v>
      </c>
    </row>
    <row r="223" spans="1:12" x14ac:dyDescent="0.2">
      <c r="A223" s="5" t="s">
        <v>876</v>
      </c>
      <c r="B223" s="6" t="s">
        <v>877</v>
      </c>
      <c r="C223" s="6">
        <v>4</v>
      </c>
      <c r="D223" s="6" t="s">
        <v>882</v>
      </c>
      <c r="E223" s="7" t="s">
        <v>879</v>
      </c>
      <c r="F223" s="7" t="s">
        <v>883</v>
      </c>
      <c r="G223" s="7" t="s">
        <v>28</v>
      </c>
      <c r="H223" s="7" t="s">
        <v>29</v>
      </c>
      <c r="I223" s="7" t="str">
        <f>IF(Table3[[#This Row],[Charter School
Number]]="N/A",F223,"C"&amp;H223)</f>
        <v>66829</v>
      </c>
      <c r="J223" s="30" t="s">
        <v>884</v>
      </c>
      <c r="K223" s="8">
        <v>42071.160000000033</v>
      </c>
      <c r="L223" s="9">
        <v>42071.160000000033</v>
      </c>
    </row>
    <row r="224" spans="1:12" x14ac:dyDescent="0.2">
      <c r="A224" s="5" t="s">
        <v>876</v>
      </c>
      <c r="B224" s="6" t="s">
        <v>877</v>
      </c>
      <c r="C224" s="6">
        <v>4</v>
      </c>
      <c r="D224" s="6" t="s">
        <v>885</v>
      </c>
      <c r="E224" s="7" t="s">
        <v>879</v>
      </c>
      <c r="F224" s="7" t="s">
        <v>886</v>
      </c>
      <c r="G224" s="7" t="s">
        <v>28</v>
      </c>
      <c r="H224" s="7" t="s">
        <v>29</v>
      </c>
      <c r="I224" s="7" t="str">
        <f>IF(Table3[[#This Row],[Charter School
Number]]="N/A",F224,"C"&amp;H224)</f>
        <v>66852</v>
      </c>
      <c r="J224" s="30" t="s">
        <v>887</v>
      </c>
      <c r="K224" s="8">
        <v>1520</v>
      </c>
      <c r="L224" s="9">
        <v>1520</v>
      </c>
    </row>
    <row r="225" spans="1:12" x14ac:dyDescent="0.2">
      <c r="A225" s="5" t="s">
        <v>876</v>
      </c>
      <c r="B225" s="6" t="s">
        <v>877</v>
      </c>
      <c r="C225" s="6">
        <v>4</v>
      </c>
      <c r="D225" s="6" t="s">
        <v>888</v>
      </c>
      <c r="E225" s="7" t="s">
        <v>879</v>
      </c>
      <c r="F225" s="7" t="s">
        <v>889</v>
      </c>
      <c r="G225" s="7" t="s">
        <v>28</v>
      </c>
      <c r="H225" s="7" t="s">
        <v>29</v>
      </c>
      <c r="I225" s="7" t="str">
        <f>IF(Table3[[#This Row],[Charter School
Number]]="N/A",F225,"C"&amp;H225)</f>
        <v>66886</v>
      </c>
      <c r="J225" s="30" t="s">
        <v>890</v>
      </c>
      <c r="K225" s="8">
        <v>440</v>
      </c>
      <c r="L225" s="9">
        <v>440</v>
      </c>
    </row>
    <row r="226" spans="1:12" x14ac:dyDescent="0.2">
      <c r="A226" s="5" t="s">
        <v>876</v>
      </c>
      <c r="B226" s="6" t="s">
        <v>877</v>
      </c>
      <c r="C226" s="6">
        <v>4</v>
      </c>
      <c r="D226" s="6" t="s">
        <v>891</v>
      </c>
      <c r="E226" s="7" t="s">
        <v>879</v>
      </c>
      <c r="F226" s="7" t="s">
        <v>892</v>
      </c>
      <c r="G226" s="7" t="s">
        <v>28</v>
      </c>
      <c r="H226" s="7" t="s">
        <v>29</v>
      </c>
      <c r="I226" s="7" t="str">
        <f>IF(Table3[[#This Row],[Charter School
Number]]="N/A",F226,"C"&amp;H226)</f>
        <v>66951</v>
      </c>
      <c r="J226" s="30" t="s">
        <v>893</v>
      </c>
      <c r="K226" s="8">
        <v>3743</v>
      </c>
      <c r="L226" s="9">
        <v>3743</v>
      </c>
    </row>
    <row r="227" spans="1:12" x14ac:dyDescent="0.2">
      <c r="A227" s="5" t="s">
        <v>876</v>
      </c>
      <c r="B227" s="6" t="s">
        <v>877</v>
      </c>
      <c r="C227" s="6">
        <v>4</v>
      </c>
      <c r="D227" s="6" t="s">
        <v>894</v>
      </c>
      <c r="E227" s="7" t="s">
        <v>879</v>
      </c>
      <c r="F227" s="7" t="s">
        <v>895</v>
      </c>
      <c r="G227" s="7" t="s">
        <v>896</v>
      </c>
      <c r="H227" s="7" t="s">
        <v>897</v>
      </c>
      <c r="I227" s="7" t="str">
        <f>IF(Table3[[#This Row],[Charter School
Number]]="N/A",F227,"C"&amp;H227)</f>
        <v>C1071</v>
      </c>
      <c r="J227" s="30" t="s">
        <v>898</v>
      </c>
      <c r="K227" s="8">
        <v>3966</v>
      </c>
      <c r="L227" s="9">
        <v>3966</v>
      </c>
    </row>
    <row r="228" spans="1:12" x14ac:dyDescent="0.2">
      <c r="A228" s="5" t="s">
        <v>899</v>
      </c>
      <c r="B228" s="6" t="s">
        <v>900</v>
      </c>
      <c r="C228" s="6">
        <v>13</v>
      </c>
      <c r="D228" s="6" t="s">
        <v>901</v>
      </c>
      <c r="E228" s="7" t="s">
        <v>902</v>
      </c>
      <c r="F228" s="7" t="s">
        <v>903</v>
      </c>
      <c r="G228" s="7" t="s">
        <v>904</v>
      </c>
      <c r="H228" s="7" t="s">
        <v>905</v>
      </c>
      <c r="I228" s="7" t="str">
        <f>IF(Table3[[#This Row],[Charter School
Number]]="N/A",F228,"C"&amp;H228)</f>
        <v>C0974</v>
      </c>
      <c r="J228" s="30" t="s">
        <v>906</v>
      </c>
      <c r="K228" s="8">
        <v>888</v>
      </c>
      <c r="L228" s="9">
        <v>888</v>
      </c>
    </row>
    <row r="229" spans="1:12" x14ac:dyDescent="0.2">
      <c r="A229" s="5" t="s">
        <v>899</v>
      </c>
      <c r="B229" s="6" t="s">
        <v>900</v>
      </c>
      <c r="C229" s="6">
        <v>13</v>
      </c>
      <c r="D229" s="6" t="s">
        <v>907</v>
      </c>
      <c r="E229" s="7" t="s">
        <v>902</v>
      </c>
      <c r="F229" s="7" t="s">
        <v>908</v>
      </c>
      <c r="G229" s="7" t="s">
        <v>909</v>
      </c>
      <c r="H229" s="7" t="s">
        <v>910</v>
      </c>
      <c r="I229" s="7" t="str">
        <f>IF(Table3[[#This Row],[Charter School
Number]]="N/A",F229,"C"&amp;H229)</f>
        <v>C1144</v>
      </c>
      <c r="J229" s="30" t="s">
        <v>911</v>
      </c>
      <c r="K229" s="8">
        <v>47091.25</v>
      </c>
      <c r="L229" s="9">
        <v>47091.25</v>
      </c>
    </row>
    <row r="230" spans="1:12" x14ac:dyDescent="0.2">
      <c r="A230" s="5" t="s">
        <v>899</v>
      </c>
      <c r="B230" s="6" t="s">
        <v>900</v>
      </c>
      <c r="C230" s="6">
        <v>13</v>
      </c>
      <c r="D230" s="6" t="s">
        <v>912</v>
      </c>
      <c r="E230" s="7" t="s">
        <v>902</v>
      </c>
      <c r="F230" s="7" t="s">
        <v>913</v>
      </c>
      <c r="G230" s="7" t="s">
        <v>28</v>
      </c>
      <c r="H230" s="7" t="s">
        <v>29</v>
      </c>
      <c r="I230" s="7" t="str">
        <f>IF(Table3[[#This Row],[Charter School
Number]]="N/A",F230,"C"&amp;H230)</f>
        <v>67199</v>
      </c>
      <c r="J230" s="30" t="s">
        <v>914</v>
      </c>
      <c r="K230" s="8">
        <v>83368</v>
      </c>
      <c r="L230" s="9">
        <v>83368</v>
      </c>
    </row>
    <row r="231" spans="1:12" x14ac:dyDescent="0.2">
      <c r="A231" s="5" t="s">
        <v>899</v>
      </c>
      <c r="B231" s="6" t="s">
        <v>900</v>
      </c>
      <c r="C231" s="6">
        <v>13</v>
      </c>
      <c r="D231" s="6" t="s">
        <v>915</v>
      </c>
      <c r="E231" s="7" t="s">
        <v>902</v>
      </c>
      <c r="F231" s="7" t="s">
        <v>916</v>
      </c>
      <c r="G231" s="7" t="s">
        <v>28</v>
      </c>
      <c r="H231" s="7" t="s">
        <v>29</v>
      </c>
      <c r="I231" s="7" t="str">
        <f>IF(Table3[[#This Row],[Charter School
Number]]="N/A",F231,"C"&amp;H231)</f>
        <v>67231</v>
      </c>
      <c r="J231" s="30" t="s">
        <v>917</v>
      </c>
      <c r="K231" s="8">
        <v>5808</v>
      </c>
      <c r="L231" s="9">
        <v>5808</v>
      </c>
    </row>
    <row r="232" spans="1:12" x14ac:dyDescent="0.2">
      <c r="A232" s="5" t="s">
        <v>918</v>
      </c>
      <c r="B232" s="6" t="s">
        <v>919</v>
      </c>
      <c r="C232" s="6">
        <v>52</v>
      </c>
      <c r="D232" s="6" t="s">
        <v>920</v>
      </c>
      <c r="E232" s="7" t="s">
        <v>921</v>
      </c>
      <c r="F232" s="7" t="s">
        <v>922</v>
      </c>
      <c r="G232" s="7" t="s">
        <v>28</v>
      </c>
      <c r="H232" s="7" t="s">
        <v>29</v>
      </c>
      <c r="I232" s="7" t="str">
        <f>IF(Table3[[#This Row],[Charter School
Number]]="N/A",F232,"C"&amp;H232)</f>
        <v>67413</v>
      </c>
      <c r="J232" s="30" t="s">
        <v>923</v>
      </c>
      <c r="K232" s="8">
        <v>9630</v>
      </c>
      <c r="L232" s="9">
        <v>9630</v>
      </c>
    </row>
    <row r="233" spans="1:12" x14ac:dyDescent="0.2">
      <c r="A233" s="5" t="s">
        <v>918</v>
      </c>
      <c r="B233" s="6" t="s">
        <v>919</v>
      </c>
      <c r="C233" s="6">
        <v>52</v>
      </c>
      <c r="D233" s="6" t="s">
        <v>924</v>
      </c>
      <c r="E233" s="7" t="s">
        <v>921</v>
      </c>
      <c r="F233" s="7" t="s">
        <v>922</v>
      </c>
      <c r="G233" s="7" t="s">
        <v>925</v>
      </c>
      <c r="H233" s="7" t="s">
        <v>926</v>
      </c>
      <c r="I233" s="7" t="str">
        <f>IF(Table3[[#This Row],[Charter School
Number]]="N/A",F233,"C"&amp;H233)</f>
        <v>C0853</v>
      </c>
      <c r="J233" s="30" t="s">
        <v>927</v>
      </c>
      <c r="K233" s="8">
        <v>16070</v>
      </c>
      <c r="L233" s="9">
        <v>16070</v>
      </c>
    </row>
    <row r="234" spans="1:12" x14ac:dyDescent="0.2">
      <c r="A234" s="5" t="s">
        <v>918</v>
      </c>
      <c r="B234" s="6" t="s">
        <v>919</v>
      </c>
      <c r="C234" s="6">
        <v>52</v>
      </c>
      <c r="D234" s="6" t="s">
        <v>928</v>
      </c>
      <c r="E234" s="7" t="s">
        <v>921</v>
      </c>
      <c r="F234" s="7" t="s">
        <v>929</v>
      </c>
      <c r="G234" s="7" t="s">
        <v>28</v>
      </c>
      <c r="H234" s="7" t="s">
        <v>29</v>
      </c>
      <c r="I234" s="7" t="str">
        <f>IF(Table3[[#This Row],[Charter School
Number]]="N/A",F234,"C"&amp;H234)</f>
        <v>67421</v>
      </c>
      <c r="J234" s="30" t="s">
        <v>930</v>
      </c>
      <c r="K234" s="8">
        <v>683</v>
      </c>
      <c r="L234" s="9">
        <v>683</v>
      </c>
    </row>
    <row r="235" spans="1:12" x14ac:dyDescent="0.2">
      <c r="A235" s="5" t="s">
        <v>918</v>
      </c>
      <c r="B235" s="6" t="s">
        <v>919</v>
      </c>
      <c r="C235" s="6">
        <v>52</v>
      </c>
      <c r="D235" s="6" t="s">
        <v>931</v>
      </c>
      <c r="E235" s="7" t="s">
        <v>921</v>
      </c>
      <c r="F235" s="7" t="s">
        <v>932</v>
      </c>
      <c r="G235" s="7" t="s">
        <v>933</v>
      </c>
      <c r="H235" s="7" t="s">
        <v>934</v>
      </c>
      <c r="I235" s="7" t="str">
        <f>IF(Table3[[#This Row],[Charter School
Number]]="N/A",F235,"C"&amp;H235)</f>
        <v>C0598</v>
      </c>
      <c r="J235" s="30" t="s">
        <v>935</v>
      </c>
      <c r="K235" s="8">
        <v>102178</v>
      </c>
      <c r="L235" s="9">
        <v>102178</v>
      </c>
    </row>
    <row r="236" spans="1:12" ht="30" x14ac:dyDescent="0.2">
      <c r="A236" s="5" t="s">
        <v>918</v>
      </c>
      <c r="B236" s="6" t="s">
        <v>919</v>
      </c>
      <c r="C236" s="6">
        <v>52</v>
      </c>
      <c r="D236" s="6" t="s">
        <v>936</v>
      </c>
      <c r="E236" s="7" t="s">
        <v>921</v>
      </c>
      <c r="F236" s="7" t="s">
        <v>932</v>
      </c>
      <c r="G236" s="7" t="s">
        <v>937</v>
      </c>
      <c r="H236" s="7" t="s">
        <v>938</v>
      </c>
      <c r="I236" s="7" t="str">
        <f>IF(Table3[[#This Row],[Charter School
Number]]="N/A",F236,"C"&amp;H236)</f>
        <v>C1186</v>
      </c>
      <c r="J236" s="30" t="s">
        <v>939</v>
      </c>
      <c r="K236" s="8">
        <v>293</v>
      </c>
      <c r="L236" s="9">
        <v>293</v>
      </c>
    </row>
    <row r="237" spans="1:12" ht="30" x14ac:dyDescent="0.2">
      <c r="A237" s="5" t="s">
        <v>918</v>
      </c>
      <c r="B237" s="6" t="s">
        <v>919</v>
      </c>
      <c r="C237" s="6">
        <v>52</v>
      </c>
      <c r="D237" s="6" t="s">
        <v>940</v>
      </c>
      <c r="E237" s="7" t="s">
        <v>921</v>
      </c>
      <c r="F237" s="7" t="s">
        <v>941</v>
      </c>
      <c r="G237" s="7" t="s">
        <v>942</v>
      </c>
      <c r="H237" s="7" t="s">
        <v>943</v>
      </c>
      <c r="I237" s="7" t="str">
        <f>IF(Table3[[#This Row],[Charter School
Number]]="N/A",F237,"C"&amp;H237)</f>
        <v>C0776</v>
      </c>
      <c r="J237" s="30" t="s">
        <v>944</v>
      </c>
      <c r="K237" s="8">
        <v>53</v>
      </c>
      <c r="L237" s="9">
        <v>53</v>
      </c>
    </row>
    <row r="238" spans="1:12" ht="30" x14ac:dyDescent="0.2">
      <c r="A238" s="5" t="s">
        <v>918</v>
      </c>
      <c r="B238" s="6" t="s">
        <v>919</v>
      </c>
      <c r="C238" s="6">
        <v>52</v>
      </c>
      <c r="D238" s="6" t="s">
        <v>945</v>
      </c>
      <c r="E238" s="7" t="s">
        <v>921</v>
      </c>
      <c r="F238" s="7" t="s">
        <v>941</v>
      </c>
      <c r="G238" s="7" t="s">
        <v>946</v>
      </c>
      <c r="H238" s="7" t="s">
        <v>947</v>
      </c>
      <c r="I238" s="7" t="str">
        <f>IF(Table3[[#This Row],[Charter School
Number]]="N/A",F238,"C"&amp;H238)</f>
        <v>C1555</v>
      </c>
      <c r="J238" s="30" t="s">
        <v>948</v>
      </c>
      <c r="K238" s="8">
        <v>20495</v>
      </c>
      <c r="L238" s="9">
        <v>20495</v>
      </c>
    </row>
    <row r="239" spans="1:12" x14ac:dyDescent="0.2">
      <c r="A239" s="5" t="s">
        <v>918</v>
      </c>
      <c r="B239" s="6" t="s">
        <v>919</v>
      </c>
      <c r="C239" s="6">
        <v>52</v>
      </c>
      <c r="D239" s="6" t="s">
        <v>949</v>
      </c>
      <c r="E239" s="7" t="s">
        <v>921</v>
      </c>
      <c r="F239" s="7" t="s">
        <v>950</v>
      </c>
      <c r="G239" s="7" t="s">
        <v>951</v>
      </c>
      <c r="H239" s="7" t="s">
        <v>952</v>
      </c>
      <c r="I239" s="7" t="str">
        <f>IF(Table3[[#This Row],[Charter School
Number]]="N/A",F239,"C"&amp;H239)</f>
        <v>C0561</v>
      </c>
      <c r="J239" s="30" t="s">
        <v>953</v>
      </c>
      <c r="K239" s="8">
        <v>45646</v>
      </c>
      <c r="L239" s="9">
        <v>45646</v>
      </c>
    </row>
    <row r="240" spans="1:12" x14ac:dyDescent="0.2">
      <c r="A240" s="5" t="s">
        <v>918</v>
      </c>
      <c r="B240" s="6" t="s">
        <v>919</v>
      </c>
      <c r="C240" s="6">
        <v>52</v>
      </c>
      <c r="D240" s="6" t="s">
        <v>954</v>
      </c>
      <c r="E240" s="7" t="s">
        <v>921</v>
      </c>
      <c r="F240" s="7" t="s">
        <v>950</v>
      </c>
      <c r="G240" s="7" t="s">
        <v>955</v>
      </c>
      <c r="H240" s="7" t="s">
        <v>956</v>
      </c>
      <c r="I240" s="7" t="str">
        <f>IF(Table3[[#This Row],[Charter School
Number]]="N/A",F240,"C"&amp;H240)</f>
        <v>C0687</v>
      </c>
      <c r="J240" s="30" t="s">
        <v>957</v>
      </c>
      <c r="K240" s="8">
        <v>14710</v>
      </c>
      <c r="L240" s="9">
        <v>14710</v>
      </c>
    </row>
    <row r="241" spans="1:12" x14ac:dyDescent="0.2">
      <c r="A241" s="5" t="s">
        <v>918</v>
      </c>
      <c r="B241" s="6" t="s">
        <v>919</v>
      </c>
      <c r="C241" s="6">
        <v>52</v>
      </c>
      <c r="D241" s="6" t="s">
        <v>958</v>
      </c>
      <c r="E241" s="7" t="s">
        <v>921</v>
      </c>
      <c r="F241" s="7" t="s">
        <v>950</v>
      </c>
      <c r="G241" s="7" t="s">
        <v>959</v>
      </c>
      <c r="H241" s="7" t="s">
        <v>960</v>
      </c>
      <c r="I241" s="7" t="str">
        <f>IF(Table3[[#This Row],[Charter School
Number]]="N/A",F241,"C"&amp;H241)</f>
        <v>C0699</v>
      </c>
      <c r="J241" s="30" t="s">
        <v>961</v>
      </c>
      <c r="K241" s="8">
        <v>23160</v>
      </c>
      <c r="L241" s="9">
        <v>23160</v>
      </c>
    </row>
    <row r="242" spans="1:12" ht="30" x14ac:dyDescent="0.2">
      <c r="A242" s="5" t="s">
        <v>918</v>
      </c>
      <c r="B242" s="6" t="s">
        <v>919</v>
      </c>
      <c r="C242" s="6">
        <v>52</v>
      </c>
      <c r="D242" s="6" t="s">
        <v>962</v>
      </c>
      <c r="E242" s="7" t="s">
        <v>921</v>
      </c>
      <c r="F242" s="7" t="s">
        <v>950</v>
      </c>
      <c r="G242" s="7" t="s">
        <v>963</v>
      </c>
      <c r="H242" s="7" t="s">
        <v>964</v>
      </c>
      <c r="I242" s="7" t="str">
        <f>IF(Table3[[#This Row],[Charter School
Number]]="N/A",F242,"C"&amp;H242)</f>
        <v>C0878</v>
      </c>
      <c r="J242" s="30" t="s">
        <v>965</v>
      </c>
      <c r="K242" s="8">
        <v>23531</v>
      </c>
      <c r="L242" s="9">
        <v>23531</v>
      </c>
    </row>
    <row r="243" spans="1:12" x14ac:dyDescent="0.2">
      <c r="A243" s="5" t="s">
        <v>966</v>
      </c>
      <c r="B243" s="6" t="s">
        <v>967</v>
      </c>
      <c r="C243" s="6">
        <v>1</v>
      </c>
      <c r="D243" s="6" t="s">
        <v>968</v>
      </c>
      <c r="E243" s="7" t="s">
        <v>969</v>
      </c>
      <c r="F243" s="7" t="s">
        <v>970</v>
      </c>
      <c r="G243" s="7" t="s">
        <v>28</v>
      </c>
      <c r="H243" s="7" t="s">
        <v>29</v>
      </c>
      <c r="I243" s="7" t="str">
        <f>IF(Table3[[#This Row],[Charter School
Number]]="N/A",F243,"C"&amp;H243)</f>
        <v>67454</v>
      </c>
      <c r="J243" s="30" t="s">
        <v>971</v>
      </c>
      <c r="K243" s="8">
        <v>48606.33</v>
      </c>
      <c r="L243" s="9">
        <v>48606.33</v>
      </c>
    </row>
    <row r="244" spans="1:12" x14ac:dyDescent="0.2">
      <c r="A244" s="5" t="s">
        <v>966</v>
      </c>
      <c r="B244" s="6" t="s">
        <v>967</v>
      </c>
      <c r="C244" s="6">
        <v>1</v>
      </c>
      <c r="D244" s="6" t="s">
        <v>972</v>
      </c>
      <c r="E244" s="7" t="s">
        <v>969</v>
      </c>
      <c r="F244" s="7" t="s">
        <v>973</v>
      </c>
      <c r="G244" s="7" t="s">
        <v>28</v>
      </c>
      <c r="H244" s="7" t="s">
        <v>29</v>
      </c>
      <c r="I244" s="7" t="str">
        <f>IF(Table3[[#This Row],[Charter School
Number]]="N/A",F244,"C"&amp;H244)</f>
        <v>67462</v>
      </c>
      <c r="J244" s="30" t="s">
        <v>974</v>
      </c>
      <c r="K244" s="8">
        <v>5439.2799999999988</v>
      </c>
      <c r="L244" s="9">
        <v>5439.2799999999988</v>
      </c>
    </row>
    <row r="245" spans="1:12" x14ac:dyDescent="0.2">
      <c r="A245" s="5" t="s">
        <v>966</v>
      </c>
      <c r="B245" s="6" t="s">
        <v>967</v>
      </c>
      <c r="C245" s="6">
        <v>1</v>
      </c>
      <c r="D245" s="6" t="s">
        <v>975</v>
      </c>
      <c r="E245" s="7" t="s">
        <v>969</v>
      </c>
      <c r="F245" s="7" t="s">
        <v>976</v>
      </c>
      <c r="G245" s="7" t="s">
        <v>28</v>
      </c>
      <c r="H245" s="7" t="s">
        <v>29</v>
      </c>
      <c r="I245" s="7" t="str">
        <f>IF(Table3[[#This Row],[Charter School
Number]]="N/A",F245,"C"&amp;H245)</f>
        <v>67488</v>
      </c>
      <c r="J245" s="30" t="s">
        <v>977</v>
      </c>
      <c r="K245" s="8">
        <v>20945</v>
      </c>
      <c r="L245" s="9">
        <v>20945</v>
      </c>
    </row>
    <row r="246" spans="1:12" x14ac:dyDescent="0.2">
      <c r="A246" s="5" t="s">
        <v>966</v>
      </c>
      <c r="B246" s="6" t="s">
        <v>967</v>
      </c>
      <c r="C246" s="6">
        <v>1</v>
      </c>
      <c r="D246" s="6" t="s">
        <v>978</v>
      </c>
      <c r="E246" s="7" t="s">
        <v>969</v>
      </c>
      <c r="F246" s="7" t="s">
        <v>979</v>
      </c>
      <c r="G246" s="7" t="s">
        <v>28</v>
      </c>
      <c r="H246" s="7" t="s">
        <v>29</v>
      </c>
      <c r="I246" s="7" t="str">
        <f>IF(Table3[[#This Row],[Charter School
Number]]="N/A",F246,"C"&amp;H246)</f>
        <v>67553</v>
      </c>
      <c r="J246" s="30" t="s">
        <v>980</v>
      </c>
      <c r="K246" s="8">
        <v>31434.170000000013</v>
      </c>
      <c r="L246" s="9">
        <v>31434.170000000013</v>
      </c>
    </row>
    <row r="247" spans="1:12" x14ac:dyDescent="0.2">
      <c r="A247" s="5" t="s">
        <v>966</v>
      </c>
      <c r="B247" s="6" t="s">
        <v>967</v>
      </c>
      <c r="C247" s="6">
        <v>1</v>
      </c>
      <c r="D247" s="6" t="s">
        <v>981</v>
      </c>
      <c r="E247" s="7" t="s">
        <v>969</v>
      </c>
      <c r="F247" s="7" t="s">
        <v>982</v>
      </c>
      <c r="G247" s="7" t="s">
        <v>28</v>
      </c>
      <c r="H247" s="7" t="s">
        <v>29</v>
      </c>
      <c r="I247" s="7" t="str">
        <f>IF(Table3[[#This Row],[Charter School
Number]]="N/A",F247,"C"&amp;H247)</f>
        <v>67561</v>
      </c>
      <c r="J247" s="30" t="s">
        <v>983</v>
      </c>
      <c r="K247" s="8">
        <v>100062.91</v>
      </c>
      <c r="L247" s="9">
        <v>69541</v>
      </c>
    </row>
    <row r="248" spans="1:12" x14ac:dyDescent="0.2">
      <c r="A248" s="5" t="s">
        <v>966</v>
      </c>
      <c r="B248" s="6" t="s">
        <v>967</v>
      </c>
      <c r="C248" s="6">
        <v>1</v>
      </c>
      <c r="D248" s="6" t="s">
        <v>984</v>
      </c>
      <c r="E248" s="7" t="s">
        <v>969</v>
      </c>
      <c r="F248" s="7" t="s">
        <v>985</v>
      </c>
      <c r="G248" s="7" t="s">
        <v>28</v>
      </c>
      <c r="H248" s="7" t="s">
        <v>29</v>
      </c>
      <c r="I248" s="7" t="str">
        <f>IF(Table3[[#This Row],[Charter School
Number]]="N/A",F248,"C"&amp;H248)</f>
        <v>67579</v>
      </c>
      <c r="J248" s="30" t="s">
        <v>986</v>
      </c>
      <c r="K248" s="8">
        <v>536</v>
      </c>
      <c r="L248" s="9">
        <v>536</v>
      </c>
    </row>
    <row r="249" spans="1:12" x14ac:dyDescent="0.2">
      <c r="A249" s="5" t="s">
        <v>966</v>
      </c>
      <c r="B249" s="6" t="s">
        <v>967</v>
      </c>
      <c r="C249" s="6">
        <v>1</v>
      </c>
      <c r="D249" s="6" t="s">
        <v>987</v>
      </c>
      <c r="E249" s="7" t="s">
        <v>969</v>
      </c>
      <c r="F249" s="7" t="s">
        <v>988</v>
      </c>
      <c r="G249" s="7" t="s">
        <v>28</v>
      </c>
      <c r="H249" s="7" t="s">
        <v>29</v>
      </c>
      <c r="I249" s="7" t="str">
        <f>IF(Table3[[#This Row],[Charter School
Number]]="N/A",F249,"C"&amp;H249)</f>
        <v>75259</v>
      </c>
      <c r="J249" s="30" t="s">
        <v>989</v>
      </c>
      <c r="K249" s="8">
        <v>994</v>
      </c>
      <c r="L249" s="9">
        <v>994</v>
      </c>
    </row>
    <row r="250" spans="1:12" x14ac:dyDescent="0.2">
      <c r="A250" s="5" t="s">
        <v>990</v>
      </c>
      <c r="B250" s="6" t="s">
        <v>991</v>
      </c>
      <c r="C250" s="6">
        <v>4</v>
      </c>
      <c r="D250" s="6" t="s">
        <v>992</v>
      </c>
      <c r="E250" s="7" t="s">
        <v>993</v>
      </c>
      <c r="F250" s="7" t="s">
        <v>994</v>
      </c>
      <c r="G250" s="7" t="s">
        <v>28</v>
      </c>
      <c r="H250" s="7" t="s">
        <v>29</v>
      </c>
      <c r="I250" s="7" t="str">
        <f>IF(Table3[[#This Row],[Charter School
Number]]="N/A",F250,"C"&amp;H250)</f>
        <v>10363</v>
      </c>
      <c r="J250" s="30" t="s">
        <v>995</v>
      </c>
      <c r="K250" s="8">
        <v>34795</v>
      </c>
      <c r="L250" s="9">
        <v>34795</v>
      </c>
    </row>
    <row r="251" spans="1:12" x14ac:dyDescent="0.2">
      <c r="A251" s="5" t="s">
        <v>990</v>
      </c>
      <c r="B251" s="6" t="s">
        <v>991</v>
      </c>
      <c r="C251" s="6">
        <v>4</v>
      </c>
      <c r="D251" s="6" t="s">
        <v>996</v>
      </c>
      <c r="E251" s="7" t="s">
        <v>993</v>
      </c>
      <c r="F251" s="7" t="s">
        <v>997</v>
      </c>
      <c r="G251" s="7" t="s">
        <v>28</v>
      </c>
      <c r="H251" s="7" t="s">
        <v>29</v>
      </c>
      <c r="I251" s="7" t="str">
        <f>IF(Table3[[#This Row],[Charter School
Number]]="N/A",F251,"C"&amp;H251)</f>
        <v>67785</v>
      </c>
      <c r="J251" s="30" t="s">
        <v>998</v>
      </c>
      <c r="K251" s="8">
        <v>94186</v>
      </c>
      <c r="L251" s="9">
        <v>94186</v>
      </c>
    </row>
    <row r="252" spans="1:12" x14ac:dyDescent="0.2">
      <c r="A252" s="5" t="s">
        <v>990</v>
      </c>
      <c r="B252" s="6" t="s">
        <v>991</v>
      </c>
      <c r="C252" s="6">
        <v>4</v>
      </c>
      <c r="D252" s="6" t="s">
        <v>999</v>
      </c>
      <c r="E252" s="7" t="s">
        <v>993</v>
      </c>
      <c r="F252" s="7" t="s">
        <v>1000</v>
      </c>
      <c r="G252" s="7" t="s">
        <v>1001</v>
      </c>
      <c r="H252" s="7" t="s">
        <v>1002</v>
      </c>
      <c r="I252" s="7" t="str">
        <f>IF(Table3[[#This Row],[Charter School
Number]]="N/A",F252,"C"&amp;H252)</f>
        <v>C1438</v>
      </c>
      <c r="J252" s="30" t="s">
        <v>1003</v>
      </c>
      <c r="K252" s="8">
        <v>50347</v>
      </c>
      <c r="L252" s="9">
        <v>50347</v>
      </c>
    </row>
    <row r="253" spans="1:12" ht="30" x14ac:dyDescent="0.2">
      <c r="A253" s="5" t="s">
        <v>990</v>
      </c>
      <c r="B253" s="6" t="s">
        <v>991</v>
      </c>
      <c r="C253" s="6">
        <v>4</v>
      </c>
      <c r="D253" s="6" t="s">
        <v>1004</v>
      </c>
      <c r="E253" s="7" t="s">
        <v>993</v>
      </c>
      <c r="F253" s="7" t="s">
        <v>1000</v>
      </c>
      <c r="G253" s="7" t="s">
        <v>1005</v>
      </c>
      <c r="H253" s="7" t="s">
        <v>1006</v>
      </c>
      <c r="I253" s="7" t="str">
        <f>IF(Table3[[#This Row],[Charter School
Number]]="N/A",F253,"C"&amp;H253)</f>
        <v>C0335</v>
      </c>
      <c r="J253" s="30" t="s">
        <v>1007</v>
      </c>
      <c r="K253" s="8">
        <v>2682</v>
      </c>
      <c r="L253" s="9">
        <v>2682</v>
      </c>
    </row>
    <row r="254" spans="1:12" ht="30" x14ac:dyDescent="0.2">
      <c r="A254" s="5" t="s">
        <v>990</v>
      </c>
      <c r="B254" s="6" t="s">
        <v>991</v>
      </c>
      <c r="C254" s="6">
        <v>4</v>
      </c>
      <c r="D254" s="6" t="s">
        <v>1008</v>
      </c>
      <c r="E254" s="7" t="s">
        <v>993</v>
      </c>
      <c r="F254" s="7" t="s">
        <v>1009</v>
      </c>
      <c r="G254" s="7" t="s">
        <v>1010</v>
      </c>
      <c r="H254" s="7" t="s">
        <v>1011</v>
      </c>
      <c r="I254" s="7" t="str">
        <f>IF(Table3[[#This Row],[Charter School
Number]]="N/A",F254,"C"&amp;H254)</f>
        <v>C0671</v>
      </c>
      <c r="J254" s="30" t="s">
        <v>1012</v>
      </c>
      <c r="K254" s="8">
        <v>71424.5</v>
      </c>
      <c r="L254" s="9">
        <v>71424.5</v>
      </c>
    </row>
    <row r="255" spans="1:12" ht="30" x14ac:dyDescent="0.2">
      <c r="A255" s="5" t="s">
        <v>990</v>
      </c>
      <c r="B255" s="6" t="s">
        <v>991</v>
      </c>
      <c r="C255" s="6">
        <v>4</v>
      </c>
      <c r="D255" s="6" t="s">
        <v>1013</v>
      </c>
      <c r="E255" s="7" t="s">
        <v>993</v>
      </c>
      <c r="F255" s="7" t="s">
        <v>1009</v>
      </c>
      <c r="G255" s="7" t="s">
        <v>1014</v>
      </c>
      <c r="H255" s="7" t="s">
        <v>1015</v>
      </c>
      <c r="I255" s="7" t="str">
        <f>IF(Table3[[#This Row],[Charter School
Number]]="N/A",F255,"C"&amp;H255)</f>
        <v>C0971</v>
      </c>
      <c r="J255" s="30" t="s">
        <v>1016</v>
      </c>
      <c r="K255" s="8">
        <v>69787.199999999997</v>
      </c>
      <c r="L255" s="9">
        <v>69787.199999999997</v>
      </c>
    </row>
    <row r="256" spans="1:12" x14ac:dyDescent="0.2">
      <c r="A256" s="5" t="s">
        <v>990</v>
      </c>
      <c r="B256" s="6" t="s">
        <v>991</v>
      </c>
      <c r="C256" s="6">
        <v>4</v>
      </c>
      <c r="D256" s="6" t="s">
        <v>1017</v>
      </c>
      <c r="E256" s="7" t="s">
        <v>993</v>
      </c>
      <c r="F256" s="7" t="s">
        <v>1018</v>
      </c>
      <c r="G256" s="7" t="s">
        <v>1019</v>
      </c>
      <c r="H256" s="7" t="s">
        <v>1020</v>
      </c>
      <c r="I256" s="7" t="str">
        <f>IF(Table3[[#This Row],[Charter School
Number]]="N/A",F256,"C"&amp;H256)</f>
        <v>C0127</v>
      </c>
      <c r="J256" s="30" t="s">
        <v>1021</v>
      </c>
      <c r="K256" s="8">
        <v>88812</v>
      </c>
      <c r="L256" s="9">
        <v>88812</v>
      </c>
    </row>
    <row r="257" spans="1:12" x14ac:dyDescent="0.2">
      <c r="A257" s="5" t="s">
        <v>1022</v>
      </c>
      <c r="B257" s="6" t="s">
        <v>1023</v>
      </c>
      <c r="C257" s="6">
        <v>2</v>
      </c>
      <c r="D257" s="6" t="s">
        <v>1024</v>
      </c>
      <c r="E257" s="7" t="s">
        <v>1025</v>
      </c>
      <c r="F257" s="7" t="s">
        <v>1026</v>
      </c>
      <c r="G257" s="7" t="s">
        <v>1027</v>
      </c>
      <c r="H257" s="7" t="s">
        <v>1028</v>
      </c>
      <c r="I257" s="7" t="str">
        <f>IF(Table3[[#This Row],[Charter School
Number]]="N/A",F257,"C"&amp;H257)</f>
        <v>C0683</v>
      </c>
      <c r="J257" s="30" t="s">
        <v>1029</v>
      </c>
      <c r="K257" s="8">
        <v>94617.37</v>
      </c>
      <c r="L257" s="9">
        <v>94617.37</v>
      </c>
    </row>
    <row r="258" spans="1:12" x14ac:dyDescent="0.2">
      <c r="A258" s="5" t="s">
        <v>1022</v>
      </c>
      <c r="B258" s="6" t="s">
        <v>1023</v>
      </c>
      <c r="C258" s="6">
        <v>2</v>
      </c>
      <c r="D258" s="6" t="s">
        <v>1030</v>
      </c>
      <c r="E258" s="7" t="s">
        <v>1025</v>
      </c>
      <c r="F258" s="7" t="s">
        <v>1026</v>
      </c>
      <c r="G258" s="7" t="s">
        <v>1031</v>
      </c>
      <c r="H258" s="7" t="s">
        <v>1032</v>
      </c>
      <c r="I258" s="7" t="str">
        <f>IF(Table3[[#This Row],[Charter School
Number]]="N/A",F258,"C"&amp;H258)</f>
        <v>C1063</v>
      </c>
      <c r="J258" s="30" t="s">
        <v>1033</v>
      </c>
      <c r="K258" s="8">
        <v>90099.640000000014</v>
      </c>
      <c r="L258" s="9">
        <v>90099.640000000014</v>
      </c>
    </row>
    <row r="259" spans="1:12" x14ac:dyDescent="0.2">
      <c r="A259" s="5" t="s">
        <v>1022</v>
      </c>
      <c r="B259" s="6" t="s">
        <v>1023</v>
      </c>
      <c r="C259" s="6">
        <v>2</v>
      </c>
      <c r="D259" s="6" t="s">
        <v>1034</v>
      </c>
      <c r="E259" s="7" t="s">
        <v>1025</v>
      </c>
      <c r="F259" s="7" t="s">
        <v>1035</v>
      </c>
      <c r="G259" s="7" t="s">
        <v>1036</v>
      </c>
      <c r="H259" s="7" t="s">
        <v>1037</v>
      </c>
      <c r="I259" s="7" t="str">
        <f>IF(Table3[[#This Row],[Charter School
Number]]="N/A",F259,"C"&amp;H259)</f>
        <v>C0064</v>
      </c>
      <c r="J259" s="30" t="s">
        <v>1038</v>
      </c>
      <c r="K259" s="8">
        <v>229819</v>
      </c>
      <c r="L259" s="9">
        <v>229819</v>
      </c>
    </row>
    <row r="260" spans="1:12" x14ac:dyDescent="0.2">
      <c r="A260" s="5" t="s">
        <v>1022</v>
      </c>
      <c r="B260" s="6" t="s">
        <v>1023</v>
      </c>
      <c r="C260" s="6">
        <v>2</v>
      </c>
      <c r="D260" s="6" t="s">
        <v>1039</v>
      </c>
      <c r="E260" s="7" t="s">
        <v>1025</v>
      </c>
      <c r="F260" s="7" t="s">
        <v>1040</v>
      </c>
      <c r="G260" s="7" t="s">
        <v>1041</v>
      </c>
      <c r="H260" s="7" t="s">
        <v>1042</v>
      </c>
      <c r="I260" s="7" t="str">
        <f>IF(Table3[[#This Row],[Charter School
Number]]="N/A",F260,"C"&amp;H260)</f>
        <v>C0150</v>
      </c>
      <c r="J260" s="30" t="s">
        <v>1043</v>
      </c>
      <c r="K260" s="8">
        <v>2623.1300000000047</v>
      </c>
      <c r="L260" s="9">
        <v>2623.1300000000047</v>
      </c>
    </row>
    <row r="261" spans="1:12" x14ac:dyDescent="0.2">
      <c r="A261" s="5" t="s">
        <v>1022</v>
      </c>
      <c r="B261" s="6" t="s">
        <v>1023</v>
      </c>
      <c r="C261" s="6">
        <v>2</v>
      </c>
      <c r="D261" s="6" t="s">
        <v>1044</v>
      </c>
      <c r="E261" s="7" t="s">
        <v>1025</v>
      </c>
      <c r="F261" s="7" t="s">
        <v>1045</v>
      </c>
      <c r="G261" s="7" t="s">
        <v>28</v>
      </c>
      <c r="H261" s="7" t="s">
        <v>29</v>
      </c>
      <c r="I261" s="7" t="str">
        <f>IF(Table3[[#This Row],[Charter School
Number]]="N/A",F261,"C"&amp;H261)</f>
        <v>68155</v>
      </c>
      <c r="J261" s="30" t="s">
        <v>1046</v>
      </c>
      <c r="K261" s="8">
        <v>23600</v>
      </c>
      <c r="L261" s="9">
        <v>23600</v>
      </c>
    </row>
    <row r="262" spans="1:12" x14ac:dyDescent="0.2">
      <c r="A262" s="5" t="s">
        <v>1022</v>
      </c>
      <c r="B262" s="6" t="s">
        <v>1023</v>
      </c>
      <c r="C262" s="6">
        <v>2</v>
      </c>
      <c r="D262" s="6" t="s">
        <v>1047</v>
      </c>
      <c r="E262" s="7" t="s">
        <v>1025</v>
      </c>
      <c r="F262" s="7" t="s">
        <v>1048</v>
      </c>
      <c r="G262" s="7" t="s">
        <v>28</v>
      </c>
      <c r="H262" s="7" t="s">
        <v>29</v>
      </c>
      <c r="I262" s="7" t="str">
        <f>IF(Table3[[#This Row],[Charter School
Number]]="N/A",F262,"C"&amp;H262)</f>
        <v>68171</v>
      </c>
      <c r="J262" s="30" t="s">
        <v>1049</v>
      </c>
      <c r="K262" s="8">
        <v>28621</v>
      </c>
      <c r="L262" s="9">
        <v>28621</v>
      </c>
    </row>
    <row r="263" spans="1:12" x14ac:dyDescent="0.2">
      <c r="A263" s="5" t="s">
        <v>1022</v>
      </c>
      <c r="B263" s="6" t="s">
        <v>1023</v>
      </c>
      <c r="C263" s="6">
        <v>2</v>
      </c>
      <c r="D263" s="6" t="s">
        <v>1050</v>
      </c>
      <c r="E263" s="7" t="s">
        <v>1025</v>
      </c>
      <c r="F263" s="7" t="s">
        <v>1051</v>
      </c>
      <c r="G263" s="7" t="s">
        <v>28</v>
      </c>
      <c r="H263" s="7" t="s">
        <v>29</v>
      </c>
      <c r="I263" s="7" t="str">
        <f>IF(Table3[[#This Row],[Charter School
Number]]="N/A",F263,"C"&amp;H263)</f>
        <v>68205</v>
      </c>
      <c r="J263" s="30" t="s">
        <v>1052</v>
      </c>
      <c r="K263" s="8">
        <v>2436</v>
      </c>
      <c r="L263" s="9">
        <v>2436</v>
      </c>
    </row>
    <row r="264" spans="1:12" x14ac:dyDescent="0.2">
      <c r="A264" s="5" t="s">
        <v>1022</v>
      </c>
      <c r="B264" s="6" t="s">
        <v>1023</v>
      </c>
      <c r="C264" s="6">
        <v>2</v>
      </c>
      <c r="D264" s="6" t="s">
        <v>1053</v>
      </c>
      <c r="E264" s="7" t="s">
        <v>1025</v>
      </c>
      <c r="F264" s="7" t="s">
        <v>1054</v>
      </c>
      <c r="G264" s="7" t="s">
        <v>1055</v>
      </c>
      <c r="H264" s="7" t="s">
        <v>1056</v>
      </c>
      <c r="I264" s="7" t="str">
        <f>IF(Table3[[#This Row],[Charter School
Number]]="N/A",F264,"C"&amp;H264)</f>
        <v>C0659</v>
      </c>
      <c r="J264" s="30" t="s">
        <v>1057</v>
      </c>
      <c r="K264" s="8">
        <v>5746</v>
      </c>
      <c r="L264" s="9">
        <v>5746</v>
      </c>
    </row>
    <row r="265" spans="1:12" x14ac:dyDescent="0.2">
      <c r="A265" s="5" t="s">
        <v>1022</v>
      </c>
      <c r="B265" s="6" t="s">
        <v>1023</v>
      </c>
      <c r="C265" s="6">
        <v>2</v>
      </c>
      <c r="D265" s="6" t="s">
        <v>1058</v>
      </c>
      <c r="E265" s="7" t="s">
        <v>1025</v>
      </c>
      <c r="F265" s="7" t="s">
        <v>1054</v>
      </c>
      <c r="G265" s="7" t="s">
        <v>1059</v>
      </c>
      <c r="H265" s="7" t="s">
        <v>1060</v>
      </c>
      <c r="I265" s="7" t="str">
        <f>IF(Table3[[#This Row],[Charter School
Number]]="N/A",F265,"C"&amp;H265)</f>
        <v>C0704</v>
      </c>
      <c r="J265" s="30" t="s">
        <v>1061</v>
      </c>
      <c r="K265" s="8">
        <v>1752.4999999999891</v>
      </c>
      <c r="L265" s="9">
        <v>1752.4999999999891</v>
      </c>
    </row>
    <row r="266" spans="1:12" ht="30" x14ac:dyDescent="0.2">
      <c r="A266" s="5" t="s">
        <v>1022</v>
      </c>
      <c r="B266" s="6" t="s">
        <v>1023</v>
      </c>
      <c r="C266" s="6">
        <v>2</v>
      </c>
      <c r="D266" s="6" t="s">
        <v>1062</v>
      </c>
      <c r="E266" s="7" t="s">
        <v>1025</v>
      </c>
      <c r="F266" s="7" t="s">
        <v>1054</v>
      </c>
      <c r="G266" s="7" t="s">
        <v>1063</v>
      </c>
      <c r="H266" s="7" t="s">
        <v>1064</v>
      </c>
      <c r="I266" s="7" t="str">
        <f>IF(Table3[[#This Row],[Charter School
Number]]="N/A",F266,"C"&amp;H266)</f>
        <v>C0773</v>
      </c>
      <c r="J266" s="30" t="s">
        <v>1065</v>
      </c>
      <c r="K266" s="8">
        <v>1787</v>
      </c>
      <c r="L266" s="9">
        <v>1787</v>
      </c>
    </row>
    <row r="267" spans="1:12" x14ac:dyDescent="0.2">
      <c r="A267" s="5" t="s">
        <v>1022</v>
      </c>
      <c r="B267" s="6" t="s">
        <v>1023</v>
      </c>
      <c r="C267" s="6">
        <v>2</v>
      </c>
      <c r="D267" s="6" t="s">
        <v>1066</v>
      </c>
      <c r="E267" s="7" t="s">
        <v>1025</v>
      </c>
      <c r="F267" s="7" t="s">
        <v>1054</v>
      </c>
      <c r="G267" s="7" t="s">
        <v>1067</v>
      </c>
      <c r="H267" s="7" t="s">
        <v>1068</v>
      </c>
      <c r="I267" s="7" t="str">
        <f>IF(Table3[[#This Row],[Charter School
Number]]="N/A",F267,"C"&amp;H267)</f>
        <v>C1080</v>
      </c>
      <c r="J267" s="30" t="s">
        <v>1069</v>
      </c>
      <c r="K267" s="8">
        <v>19010.270000000019</v>
      </c>
      <c r="L267" s="9">
        <v>19010.270000000019</v>
      </c>
    </row>
    <row r="268" spans="1:12" x14ac:dyDescent="0.2">
      <c r="A268" s="5" t="s">
        <v>1022</v>
      </c>
      <c r="B268" s="6" t="s">
        <v>1023</v>
      </c>
      <c r="C268" s="6">
        <v>2</v>
      </c>
      <c r="D268" s="6" t="s">
        <v>1070</v>
      </c>
      <c r="E268" s="7" t="s">
        <v>1025</v>
      </c>
      <c r="F268" s="7" t="s">
        <v>1054</v>
      </c>
      <c r="G268" s="7" t="s">
        <v>1071</v>
      </c>
      <c r="H268" s="7" t="s">
        <v>1072</v>
      </c>
      <c r="I268" s="7" t="str">
        <f>IF(Table3[[#This Row],[Charter School
Number]]="N/A",F268,"C"&amp;H268)</f>
        <v>C0033</v>
      </c>
      <c r="J268" s="30" t="s">
        <v>1073</v>
      </c>
      <c r="K268" s="8">
        <v>37479.899999999994</v>
      </c>
      <c r="L268" s="9">
        <v>37479.899999999994</v>
      </c>
    </row>
    <row r="269" spans="1:12" x14ac:dyDescent="0.2">
      <c r="A269" s="5" t="s">
        <v>1022</v>
      </c>
      <c r="B269" s="6" t="s">
        <v>1023</v>
      </c>
      <c r="C269" s="6">
        <v>2</v>
      </c>
      <c r="D269" s="6" t="s">
        <v>1074</v>
      </c>
      <c r="E269" s="7" t="s">
        <v>1025</v>
      </c>
      <c r="F269" s="7" t="s">
        <v>1054</v>
      </c>
      <c r="G269" s="7" t="s">
        <v>1075</v>
      </c>
      <c r="H269" s="7" t="s">
        <v>1076</v>
      </c>
      <c r="I269" s="7" t="str">
        <f>IF(Table3[[#This Row],[Charter School
Number]]="N/A",F269,"C"&amp;H269)</f>
        <v>C0705</v>
      </c>
      <c r="J269" s="30" t="s">
        <v>1077</v>
      </c>
      <c r="K269" s="8">
        <v>1603.760000000013</v>
      </c>
      <c r="L269" s="9">
        <v>1603.760000000013</v>
      </c>
    </row>
    <row r="270" spans="1:12" x14ac:dyDescent="0.2">
      <c r="A270" s="5" t="s">
        <v>1022</v>
      </c>
      <c r="B270" s="6" t="s">
        <v>1023</v>
      </c>
      <c r="C270" s="6">
        <v>2</v>
      </c>
      <c r="D270" s="6" t="s">
        <v>1078</v>
      </c>
      <c r="E270" s="7" t="s">
        <v>1025</v>
      </c>
      <c r="F270" s="7" t="s">
        <v>1054</v>
      </c>
      <c r="G270" s="7" t="s">
        <v>1079</v>
      </c>
      <c r="H270" s="7" t="s">
        <v>1080</v>
      </c>
      <c r="I270" s="7" t="str">
        <f>IF(Table3[[#This Row],[Charter School
Number]]="N/A",F270,"C"&amp;H270)</f>
        <v>C0048</v>
      </c>
      <c r="J270" s="30" t="s">
        <v>1081</v>
      </c>
      <c r="K270" s="8">
        <v>4084.2700000000186</v>
      </c>
      <c r="L270" s="9">
        <v>4084.2700000000186</v>
      </c>
    </row>
    <row r="271" spans="1:12" x14ac:dyDescent="0.2">
      <c r="A271" s="5" t="s">
        <v>1022</v>
      </c>
      <c r="B271" s="6" t="s">
        <v>1023</v>
      </c>
      <c r="C271" s="6">
        <v>2</v>
      </c>
      <c r="D271" s="6" t="s">
        <v>1082</v>
      </c>
      <c r="E271" s="7" t="s">
        <v>1025</v>
      </c>
      <c r="F271" s="7" t="s">
        <v>1054</v>
      </c>
      <c r="G271" s="7" t="s">
        <v>1083</v>
      </c>
      <c r="H271" s="7" t="s">
        <v>1084</v>
      </c>
      <c r="I271" s="7" t="str">
        <f>IF(Table3[[#This Row],[Charter School
Number]]="N/A",F271,"C"&amp;H271)</f>
        <v>C0264</v>
      </c>
      <c r="J271" s="30" t="s">
        <v>1085</v>
      </c>
      <c r="K271" s="8">
        <v>97218.200000000012</v>
      </c>
      <c r="L271" s="9">
        <v>50308</v>
      </c>
    </row>
    <row r="272" spans="1:12" x14ac:dyDescent="0.2">
      <c r="A272" s="5" t="s">
        <v>1022</v>
      </c>
      <c r="B272" s="6" t="s">
        <v>1023</v>
      </c>
      <c r="C272" s="6">
        <v>2</v>
      </c>
      <c r="D272" s="6" t="s">
        <v>1086</v>
      </c>
      <c r="E272" s="7" t="s">
        <v>1025</v>
      </c>
      <c r="F272" s="7" t="s">
        <v>1087</v>
      </c>
      <c r="G272" s="7" t="s">
        <v>1088</v>
      </c>
      <c r="H272" s="7" t="s">
        <v>1089</v>
      </c>
      <c r="I272" s="7" t="str">
        <f>IF(Table3[[#This Row],[Charter School
Number]]="N/A",F272,"C"&amp;H272)</f>
        <v>C1252</v>
      </c>
      <c r="J272" s="30" t="s">
        <v>1090</v>
      </c>
      <c r="K272" s="8">
        <v>2413</v>
      </c>
      <c r="L272" s="9">
        <v>2413</v>
      </c>
    </row>
    <row r="273" spans="1:12" x14ac:dyDescent="0.2">
      <c r="A273" s="5" t="s">
        <v>1022</v>
      </c>
      <c r="B273" s="6" t="s">
        <v>1023</v>
      </c>
      <c r="C273" s="6">
        <v>2</v>
      </c>
      <c r="D273" s="6" t="s">
        <v>1091</v>
      </c>
      <c r="E273" s="7" t="s">
        <v>1025</v>
      </c>
      <c r="F273" s="7" t="s">
        <v>1092</v>
      </c>
      <c r="G273" s="7" t="s">
        <v>28</v>
      </c>
      <c r="H273" s="7" t="s">
        <v>29</v>
      </c>
      <c r="I273" s="7" t="str">
        <f>IF(Table3[[#This Row],[Charter School
Number]]="N/A",F273,"C"&amp;H273)</f>
        <v>68403</v>
      </c>
      <c r="J273" s="30" t="s">
        <v>1093</v>
      </c>
      <c r="K273" s="8">
        <v>2541</v>
      </c>
      <c r="L273" s="9">
        <v>2541</v>
      </c>
    </row>
    <row r="274" spans="1:12" x14ac:dyDescent="0.2">
      <c r="A274" s="5" t="s">
        <v>1022</v>
      </c>
      <c r="B274" s="6" t="s">
        <v>1023</v>
      </c>
      <c r="C274" s="6">
        <v>2</v>
      </c>
      <c r="D274" s="6" t="s">
        <v>1094</v>
      </c>
      <c r="E274" s="7" t="s">
        <v>1025</v>
      </c>
      <c r="F274" s="7" t="s">
        <v>1095</v>
      </c>
      <c r="G274" s="7" t="s">
        <v>1096</v>
      </c>
      <c r="H274" s="7" t="s">
        <v>1097</v>
      </c>
      <c r="I274" s="7" t="str">
        <f>IF(Table3[[#This Row],[Charter School
Number]]="N/A",F274,"C"&amp;H274)</f>
        <v>C0303</v>
      </c>
      <c r="J274" s="30" t="s">
        <v>1098</v>
      </c>
      <c r="K274" s="8">
        <v>28449</v>
      </c>
      <c r="L274" s="9">
        <v>28449</v>
      </c>
    </row>
    <row r="275" spans="1:12" x14ac:dyDescent="0.2">
      <c r="A275" s="5" t="s">
        <v>1022</v>
      </c>
      <c r="B275" s="6" t="s">
        <v>1023</v>
      </c>
      <c r="C275" s="6">
        <v>2</v>
      </c>
      <c r="D275" s="6" t="s">
        <v>1099</v>
      </c>
      <c r="E275" s="7" t="s">
        <v>1025</v>
      </c>
      <c r="F275" s="7" t="s">
        <v>1100</v>
      </c>
      <c r="G275" s="7" t="s">
        <v>28</v>
      </c>
      <c r="H275" s="7" t="s">
        <v>29</v>
      </c>
      <c r="I275" s="7" t="str">
        <f>IF(Table3[[#This Row],[Charter School
Number]]="N/A",F275,"C"&amp;H275)</f>
        <v>68437</v>
      </c>
      <c r="J275" s="30" t="s">
        <v>1101</v>
      </c>
      <c r="K275" s="8">
        <v>10646</v>
      </c>
      <c r="L275" s="9">
        <v>10646</v>
      </c>
    </row>
    <row r="276" spans="1:12" x14ac:dyDescent="0.2">
      <c r="A276" s="5" t="s">
        <v>1022</v>
      </c>
      <c r="B276" s="6" t="s">
        <v>1023</v>
      </c>
      <c r="C276" s="6">
        <v>2</v>
      </c>
      <c r="D276" s="6" t="s">
        <v>1102</v>
      </c>
      <c r="E276" s="7" t="s">
        <v>1025</v>
      </c>
      <c r="F276" s="7" t="s">
        <v>1103</v>
      </c>
      <c r="G276" s="7" t="s">
        <v>1104</v>
      </c>
      <c r="H276" s="7" t="s">
        <v>1105</v>
      </c>
      <c r="I276" s="7" t="str">
        <f>IF(Table3[[#This Row],[Charter School
Number]]="N/A",F276,"C"&amp;H276)</f>
        <v>C1351</v>
      </c>
      <c r="J276" s="30" t="s">
        <v>1106</v>
      </c>
      <c r="K276" s="8">
        <v>457</v>
      </c>
      <c r="L276" s="9">
        <v>457</v>
      </c>
    </row>
    <row r="277" spans="1:12" x14ac:dyDescent="0.2">
      <c r="A277" s="5" t="s">
        <v>1022</v>
      </c>
      <c r="B277" s="6" t="s">
        <v>1023</v>
      </c>
      <c r="C277" s="6">
        <v>2</v>
      </c>
      <c r="D277" s="6" t="s">
        <v>1107</v>
      </c>
      <c r="E277" s="7" t="s">
        <v>1025</v>
      </c>
      <c r="F277" s="7" t="s">
        <v>1108</v>
      </c>
      <c r="G277" s="7" t="s">
        <v>1109</v>
      </c>
      <c r="H277" s="7" t="s">
        <v>1110</v>
      </c>
      <c r="I277" s="7" t="str">
        <f>IF(Table3[[#This Row],[Charter School
Number]]="N/A",F277,"C"&amp;H277)</f>
        <v>C0516</v>
      </c>
      <c r="J277" s="30" t="s">
        <v>1111</v>
      </c>
      <c r="K277" s="8">
        <v>1336.0800000000163</v>
      </c>
      <c r="L277" s="9">
        <v>1336.0800000000163</v>
      </c>
    </row>
    <row r="278" spans="1:12" ht="30" x14ac:dyDescent="0.2">
      <c r="A278" s="5" t="s">
        <v>1112</v>
      </c>
      <c r="B278" s="6" t="s">
        <v>1113</v>
      </c>
      <c r="C278" s="6">
        <v>1</v>
      </c>
      <c r="D278" s="6" t="s">
        <v>1114</v>
      </c>
      <c r="E278" s="7" t="s">
        <v>1115</v>
      </c>
      <c r="F278" s="7" t="s">
        <v>1116</v>
      </c>
      <c r="G278" s="7" t="s">
        <v>1117</v>
      </c>
      <c r="H278" s="7" t="s">
        <v>1118</v>
      </c>
      <c r="I278" s="7" t="str">
        <f>IF(Table3[[#This Row],[Charter School
Number]]="N/A",F278,"C"&amp;H278)</f>
        <v>C1502</v>
      </c>
      <c r="J278" s="30" t="s">
        <v>1119</v>
      </c>
      <c r="K278" s="8">
        <v>180926</v>
      </c>
      <c r="L278" s="9">
        <v>180926</v>
      </c>
    </row>
    <row r="279" spans="1:12" x14ac:dyDescent="0.2">
      <c r="A279" s="5" t="s">
        <v>1120</v>
      </c>
      <c r="B279" s="6" t="s">
        <v>1121</v>
      </c>
      <c r="C279" s="6">
        <v>1</v>
      </c>
      <c r="D279" s="6" t="s">
        <v>1122</v>
      </c>
      <c r="E279" s="7" t="s">
        <v>1123</v>
      </c>
      <c r="F279" s="7" t="s">
        <v>1124</v>
      </c>
      <c r="G279" s="7" t="s">
        <v>1125</v>
      </c>
      <c r="H279" s="7" t="s">
        <v>1126</v>
      </c>
      <c r="I279" s="7" t="str">
        <f>IF(Table3[[#This Row],[Charter School
Number]]="N/A",F279,"C"&amp;H279)</f>
        <v>C1146</v>
      </c>
      <c r="J279" s="30" t="s">
        <v>1127</v>
      </c>
      <c r="K279" s="8">
        <v>357.86999999999534</v>
      </c>
      <c r="L279" s="9">
        <v>357.86999999999534</v>
      </c>
    </row>
    <row r="280" spans="1:12" x14ac:dyDescent="0.2">
      <c r="A280" s="5" t="s">
        <v>1120</v>
      </c>
      <c r="B280" s="6" t="s">
        <v>1121</v>
      </c>
      <c r="C280" s="6">
        <v>1</v>
      </c>
      <c r="D280" s="6" t="s">
        <v>1128</v>
      </c>
      <c r="E280" s="7" t="s">
        <v>1123</v>
      </c>
      <c r="F280" s="7" t="s">
        <v>1129</v>
      </c>
      <c r="G280" s="7" t="s">
        <v>28</v>
      </c>
      <c r="H280" s="7" t="s">
        <v>29</v>
      </c>
      <c r="I280" s="7" t="str">
        <f>IF(Table3[[#This Row],[Charter School
Number]]="N/A",F280,"C"&amp;H280)</f>
        <v>68502</v>
      </c>
      <c r="J280" s="30" t="s">
        <v>1130</v>
      </c>
      <c r="K280" s="8">
        <v>15318</v>
      </c>
      <c r="L280" s="9">
        <v>15318</v>
      </c>
    </row>
    <row r="281" spans="1:12" x14ac:dyDescent="0.2">
      <c r="A281" s="5" t="s">
        <v>1120</v>
      </c>
      <c r="B281" s="6" t="s">
        <v>1121</v>
      </c>
      <c r="C281" s="6">
        <v>1</v>
      </c>
      <c r="D281" s="6" t="s">
        <v>1131</v>
      </c>
      <c r="E281" s="7" t="s">
        <v>1123</v>
      </c>
      <c r="F281" s="7" t="s">
        <v>1132</v>
      </c>
      <c r="G281" s="7" t="s">
        <v>28</v>
      </c>
      <c r="H281" s="7" t="s">
        <v>29</v>
      </c>
      <c r="I281" s="7" t="str">
        <f>IF(Table3[[#This Row],[Charter School
Number]]="N/A",F281,"C"&amp;H281)</f>
        <v>68569</v>
      </c>
      <c r="J281" s="30" t="s">
        <v>1133</v>
      </c>
      <c r="K281" s="8">
        <v>50000</v>
      </c>
      <c r="L281" s="9">
        <v>50000</v>
      </c>
    </row>
    <row r="282" spans="1:12" x14ac:dyDescent="0.2">
      <c r="A282" s="5" t="s">
        <v>1120</v>
      </c>
      <c r="B282" s="6" t="s">
        <v>1121</v>
      </c>
      <c r="C282" s="6">
        <v>1</v>
      </c>
      <c r="D282" s="6" t="s">
        <v>1134</v>
      </c>
      <c r="E282" s="7" t="s">
        <v>1123</v>
      </c>
      <c r="F282" s="7" t="s">
        <v>1135</v>
      </c>
      <c r="G282" s="7" t="s">
        <v>28</v>
      </c>
      <c r="H282" s="7" t="s">
        <v>29</v>
      </c>
      <c r="I282" s="7" t="str">
        <f>IF(Table3[[#This Row],[Charter School
Number]]="N/A",F282,"C"&amp;H282)</f>
        <v>68577</v>
      </c>
      <c r="J282" s="30" t="s">
        <v>1136</v>
      </c>
      <c r="K282" s="8">
        <v>1797.9799999999814</v>
      </c>
      <c r="L282" s="9">
        <v>1797.9799999999814</v>
      </c>
    </row>
    <row r="283" spans="1:12" x14ac:dyDescent="0.2">
      <c r="A283" s="5" t="s">
        <v>1120</v>
      </c>
      <c r="B283" s="6" t="s">
        <v>1121</v>
      </c>
      <c r="C283" s="6">
        <v>1</v>
      </c>
      <c r="D283" s="6" t="s">
        <v>1137</v>
      </c>
      <c r="E283" s="7" t="s">
        <v>1123</v>
      </c>
      <c r="F283" s="7" t="s">
        <v>1138</v>
      </c>
      <c r="G283" s="7" t="s">
        <v>1139</v>
      </c>
      <c r="H283" s="7" t="s">
        <v>1140</v>
      </c>
      <c r="I283" s="7" t="str">
        <f>IF(Table3[[#This Row],[Charter School
Number]]="N/A",F283,"C"&amp;H283)</f>
        <v>C0364</v>
      </c>
      <c r="J283" s="30" t="s">
        <v>1141</v>
      </c>
      <c r="K283" s="8">
        <v>40287</v>
      </c>
      <c r="L283" s="9">
        <v>40287</v>
      </c>
    </row>
    <row r="284" spans="1:12" x14ac:dyDescent="0.2">
      <c r="A284" s="5" t="s">
        <v>1120</v>
      </c>
      <c r="B284" s="6" t="s">
        <v>1121</v>
      </c>
      <c r="C284" s="6">
        <v>1</v>
      </c>
      <c r="D284" s="6" t="s">
        <v>1142</v>
      </c>
      <c r="E284" s="7" t="s">
        <v>1123</v>
      </c>
      <c r="F284" s="7" t="s">
        <v>1143</v>
      </c>
      <c r="G284" s="7" t="s">
        <v>28</v>
      </c>
      <c r="H284" s="7" t="s">
        <v>29</v>
      </c>
      <c r="I284" s="7" t="str">
        <f>IF(Table3[[#This Row],[Charter School
Number]]="N/A",F284,"C"&amp;H284)</f>
        <v>68635</v>
      </c>
      <c r="J284" s="30" t="s">
        <v>1144</v>
      </c>
      <c r="K284" s="8">
        <v>30196.6</v>
      </c>
      <c r="L284" s="9">
        <v>30196.6</v>
      </c>
    </row>
    <row r="285" spans="1:12" x14ac:dyDescent="0.2">
      <c r="A285" s="5" t="s">
        <v>1120</v>
      </c>
      <c r="B285" s="6" t="s">
        <v>1121</v>
      </c>
      <c r="C285" s="6">
        <v>1</v>
      </c>
      <c r="D285" s="6" t="s">
        <v>1145</v>
      </c>
      <c r="E285" s="7" t="s">
        <v>1123</v>
      </c>
      <c r="F285" s="7" t="s">
        <v>1146</v>
      </c>
      <c r="G285" s="7" t="s">
        <v>28</v>
      </c>
      <c r="H285" s="7" t="s">
        <v>29</v>
      </c>
      <c r="I285" s="7" t="str">
        <f>IF(Table3[[#This Row],[Charter School
Number]]="N/A",F285,"C"&amp;H285)</f>
        <v>68650</v>
      </c>
      <c r="J285" s="30" t="s">
        <v>1147</v>
      </c>
      <c r="K285" s="8">
        <v>26323.199999999953</v>
      </c>
      <c r="L285" s="9">
        <v>26323.199999999953</v>
      </c>
    </row>
    <row r="286" spans="1:12" ht="30" x14ac:dyDescent="0.2">
      <c r="A286" s="5" t="s">
        <v>1120</v>
      </c>
      <c r="B286" s="6" t="s">
        <v>1121</v>
      </c>
      <c r="C286" s="6">
        <v>1</v>
      </c>
      <c r="D286" s="6" t="s">
        <v>1148</v>
      </c>
      <c r="E286" s="7" t="s">
        <v>1123</v>
      </c>
      <c r="F286" s="7" t="s">
        <v>1146</v>
      </c>
      <c r="G286" s="7" t="s">
        <v>1149</v>
      </c>
      <c r="H286" s="7" t="s">
        <v>1150</v>
      </c>
      <c r="I286" s="7" t="str">
        <f>IF(Table3[[#This Row],[Charter School
Number]]="N/A",F286,"C"&amp;H286)</f>
        <v>C1398</v>
      </c>
      <c r="J286" s="30" t="s">
        <v>1151</v>
      </c>
      <c r="K286" s="8">
        <v>54200</v>
      </c>
      <c r="L286" s="9">
        <v>54200</v>
      </c>
    </row>
    <row r="287" spans="1:12" x14ac:dyDescent="0.2">
      <c r="A287" s="5" t="s">
        <v>1120</v>
      </c>
      <c r="B287" s="6" t="s">
        <v>1121</v>
      </c>
      <c r="C287" s="6">
        <v>1</v>
      </c>
      <c r="D287" s="6" t="s">
        <v>1152</v>
      </c>
      <c r="E287" s="7" t="s">
        <v>1123</v>
      </c>
      <c r="F287" s="7" t="s">
        <v>1153</v>
      </c>
      <c r="G287" s="7" t="s">
        <v>1154</v>
      </c>
      <c r="H287" s="7" t="s">
        <v>1155</v>
      </c>
      <c r="I287" s="7" t="str">
        <f>IF(Table3[[#This Row],[Charter School
Number]]="N/A",F287,"C"&amp;H287)</f>
        <v>C1197</v>
      </c>
      <c r="J287" s="30" t="s">
        <v>1156</v>
      </c>
      <c r="K287" s="8">
        <v>3955</v>
      </c>
      <c r="L287" s="9">
        <v>3955</v>
      </c>
    </row>
    <row r="288" spans="1:12" x14ac:dyDescent="0.2">
      <c r="A288" s="5" t="s">
        <v>1120</v>
      </c>
      <c r="B288" s="6" t="s">
        <v>1121</v>
      </c>
      <c r="C288" s="6">
        <v>1</v>
      </c>
      <c r="D288" s="6" t="s">
        <v>1157</v>
      </c>
      <c r="E288" s="7" t="s">
        <v>1123</v>
      </c>
      <c r="F288" s="7" t="s">
        <v>1153</v>
      </c>
      <c r="G288" s="7" t="s">
        <v>1158</v>
      </c>
      <c r="H288" s="7" t="s">
        <v>1159</v>
      </c>
      <c r="I288" s="7" t="str">
        <f>IF(Table3[[#This Row],[Charter School
Number]]="N/A",F288,"C"&amp;H288)</f>
        <v>C1553</v>
      </c>
      <c r="J288" s="30" t="s">
        <v>1160</v>
      </c>
      <c r="K288" s="8">
        <v>49815</v>
      </c>
      <c r="L288" s="9">
        <v>49815</v>
      </c>
    </row>
    <row r="289" spans="1:12" ht="30" x14ac:dyDescent="0.2">
      <c r="A289" s="5" t="s">
        <v>1120</v>
      </c>
      <c r="B289" s="6" t="s">
        <v>1121</v>
      </c>
      <c r="C289" s="6">
        <v>1</v>
      </c>
      <c r="D289" s="6" t="s">
        <v>1161</v>
      </c>
      <c r="E289" s="7" t="s">
        <v>1123</v>
      </c>
      <c r="F289" s="7" t="s">
        <v>1153</v>
      </c>
      <c r="G289" s="7" t="s">
        <v>1162</v>
      </c>
      <c r="H289" s="7" t="s">
        <v>1163</v>
      </c>
      <c r="I289" s="7" t="str">
        <f>IF(Table3[[#This Row],[Charter School
Number]]="N/A",F289,"C"&amp;H289)</f>
        <v>C1027</v>
      </c>
      <c r="J289" s="30" t="s">
        <v>1164</v>
      </c>
      <c r="K289" s="8">
        <v>21337.5</v>
      </c>
      <c r="L289" s="9">
        <v>21337.5</v>
      </c>
    </row>
    <row r="290" spans="1:12" x14ac:dyDescent="0.2">
      <c r="A290" s="5" t="s">
        <v>1120</v>
      </c>
      <c r="B290" s="6" t="s">
        <v>1121</v>
      </c>
      <c r="C290" s="6">
        <v>1</v>
      </c>
      <c r="D290" s="6" t="s">
        <v>1165</v>
      </c>
      <c r="E290" s="7" t="s">
        <v>1123</v>
      </c>
      <c r="F290" s="7" t="s">
        <v>1153</v>
      </c>
      <c r="G290" s="7" t="s">
        <v>1166</v>
      </c>
      <c r="H290" s="7" t="s">
        <v>1167</v>
      </c>
      <c r="I290" s="7" t="str">
        <f>IF(Table3[[#This Row],[Charter School
Number]]="N/A",F290,"C"&amp;H290)</f>
        <v>C1048</v>
      </c>
      <c r="J290" s="30" t="s">
        <v>1168</v>
      </c>
      <c r="K290" s="8">
        <v>22567</v>
      </c>
      <c r="L290" s="9">
        <v>22567</v>
      </c>
    </row>
    <row r="291" spans="1:12" ht="30" x14ac:dyDescent="0.2">
      <c r="A291" s="5" t="s">
        <v>1120</v>
      </c>
      <c r="B291" s="6" t="s">
        <v>1121</v>
      </c>
      <c r="C291" s="6">
        <v>1</v>
      </c>
      <c r="D291" s="6" t="s">
        <v>1169</v>
      </c>
      <c r="E291" s="7" t="s">
        <v>1123</v>
      </c>
      <c r="F291" s="7" t="s">
        <v>1153</v>
      </c>
      <c r="G291" s="7" t="s">
        <v>1170</v>
      </c>
      <c r="H291" s="7" t="s">
        <v>1171</v>
      </c>
      <c r="I291" s="7" t="str">
        <f>IF(Table3[[#This Row],[Charter School
Number]]="N/A",F291,"C"&amp;H291)</f>
        <v>C1083</v>
      </c>
      <c r="J291" s="30" t="s">
        <v>1172</v>
      </c>
      <c r="K291" s="8">
        <v>2256</v>
      </c>
      <c r="L291" s="9">
        <v>2256</v>
      </c>
    </row>
    <row r="292" spans="1:12" x14ac:dyDescent="0.2">
      <c r="A292" s="5" t="s">
        <v>1120</v>
      </c>
      <c r="B292" s="6" t="s">
        <v>1121</v>
      </c>
      <c r="C292" s="6">
        <v>1</v>
      </c>
      <c r="D292" s="6" t="s">
        <v>1173</v>
      </c>
      <c r="E292" s="7" t="s">
        <v>1123</v>
      </c>
      <c r="F292" s="7" t="s">
        <v>1153</v>
      </c>
      <c r="G292" s="7" t="s">
        <v>1174</v>
      </c>
      <c r="H292" s="7" t="s">
        <v>1175</v>
      </c>
      <c r="I292" s="7" t="str">
        <f>IF(Table3[[#This Row],[Charter School
Number]]="N/A",F292,"C"&amp;H292)</f>
        <v>C1316</v>
      </c>
      <c r="J292" s="30" t="s">
        <v>1176</v>
      </c>
      <c r="K292" s="8">
        <v>1509.0100000000093</v>
      </c>
      <c r="L292" s="9">
        <v>1509.0100000000093</v>
      </c>
    </row>
    <row r="293" spans="1:12" x14ac:dyDescent="0.2">
      <c r="A293" s="5" t="s">
        <v>1120</v>
      </c>
      <c r="B293" s="6" t="s">
        <v>1121</v>
      </c>
      <c r="C293" s="6">
        <v>1</v>
      </c>
      <c r="D293" s="6" t="s">
        <v>1177</v>
      </c>
      <c r="E293" s="7" t="s">
        <v>1123</v>
      </c>
      <c r="F293" s="7" t="s">
        <v>1153</v>
      </c>
      <c r="G293" s="7" t="s">
        <v>1178</v>
      </c>
      <c r="H293" s="7" t="s">
        <v>1179</v>
      </c>
      <c r="I293" s="7" t="str">
        <f>IF(Table3[[#This Row],[Charter School
Number]]="N/A",F293,"C"&amp;H293)</f>
        <v>C1318</v>
      </c>
      <c r="J293" s="30" t="s">
        <v>1180</v>
      </c>
      <c r="K293" s="8">
        <v>4578.9899999999907</v>
      </c>
      <c r="L293" s="9">
        <v>4578.9899999999907</v>
      </c>
    </row>
    <row r="294" spans="1:12" x14ac:dyDescent="0.2">
      <c r="A294" s="5" t="s">
        <v>1120</v>
      </c>
      <c r="B294" s="6" t="s">
        <v>1121</v>
      </c>
      <c r="C294" s="6">
        <v>1</v>
      </c>
      <c r="D294" s="6" t="s">
        <v>1181</v>
      </c>
      <c r="E294" s="7" t="s">
        <v>1123</v>
      </c>
      <c r="F294" s="7" t="s">
        <v>1182</v>
      </c>
      <c r="G294" s="7" t="s">
        <v>1183</v>
      </c>
      <c r="H294" s="7" t="s">
        <v>1184</v>
      </c>
      <c r="I294" s="7" t="str">
        <f>IF(Table3[[#This Row],[Charter School
Number]]="N/A",F294,"C"&amp;H294)</f>
        <v>C0607</v>
      </c>
      <c r="J294" s="30" t="s">
        <v>1185</v>
      </c>
      <c r="K294" s="8">
        <v>21155</v>
      </c>
      <c r="L294" s="9">
        <v>21155</v>
      </c>
    </row>
    <row r="295" spans="1:12" x14ac:dyDescent="0.2">
      <c r="A295" s="5" t="s">
        <v>1120</v>
      </c>
      <c r="B295" s="6" t="s">
        <v>1121</v>
      </c>
      <c r="C295" s="6">
        <v>1</v>
      </c>
      <c r="D295" s="6" t="s">
        <v>1186</v>
      </c>
      <c r="E295" s="7" t="s">
        <v>1123</v>
      </c>
      <c r="F295" s="7" t="s">
        <v>1187</v>
      </c>
      <c r="G295" s="7" t="s">
        <v>28</v>
      </c>
      <c r="H295" s="7" t="s">
        <v>29</v>
      </c>
      <c r="I295" s="7" t="str">
        <f>IF(Table3[[#This Row],[Charter School
Number]]="N/A",F295,"C"&amp;H295)</f>
        <v>76760</v>
      </c>
      <c r="J295" s="30" t="s">
        <v>1188</v>
      </c>
      <c r="K295" s="8">
        <v>17236</v>
      </c>
      <c r="L295" s="9">
        <v>17236</v>
      </c>
    </row>
    <row r="296" spans="1:12" x14ac:dyDescent="0.2">
      <c r="A296" s="5" t="s">
        <v>1189</v>
      </c>
      <c r="B296" s="6" t="s">
        <v>1190</v>
      </c>
      <c r="C296" s="6">
        <v>1</v>
      </c>
      <c r="D296" s="6" t="s">
        <v>1191</v>
      </c>
      <c r="E296" s="7" t="s">
        <v>1192</v>
      </c>
      <c r="F296" s="7" t="s">
        <v>1193</v>
      </c>
      <c r="G296" s="7" t="s">
        <v>1194</v>
      </c>
      <c r="H296" s="7" t="s">
        <v>1195</v>
      </c>
      <c r="I296" s="7" t="str">
        <f>IF(Table3[[#This Row],[Charter School
Number]]="N/A",F296,"C"&amp;H296)</f>
        <v>C0566</v>
      </c>
      <c r="J296" s="30" t="s">
        <v>1196</v>
      </c>
      <c r="K296" s="8">
        <v>17.260000000009313</v>
      </c>
      <c r="L296" s="9">
        <v>17.260000000009313</v>
      </c>
    </row>
    <row r="297" spans="1:12" x14ac:dyDescent="0.2">
      <c r="A297" s="5" t="s">
        <v>1189</v>
      </c>
      <c r="B297" s="6" t="s">
        <v>1190</v>
      </c>
      <c r="C297" s="6">
        <v>1</v>
      </c>
      <c r="D297" s="6" t="s">
        <v>1197</v>
      </c>
      <c r="E297" s="7" t="s">
        <v>1192</v>
      </c>
      <c r="F297" s="7" t="s">
        <v>1198</v>
      </c>
      <c r="G297" s="7" t="s">
        <v>28</v>
      </c>
      <c r="H297" s="7" t="s">
        <v>29</v>
      </c>
      <c r="I297" s="7" t="str">
        <f>IF(Table3[[#This Row],[Charter School
Number]]="N/A",F297,"C"&amp;H297)</f>
        <v>68791</v>
      </c>
      <c r="J297" s="30" t="s">
        <v>1199</v>
      </c>
      <c r="K297" s="8">
        <v>24975.940000000002</v>
      </c>
      <c r="L297" s="9">
        <v>24975.940000000002</v>
      </c>
    </row>
    <row r="298" spans="1:12" x14ac:dyDescent="0.2">
      <c r="A298" s="5" t="s">
        <v>1200</v>
      </c>
      <c r="B298" s="6" t="s">
        <v>1201</v>
      </c>
      <c r="C298" s="6">
        <v>10</v>
      </c>
      <c r="D298" s="6" t="s">
        <v>1202</v>
      </c>
      <c r="E298" s="7" t="s">
        <v>1203</v>
      </c>
      <c r="F298" s="7" t="s">
        <v>1204</v>
      </c>
      <c r="G298" s="7" t="s">
        <v>1205</v>
      </c>
      <c r="H298" s="7" t="s">
        <v>1206</v>
      </c>
      <c r="I298" s="7" t="str">
        <f>IF(Table3[[#This Row],[Charter School
Number]]="N/A",F298,"C"&amp;H298)</f>
        <v>C0125</v>
      </c>
      <c r="J298" s="30" t="s">
        <v>1207</v>
      </c>
      <c r="K298" s="8">
        <v>242285</v>
      </c>
      <c r="L298" s="9">
        <v>194481</v>
      </c>
    </row>
    <row r="299" spans="1:12" x14ac:dyDescent="0.2">
      <c r="A299" s="5" t="s">
        <v>1200</v>
      </c>
      <c r="B299" s="6" t="s">
        <v>1201</v>
      </c>
      <c r="C299" s="6">
        <v>10</v>
      </c>
      <c r="D299" s="6" t="s">
        <v>1208</v>
      </c>
      <c r="E299" s="7" t="s">
        <v>1203</v>
      </c>
      <c r="F299" s="7" t="s">
        <v>1209</v>
      </c>
      <c r="G299" s="7" t="s">
        <v>28</v>
      </c>
      <c r="H299" s="7" t="s">
        <v>29</v>
      </c>
      <c r="I299" s="7" t="str">
        <f>IF(Table3[[#This Row],[Charter School
Number]]="N/A",F299,"C"&amp;H299)</f>
        <v>69047</v>
      </c>
      <c r="J299" s="30" t="s">
        <v>1210</v>
      </c>
      <c r="K299" s="8">
        <v>7.1499999999941792</v>
      </c>
      <c r="L299" s="9">
        <v>7.1499999999941792</v>
      </c>
    </row>
    <row r="300" spans="1:12" x14ac:dyDescent="0.2">
      <c r="A300" s="5" t="s">
        <v>1200</v>
      </c>
      <c r="B300" s="6" t="s">
        <v>1201</v>
      </c>
      <c r="C300" s="6">
        <v>10</v>
      </c>
      <c r="D300" s="6" t="s">
        <v>1211</v>
      </c>
      <c r="E300" s="7" t="s">
        <v>1203</v>
      </c>
      <c r="F300" s="7" t="s">
        <v>1212</v>
      </c>
      <c r="G300" s="7" t="s">
        <v>28</v>
      </c>
      <c r="H300" s="7" t="s">
        <v>29</v>
      </c>
      <c r="I300" s="7" t="str">
        <f>IF(Table3[[#This Row],[Charter School
Number]]="N/A",F300,"C"&amp;H300)</f>
        <v>69070</v>
      </c>
      <c r="J300" s="30" t="s">
        <v>1213</v>
      </c>
      <c r="K300" s="8">
        <v>90000.379999999888</v>
      </c>
      <c r="L300" s="9">
        <v>90000.379999999888</v>
      </c>
    </row>
    <row r="301" spans="1:12" x14ac:dyDescent="0.2">
      <c r="A301" s="5" t="s">
        <v>1200</v>
      </c>
      <c r="B301" s="6" t="s">
        <v>1201</v>
      </c>
      <c r="C301" s="6">
        <v>10</v>
      </c>
      <c r="D301" s="6" t="s">
        <v>1214</v>
      </c>
      <c r="E301" s="7" t="s">
        <v>1203</v>
      </c>
      <c r="F301" s="7" t="s">
        <v>1215</v>
      </c>
      <c r="G301" s="7" t="s">
        <v>28</v>
      </c>
      <c r="H301" s="7" t="s">
        <v>29</v>
      </c>
      <c r="I301" s="7" t="str">
        <f>IF(Table3[[#This Row],[Charter School
Number]]="N/A",F301,"C"&amp;H301)</f>
        <v>69088</v>
      </c>
      <c r="J301" s="30" t="s">
        <v>1216</v>
      </c>
      <c r="K301" s="8">
        <v>840</v>
      </c>
      <c r="L301" s="9">
        <v>840</v>
      </c>
    </row>
    <row r="302" spans="1:12" x14ac:dyDescent="0.2">
      <c r="A302" s="5" t="s">
        <v>1217</v>
      </c>
      <c r="B302" s="6" t="s">
        <v>1218</v>
      </c>
      <c r="C302" s="6">
        <v>39</v>
      </c>
      <c r="D302" s="6" t="s">
        <v>1219</v>
      </c>
      <c r="E302" s="7" t="s">
        <v>1220</v>
      </c>
      <c r="F302" s="7" t="s">
        <v>1221</v>
      </c>
      <c r="G302" s="7" t="s">
        <v>28</v>
      </c>
      <c r="H302" s="7" t="s">
        <v>29</v>
      </c>
      <c r="I302" s="7" t="str">
        <f>IF(Table3[[#This Row],[Charter School
Number]]="N/A",F302,"C"&amp;H302)</f>
        <v>69104</v>
      </c>
      <c r="J302" s="30" t="s">
        <v>1222</v>
      </c>
      <c r="K302" s="8">
        <v>16819</v>
      </c>
      <c r="L302" s="9">
        <v>16819</v>
      </c>
    </row>
    <row r="303" spans="1:12" x14ac:dyDescent="0.2">
      <c r="A303" s="5" t="s">
        <v>1217</v>
      </c>
      <c r="B303" s="6" t="s">
        <v>1218</v>
      </c>
      <c r="C303" s="6">
        <v>39</v>
      </c>
      <c r="D303" s="6" t="s">
        <v>1223</v>
      </c>
      <c r="E303" s="7" t="s">
        <v>1220</v>
      </c>
      <c r="F303" s="7" t="s">
        <v>1224</v>
      </c>
      <c r="G303" s="7" t="s">
        <v>28</v>
      </c>
      <c r="H303" s="7" t="s">
        <v>29</v>
      </c>
      <c r="I303" s="7" t="str">
        <f>IF(Table3[[#This Row],[Charter School
Number]]="N/A",F303,"C"&amp;H303)</f>
        <v>69146</v>
      </c>
      <c r="J303" s="30" t="s">
        <v>1225</v>
      </c>
      <c r="K303" s="8">
        <v>21505</v>
      </c>
      <c r="L303" s="9">
        <v>21505</v>
      </c>
    </row>
    <row r="304" spans="1:12" x14ac:dyDescent="0.2">
      <c r="A304" s="5" t="s">
        <v>1217</v>
      </c>
      <c r="B304" s="6" t="s">
        <v>1218</v>
      </c>
      <c r="C304" s="6">
        <v>39</v>
      </c>
      <c r="D304" s="6" t="s">
        <v>1226</v>
      </c>
      <c r="E304" s="7" t="s">
        <v>1220</v>
      </c>
      <c r="F304" s="7" t="s">
        <v>1227</v>
      </c>
      <c r="G304" s="7" t="s">
        <v>1228</v>
      </c>
      <c r="H304" s="7" t="s">
        <v>1229</v>
      </c>
      <c r="I304" s="7" t="str">
        <f>IF(Table3[[#This Row],[Charter School
Number]]="N/A",F304,"C"&amp;H304)</f>
        <v>C0973</v>
      </c>
      <c r="J304" s="30" t="s">
        <v>1230</v>
      </c>
      <c r="K304" s="8">
        <v>4990</v>
      </c>
      <c r="L304" s="9">
        <v>4990</v>
      </c>
    </row>
    <row r="305" spans="1:12" x14ac:dyDescent="0.2">
      <c r="A305" s="5" t="s">
        <v>1217</v>
      </c>
      <c r="B305" s="6" t="s">
        <v>1218</v>
      </c>
      <c r="C305" s="6">
        <v>39</v>
      </c>
      <c r="D305" s="6" t="s">
        <v>1231</v>
      </c>
      <c r="E305" s="7" t="s">
        <v>1220</v>
      </c>
      <c r="F305" s="7" t="s">
        <v>1232</v>
      </c>
      <c r="G305" s="7" t="s">
        <v>28</v>
      </c>
      <c r="H305" s="7" t="s">
        <v>29</v>
      </c>
      <c r="I305" s="7" t="str">
        <f>IF(Table3[[#This Row],[Charter School
Number]]="N/A",F305,"C"&amp;H305)</f>
        <v>69328</v>
      </c>
      <c r="J305" s="30" t="s">
        <v>1233</v>
      </c>
      <c r="K305" s="8">
        <v>47485</v>
      </c>
      <c r="L305" s="9">
        <v>8363</v>
      </c>
    </row>
    <row r="306" spans="1:12" x14ac:dyDescent="0.2">
      <c r="A306" s="5" t="s">
        <v>1217</v>
      </c>
      <c r="B306" s="6" t="s">
        <v>1218</v>
      </c>
      <c r="C306" s="6">
        <v>39</v>
      </c>
      <c r="D306" s="6" t="s">
        <v>1234</v>
      </c>
      <c r="E306" s="7" t="s">
        <v>1220</v>
      </c>
      <c r="F306" s="7" t="s">
        <v>1235</v>
      </c>
      <c r="G306" s="7" t="s">
        <v>28</v>
      </c>
      <c r="H306" s="7" t="s">
        <v>29</v>
      </c>
      <c r="I306" s="7" t="str">
        <f>IF(Table3[[#This Row],[Charter School
Number]]="N/A",F306,"C"&amp;H306)</f>
        <v>69336</v>
      </c>
      <c r="J306" s="30" t="s">
        <v>1236</v>
      </c>
      <c r="K306" s="8">
        <v>54531.5</v>
      </c>
      <c r="L306" s="9">
        <v>54531.5</v>
      </c>
    </row>
    <row r="307" spans="1:12" x14ac:dyDescent="0.2">
      <c r="A307" s="5" t="s">
        <v>1217</v>
      </c>
      <c r="B307" s="6" t="s">
        <v>1218</v>
      </c>
      <c r="C307" s="6">
        <v>39</v>
      </c>
      <c r="D307" s="6" t="s">
        <v>1237</v>
      </c>
      <c r="E307" s="7" t="s">
        <v>1220</v>
      </c>
      <c r="F307" s="7" t="s">
        <v>1238</v>
      </c>
      <c r="G307" s="7" t="s">
        <v>28</v>
      </c>
      <c r="H307" s="7" t="s">
        <v>29</v>
      </c>
      <c r="I307" s="7" t="str">
        <f>IF(Table3[[#This Row],[Charter School
Number]]="N/A",F307,"C"&amp;H307)</f>
        <v>76786</v>
      </c>
      <c r="J307" s="30" t="s">
        <v>1239</v>
      </c>
      <c r="K307" s="8">
        <v>100639.12000000023</v>
      </c>
      <c r="L307" s="9">
        <v>100639.12000000023</v>
      </c>
    </row>
    <row r="308" spans="1:12" x14ac:dyDescent="0.2">
      <c r="A308" s="5" t="s">
        <v>1217</v>
      </c>
      <c r="B308" s="6" t="s">
        <v>1218</v>
      </c>
      <c r="C308" s="6">
        <v>39</v>
      </c>
      <c r="D308" s="6" t="s">
        <v>1240</v>
      </c>
      <c r="E308" s="7" t="s">
        <v>1220</v>
      </c>
      <c r="F308" s="7" t="s">
        <v>1238</v>
      </c>
      <c r="G308" s="7" t="s">
        <v>1241</v>
      </c>
      <c r="H308" s="7" t="s">
        <v>1242</v>
      </c>
      <c r="I308" s="7" t="str">
        <f>IF(Table3[[#This Row],[Charter School
Number]]="N/A",F308,"C"&amp;H308)</f>
        <v>C0326</v>
      </c>
      <c r="J308" s="30" t="s">
        <v>1243</v>
      </c>
      <c r="K308" s="8">
        <v>43896.160000000003</v>
      </c>
      <c r="L308" s="9">
        <v>43896.160000000003</v>
      </c>
    </row>
    <row r="309" spans="1:12" x14ac:dyDescent="0.2">
      <c r="A309" s="5" t="s">
        <v>1244</v>
      </c>
      <c r="B309" s="6" t="s">
        <v>1245</v>
      </c>
      <c r="C309" s="6">
        <v>3</v>
      </c>
      <c r="D309" s="6" t="s">
        <v>1246</v>
      </c>
      <c r="E309" s="7" t="s">
        <v>1247</v>
      </c>
      <c r="F309" s="7" t="s">
        <v>1248</v>
      </c>
      <c r="G309" s="7" t="s">
        <v>1249</v>
      </c>
      <c r="H309" s="7" t="s">
        <v>1250</v>
      </c>
      <c r="I309" s="7" t="str">
        <f>IF(Table3[[#This Row],[Charter School
Number]]="N/A",F309,"C"&amp;H309)</f>
        <v>C0850</v>
      </c>
      <c r="J309" s="30" t="s">
        <v>1251</v>
      </c>
      <c r="K309" s="8">
        <v>96530</v>
      </c>
      <c r="L309" s="9">
        <v>96530</v>
      </c>
    </row>
    <row r="310" spans="1:12" x14ac:dyDescent="0.2">
      <c r="A310" s="5" t="s">
        <v>1244</v>
      </c>
      <c r="B310" s="6" t="s">
        <v>1245</v>
      </c>
      <c r="C310" s="6">
        <v>3</v>
      </c>
      <c r="D310" s="6" t="s">
        <v>1252</v>
      </c>
      <c r="E310" s="7" t="s">
        <v>1247</v>
      </c>
      <c r="F310" s="7" t="s">
        <v>1248</v>
      </c>
      <c r="G310" s="7" t="s">
        <v>1253</v>
      </c>
      <c r="H310" s="7" t="s">
        <v>1254</v>
      </c>
      <c r="I310" s="7" t="str">
        <f>IF(Table3[[#This Row],[Charter School
Number]]="N/A",F310,"C"&amp;H310)</f>
        <v>C1061</v>
      </c>
      <c r="J310" s="30" t="s">
        <v>1255</v>
      </c>
      <c r="K310" s="8">
        <v>95584</v>
      </c>
      <c r="L310" s="9">
        <v>95584</v>
      </c>
    </row>
    <row r="311" spans="1:12" x14ac:dyDescent="0.2">
      <c r="A311" s="5" t="s">
        <v>1244</v>
      </c>
      <c r="B311" s="6" t="s">
        <v>1245</v>
      </c>
      <c r="C311" s="6">
        <v>3</v>
      </c>
      <c r="D311" s="6" t="s">
        <v>1256</v>
      </c>
      <c r="E311" s="7" t="s">
        <v>1247</v>
      </c>
      <c r="F311" s="7" t="s">
        <v>1248</v>
      </c>
      <c r="G311" s="7" t="s">
        <v>1257</v>
      </c>
      <c r="H311" s="7" t="s">
        <v>1258</v>
      </c>
      <c r="I311" s="7" t="str">
        <f>IF(Table3[[#This Row],[Charter School
Number]]="N/A",F311,"C"&amp;H311)</f>
        <v>C1127</v>
      </c>
      <c r="J311" s="30" t="s">
        <v>1259</v>
      </c>
      <c r="K311" s="8">
        <v>35430</v>
      </c>
      <c r="L311" s="9">
        <v>35430</v>
      </c>
    </row>
    <row r="312" spans="1:12" x14ac:dyDescent="0.2">
      <c r="A312" s="5" t="s">
        <v>1244</v>
      </c>
      <c r="B312" s="6" t="s">
        <v>1245</v>
      </c>
      <c r="C312" s="6">
        <v>3</v>
      </c>
      <c r="D312" s="6" t="s">
        <v>1260</v>
      </c>
      <c r="E312" s="7" t="s">
        <v>1247</v>
      </c>
      <c r="F312" s="7" t="s">
        <v>1248</v>
      </c>
      <c r="G312" s="7" t="s">
        <v>1261</v>
      </c>
      <c r="H312" s="7" t="s">
        <v>1262</v>
      </c>
      <c r="I312" s="7" t="str">
        <f>IF(Table3[[#This Row],[Charter School
Number]]="N/A",F312,"C"&amp;H312)</f>
        <v>C1193</v>
      </c>
      <c r="J312" s="30" t="s">
        <v>1263</v>
      </c>
      <c r="K312" s="8">
        <v>215117.09</v>
      </c>
      <c r="L312" s="9">
        <v>215117.09</v>
      </c>
    </row>
    <row r="313" spans="1:12" x14ac:dyDescent="0.2">
      <c r="A313" s="5" t="s">
        <v>1244</v>
      </c>
      <c r="B313" s="6" t="s">
        <v>1245</v>
      </c>
      <c r="C313" s="6">
        <v>3</v>
      </c>
      <c r="D313" s="6" t="s">
        <v>1264</v>
      </c>
      <c r="E313" s="7" t="s">
        <v>1247</v>
      </c>
      <c r="F313" s="7" t="s">
        <v>1248</v>
      </c>
      <c r="G313" s="7" t="s">
        <v>1265</v>
      </c>
      <c r="H313" s="7" t="s">
        <v>1266</v>
      </c>
      <c r="I313" s="7" t="str">
        <f>IF(Table3[[#This Row],[Charter School
Number]]="N/A",F313,"C"&amp;H313)</f>
        <v>C1290</v>
      </c>
      <c r="J313" s="30" t="s">
        <v>1267</v>
      </c>
      <c r="K313" s="8">
        <v>34818.359999999986</v>
      </c>
      <c r="L313" s="9">
        <v>34818.359999999986</v>
      </c>
    </row>
    <row r="314" spans="1:12" x14ac:dyDescent="0.2">
      <c r="A314" s="5" t="s">
        <v>1244</v>
      </c>
      <c r="B314" s="6" t="s">
        <v>1245</v>
      </c>
      <c r="C314" s="6">
        <v>3</v>
      </c>
      <c r="D314" s="6" t="s">
        <v>1268</v>
      </c>
      <c r="E314" s="7" t="s">
        <v>1247</v>
      </c>
      <c r="F314" s="7" t="s">
        <v>1248</v>
      </c>
      <c r="G314" s="7" t="s">
        <v>1269</v>
      </c>
      <c r="H314" s="7" t="s">
        <v>1270</v>
      </c>
      <c r="I314" s="7" t="str">
        <f>IF(Table3[[#This Row],[Charter School
Number]]="N/A",F314,"C"&amp;H314)</f>
        <v>C1393</v>
      </c>
      <c r="J314" s="30" t="s">
        <v>1271</v>
      </c>
      <c r="K314" s="8">
        <v>39550.869999999995</v>
      </c>
      <c r="L314" s="9">
        <v>39550.869999999995</v>
      </c>
    </row>
    <row r="315" spans="1:12" x14ac:dyDescent="0.2">
      <c r="A315" s="5" t="s">
        <v>1244</v>
      </c>
      <c r="B315" s="6" t="s">
        <v>1245</v>
      </c>
      <c r="C315" s="6">
        <v>3</v>
      </c>
      <c r="D315" s="6" t="s">
        <v>1272</v>
      </c>
      <c r="E315" s="7" t="s">
        <v>1247</v>
      </c>
      <c r="F315" s="7" t="s">
        <v>1248</v>
      </c>
      <c r="G315" s="7" t="s">
        <v>1273</v>
      </c>
      <c r="H315" s="7" t="s">
        <v>1274</v>
      </c>
      <c r="I315" s="7" t="str">
        <f>IF(Table3[[#This Row],[Charter School
Number]]="N/A",F315,"C"&amp;H315)</f>
        <v>C1394</v>
      </c>
      <c r="J315" s="30" t="s">
        <v>1275</v>
      </c>
      <c r="K315" s="8">
        <v>143424.66999999998</v>
      </c>
      <c r="L315" s="9">
        <v>143424.66999999998</v>
      </c>
    </row>
    <row r="316" spans="1:12" x14ac:dyDescent="0.2">
      <c r="A316" s="5" t="s">
        <v>1244</v>
      </c>
      <c r="B316" s="6" t="s">
        <v>1245</v>
      </c>
      <c r="C316" s="6">
        <v>3</v>
      </c>
      <c r="D316" s="6" t="s">
        <v>1276</v>
      </c>
      <c r="E316" s="7" t="s">
        <v>1247</v>
      </c>
      <c r="F316" s="7" t="s">
        <v>1277</v>
      </c>
      <c r="G316" s="7" t="s">
        <v>1278</v>
      </c>
      <c r="H316" s="7" t="s">
        <v>1279</v>
      </c>
      <c r="I316" s="7" t="str">
        <f>IF(Table3[[#This Row],[Charter School
Number]]="N/A",F316,"C"&amp;H316)</f>
        <v>C0638</v>
      </c>
      <c r="J316" s="30" t="s">
        <v>1280</v>
      </c>
      <c r="K316" s="8">
        <v>647</v>
      </c>
      <c r="L316" s="9">
        <v>647</v>
      </c>
    </row>
    <row r="317" spans="1:12" x14ac:dyDescent="0.2">
      <c r="A317" s="5" t="s">
        <v>1244</v>
      </c>
      <c r="B317" s="6" t="s">
        <v>1245</v>
      </c>
      <c r="C317" s="6">
        <v>3</v>
      </c>
      <c r="D317" s="6" t="s">
        <v>1281</v>
      </c>
      <c r="E317" s="7" t="s">
        <v>1247</v>
      </c>
      <c r="F317" s="7" t="s">
        <v>1282</v>
      </c>
      <c r="G317" s="7" t="s">
        <v>28</v>
      </c>
      <c r="H317" s="7" t="s">
        <v>29</v>
      </c>
      <c r="I317" s="7" t="str">
        <f>IF(Table3[[#This Row],[Charter School
Number]]="N/A",F317,"C"&amp;H317)</f>
        <v>69393</v>
      </c>
      <c r="J317" s="30" t="s">
        <v>1283</v>
      </c>
      <c r="K317" s="8">
        <v>311.39999999997235</v>
      </c>
      <c r="L317" s="9">
        <v>311.39999999997235</v>
      </c>
    </row>
    <row r="318" spans="1:12" x14ac:dyDescent="0.2">
      <c r="A318" s="5" t="s">
        <v>1244</v>
      </c>
      <c r="B318" s="6" t="s">
        <v>1245</v>
      </c>
      <c r="C318" s="6">
        <v>3</v>
      </c>
      <c r="D318" s="6" t="s">
        <v>1284</v>
      </c>
      <c r="E318" s="7" t="s">
        <v>1247</v>
      </c>
      <c r="F318" s="7" t="s">
        <v>1282</v>
      </c>
      <c r="G318" s="7" t="s">
        <v>1285</v>
      </c>
      <c r="H318" s="7" t="s">
        <v>1286</v>
      </c>
      <c r="I318" s="7" t="str">
        <f>IF(Table3[[#This Row],[Charter School
Number]]="N/A",F318,"C"&amp;H318)</f>
        <v>C0817</v>
      </c>
      <c r="J318" s="30" t="s">
        <v>1287</v>
      </c>
      <c r="K318" s="8">
        <v>35954.939999999995</v>
      </c>
      <c r="L318" s="9">
        <v>28600</v>
      </c>
    </row>
    <row r="319" spans="1:12" x14ac:dyDescent="0.2">
      <c r="A319" s="5" t="s">
        <v>1244</v>
      </c>
      <c r="B319" s="6" t="s">
        <v>1245</v>
      </c>
      <c r="C319" s="6">
        <v>3</v>
      </c>
      <c r="D319" s="6" t="s">
        <v>1288</v>
      </c>
      <c r="E319" s="7" t="s">
        <v>1247</v>
      </c>
      <c r="F319" s="7" t="s">
        <v>1282</v>
      </c>
      <c r="G319" s="7" t="s">
        <v>1289</v>
      </c>
      <c r="H319" s="7" t="s">
        <v>1290</v>
      </c>
      <c r="I319" s="7" t="str">
        <f>IF(Table3[[#This Row],[Charter School
Number]]="N/A",F319,"C"&amp;H319)</f>
        <v>C0997</v>
      </c>
      <c r="J319" s="30" t="s">
        <v>1291</v>
      </c>
      <c r="K319" s="8">
        <v>1405.5899999999892</v>
      </c>
      <c r="L319" s="9">
        <v>1405.5899999999892</v>
      </c>
    </row>
    <row r="320" spans="1:12" x14ac:dyDescent="0.2">
      <c r="A320" s="5" t="s">
        <v>1244</v>
      </c>
      <c r="B320" s="6" t="s">
        <v>1245</v>
      </c>
      <c r="C320" s="6">
        <v>3</v>
      </c>
      <c r="D320" s="6" t="s">
        <v>1292</v>
      </c>
      <c r="E320" s="7" t="s">
        <v>1247</v>
      </c>
      <c r="F320" s="7" t="s">
        <v>1282</v>
      </c>
      <c r="G320" s="7" t="s">
        <v>1293</v>
      </c>
      <c r="H320" s="7" t="s">
        <v>1294</v>
      </c>
      <c r="I320" s="7" t="str">
        <f>IF(Table3[[#This Row],[Charter School
Number]]="N/A",F320,"C"&amp;H320)</f>
        <v>C0984</v>
      </c>
      <c r="J320" s="30" t="s">
        <v>1295</v>
      </c>
      <c r="K320" s="8">
        <v>5376.3800000000119</v>
      </c>
      <c r="L320" s="9">
        <v>5376.3800000000119</v>
      </c>
    </row>
    <row r="321" spans="1:12" x14ac:dyDescent="0.2">
      <c r="A321" s="5" t="s">
        <v>1244</v>
      </c>
      <c r="B321" s="6" t="s">
        <v>1245</v>
      </c>
      <c r="C321" s="6">
        <v>3</v>
      </c>
      <c r="D321" s="6" t="s">
        <v>1296</v>
      </c>
      <c r="E321" s="7" t="s">
        <v>1247</v>
      </c>
      <c r="F321" s="7" t="s">
        <v>1282</v>
      </c>
      <c r="G321" s="7" t="s">
        <v>1297</v>
      </c>
      <c r="H321" s="7" t="s">
        <v>1298</v>
      </c>
      <c r="I321" s="7" t="str">
        <f>IF(Table3[[#This Row],[Charter School
Number]]="N/A",F321,"C"&amp;H321)</f>
        <v>C0304</v>
      </c>
      <c r="J321" s="30" t="s">
        <v>1299</v>
      </c>
      <c r="K321" s="8">
        <v>5969.400000000016</v>
      </c>
      <c r="L321" s="9">
        <v>5969.400000000016</v>
      </c>
    </row>
    <row r="322" spans="1:12" ht="30" x14ac:dyDescent="0.2">
      <c r="A322" s="5" t="s">
        <v>1244</v>
      </c>
      <c r="B322" s="6" t="s">
        <v>1245</v>
      </c>
      <c r="C322" s="6">
        <v>3</v>
      </c>
      <c r="D322" s="6" t="s">
        <v>1300</v>
      </c>
      <c r="E322" s="7" t="s">
        <v>1247</v>
      </c>
      <c r="F322" s="7" t="s">
        <v>1301</v>
      </c>
      <c r="G322" s="7" t="s">
        <v>1302</v>
      </c>
      <c r="H322" s="7" t="s">
        <v>1303</v>
      </c>
      <c r="I322" s="7" t="str">
        <f>IF(Table3[[#This Row],[Charter School
Number]]="N/A",F322,"C"&amp;H322)</f>
        <v>C0646</v>
      </c>
      <c r="J322" s="30" t="s">
        <v>1304</v>
      </c>
      <c r="K322" s="8">
        <v>48902.239999999991</v>
      </c>
      <c r="L322" s="9">
        <v>48902.239999999991</v>
      </c>
    </row>
    <row r="323" spans="1:12" x14ac:dyDescent="0.2">
      <c r="A323" s="5" t="s">
        <v>1244</v>
      </c>
      <c r="B323" s="6" t="s">
        <v>1245</v>
      </c>
      <c r="C323" s="6">
        <v>3</v>
      </c>
      <c r="D323" s="6" t="s">
        <v>1305</v>
      </c>
      <c r="E323" s="7" t="s">
        <v>1247</v>
      </c>
      <c r="F323" s="7" t="s">
        <v>1306</v>
      </c>
      <c r="G323" s="7" t="s">
        <v>1307</v>
      </c>
      <c r="H323" s="7" t="s">
        <v>1308</v>
      </c>
      <c r="I323" s="7" t="str">
        <f>IF(Table3[[#This Row],[Charter School
Number]]="N/A",F323,"C"&amp;H323)</f>
        <v>C1192</v>
      </c>
      <c r="J323" s="30" t="s">
        <v>1309</v>
      </c>
      <c r="K323" s="8">
        <v>209966.5</v>
      </c>
      <c r="L323" s="9">
        <v>209966.5</v>
      </c>
    </row>
    <row r="324" spans="1:12" x14ac:dyDescent="0.2">
      <c r="A324" s="5" t="s">
        <v>1244</v>
      </c>
      <c r="B324" s="6" t="s">
        <v>1245</v>
      </c>
      <c r="C324" s="6">
        <v>3</v>
      </c>
      <c r="D324" s="6" t="s">
        <v>1310</v>
      </c>
      <c r="E324" s="7" t="s">
        <v>1247</v>
      </c>
      <c r="F324" s="7" t="s">
        <v>1306</v>
      </c>
      <c r="G324" s="7" t="s">
        <v>1311</v>
      </c>
      <c r="H324" s="7" t="s">
        <v>1312</v>
      </c>
      <c r="I324" s="7" t="str">
        <f>IF(Table3[[#This Row],[Charter School
Number]]="N/A",F324,"C"&amp;H324)</f>
        <v>C1526</v>
      </c>
      <c r="J324" s="30" t="s">
        <v>1313</v>
      </c>
      <c r="K324" s="8">
        <v>103653.06</v>
      </c>
      <c r="L324" s="9">
        <v>103653.06</v>
      </c>
    </row>
    <row r="325" spans="1:12" x14ac:dyDescent="0.2">
      <c r="A325" s="5" t="s">
        <v>1244</v>
      </c>
      <c r="B325" s="6" t="s">
        <v>1245</v>
      </c>
      <c r="C325" s="6">
        <v>3</v>
      </c>
      <c r="D325" s="6" t="s">
        <v>1314</v>
      </c>
      <c r="E325" s="7" t="s">
        <v>1247</v>
      </c>
      <c r="F325" s="7" t="s">
        <v>1315</v>
      </c>
      <c r="G325" s="7" t="s">
        <v>28</v>
      </c>
      <c r="H325" s="7" t="s">
        <v>29</v>
      </c>
      <c r="I325" s="7" t="str">
        <f>IF(Table3[[#This Row],[Charter School
Number]]="N/A",F325,"C"&amp;H325)</f>
        <v>69484</v>
      </c>
      <c r="J325" s="30" t="s">
        <v>1316</v>
      </c>
      <c r="K325" s="8">
        <v>78291</v>
      </c>
      <c r="L325" s="9">
        <v>78291</v>
      </c>
    </row>
    <row r="326" spans="1:12" x14ac:dyDescent="0.2">
      <c r="A326" s="5" t="s">
        <v>1244</v>
      </c>
      <c r="B326" s="6" t="s">
        <v>1245</v>
      </c>
      <c r="C326" s="6">
        <v>3</v>
      </c>
      <c r="D326" s="6" t="s">
        <v>1317</v>
      </c>
      <c r="E326" s="7" t="s">
        <v>1247</v>
      </c>
      <c r="F326" s="7" t="s">
        <v>1318</v>
      </c>
      <c r="G326" s="7" t="s">
        <v>28</v>
      </c>
      <c r="H326" s="7" t="s">
        <v>29</v>
      </c>
      <c r="I326" s="7" t="str">
        <f>IF(Table3[[#This Row],[Charter School
Number]]="N/A",F326,"C"&amp;H326)</f>
        <v>69526</v>
      </c>
      <c r="J326" s="30" t="s">
        <v>1319</v>
      </c>
      <c r="K326" s="8">
        <v>2610</v>
      </c>
      <c r="L326" s="9">
        <v>2610</v>
      </c>
    </row>
    <row r="327" spans="1:12" x14ac:dyDescent="0.2">
      <c r="A327" s="5" t="s">
        <v>1244</v>
      </c>
      <c r="B327" s="6" t="s">
        <v>1245</v>
      </c>
      <c r="C327" s="6">
        <v>3</v>
      </c>
      <c r="D327" s="6" t="s">
        <v>1320</v>
      </c>
      <c r="E327" s="7" t="s">
        <v>1247</v>
      </c>
      <c r="F327" s="7" t="s">
        <v>1321</v>
      </c>
      <c r="G327" s="7" t="s">
        <v>28</v>
      </c>
      <c r="H327" s="7" t="s">
        <v>29</v>
      </c>
      <c r="I327" s="7" t="str">
        <f>IF(Table3[[#This Row],[Charter School
Number]]="N/A",F327,"C"&amp;H327)</f>
        <v>69534</v>
      </c>
      <c r="J327" s="30" t="s">
        <v>1322</v>
      </c>
      <c r="K327" s="8">
        <v>115915.33999999997</v>
      </c>
      <c r="L327" s="9">
        <v>106469</v>
      </c>
    </row>
    <row r="328" spans="1:12" x14ac:dyDescent="0.2">
      <c r="A328" s="5" t="s">
        <v>1244</v>
      </c>
      <c r="B328" s="6" t="s">
        <v>1245</v>
      </c>
      <c r="C328" s="6">
        <v>3</v>
      </c>
      <c r="D328" s="6" t="s">
        <v>1323</v>
      </c>
      <c r="E328" s="7" t="s">
        <v>1247</v>
      </c>
      <c r="F328" s="7" t="s">
        <v>1324</v>
      </c>
      <c r="G328" s="7" t="s">
        <v>28</v>
      </c>
      <c r="H328" s="7" t="s">
        <v>29</v>
      </c>
      <c r="I328" s="7" t="str">
        <f>IF(Table3[[#This Row],[Charter School
Number]]="N/A",F328,"C"&amp;H328)</f>
        <v>69542</v>
      </c>
      <c r="J328" s="30" t="s">
        <v>1325</v>
      </c>
      <c r="K328" s="8">
        <v>10048.960000000021</v>
      </c>
      <c r="L328" s="9">
        <v>10048.960000000021</v>
      </c>
    </row>
    <row r="329" spans="1:12" x14ac:dyDescent="0.2">
      <c r="A329" s="5" t="s">
        <v>1244</v>
      </c>
      <c r="B329" s="6" t="s">
        <v>1245</v>
      </c>
      <c r="C329" s="6">
        <v>3</v>
      </c>
      <c r="D329" s="6" t="s">
        <v>1326</v>
      </c>
      <c r="E329" s="7" t="s">
        <v>1247</v>
      </c>
      <c r="F329" s="7" t="s">
        <v>1327</v>
      </c>
      <c r="G329" s="7" t="s">
        <v>1328</v>
      </c>
      <c r="H329" s="7" t="s">
        <v>1329</v>
      </c>
      <c r="I329" s="7" t="str">
        <f>IF(Table3[[#This Row],[Charter School
Number]]="N/A",F329,"C"&amp;H329)</f>
        <v>C0363</v>
      </c>
      <c r="J329" s="30" t="s">
        <v>1330</v>
      </c>
      <c r="K329" s="8">
        <v>38575</v>
      </c>
      <c r="L329" s="9">
        <v>38575</v>
      </c>
    </row>
    <row r="330" spans="1:12" x14ac:dyDescent="0.2">
      <c r="A330" s="5" t="s">
        <v>1244</v>
      </c>
      <c r="B330" s="6" t="s">
        <v>1245</v>
      </c>
      <c r="C330" s="6">
        <v>3</v>
      </c>
      <c r="D330" s="6" t="s">
        <v>1331</v>
      </c>
      <c r="E330" s="7" t="s">
        <v>1247</v>
      </c>
      <c r="F330" s="7" t="s">
        <v>1332</v>
      </c>
      <c r="G330" s="7" t="s">
        <v>1333</v>
      </c>
      <c r="H330" s="7" t="s">
        <v>1334</v>
      </c>
      <c r="I330" s="7" t="str">
        <f>IF(Table3[[#This Row],[Charter School
Number]]="N/A",F330,"C"&amp;H330)</f>
        <v>C1243</v>
      </c>
      <c r="J330" s="30" t="s">
        <v>1335</v>
      </c>
      <c r="K330" s="8">
        <v>13708.400000000023</v>
      </c>
      <c r="L330" s="9">
        <v>13708.400000000023</v>
      </c>
    </row>
    <row r="331" spans="1:12" x14ac:dyDescent="0.2">
      <c r="A331" s="5" t="s">
        <v>1244</v>
      </c>
      <c r="B331" s="6" t="s">
        <v>1245</v>
      </c>
      <c r="C331" s="6">
        <v>3</v>
      </c>
      <c r="D331" s="6" t="s">
        <v>1336</v>
      </c>
      <c r="E331" s="7" t="s">
        <v>1247</v>
      </c>
      <c r="F331" s="7" t="s">
        <v>1337</v>
      </c>
      <c r="G331" s="7" t="s">
        <v>28</v>
      </c>
      <c r="H331" s="7" t="s">
        <v>29</v>
      </c>
      <c r="I331" s="7" t="str">
        <f>IF(Table3[[#This Row],[Charter School
Number]]="N/A",F331,"C"&amp;H331)</f>
        <v>69633</v>
      </c>
      <c r="J331" s="30" t="s">
        <v>1338</v>
      </c>
      <c r="K331" s="8">
        <v>234.89000000001397</v>
      </c>
      <c r="L331" s="9">
        <v>234.89000000001397</v>
      </c>
    </row>
    <row r="332" spans="1:12" x14ac:dyDescent="0.2">
      <c r="A332" s="5" t="s">
        <v>1339</v>
      </c>
      <c r="B332" s="6" t="s">
        <v>1340</v>
      </c>
      <c r="C332" s="6">
        <v>1</v>
      </c>
      <c r="D332" s="6" t="s">
        <v>1341</v>
      </c>
      <c r="E332" s="7" t="s">
        <v>1342</v>
      </c>
      <c r="F332" s="7" t="s">
        <v>1343</v>
      </c>
      <c r="G332" s="7" t="s">
        <v>28</v>
      </c>
      <c r="H332" s="7" t="s">
        <v>29</v>
      </c>
      <c r="I332" s="7" t="str">
        <f>IF(Table3[[#This Row],[Charter School
Number]]="N/A",F332,"C"&amp;H332)</f>
        <v>69765</v>
      </c>
      <c r="J332" s="30" t="s">
        <v>1344</v>
      </c>
      <c r="K332" s="8">
        <v>5965</v>
      </c>
      <c r="L332" s="9">
        <v>5965</v>
      </c>
    </row>
    <row r="333" spans="1:12" x14ac:dyDescent="0.2">
      <c r="A333" s="5" t="s">
        <v>1339</v>
      </c>
      <c r="B333" s="6" t="s">
        <v>1340</v>
      </c>
      <c r="C333" s="6">
        <v>1</v>
      </c>
      <c r="D333" s="6" t="s">
        <v>1345</v>
      </c>
      <c r="E333" s="7" t="s">
        <v>1342</v>
      </c>
      <c r="F333" s="7" t="s">
        <v>1346</v>
      </c>
      <c r="G333" s="7" t="s">
        <v>1347</v>
      </c>
      <c r="H333" s="7" t="s">
        <v>1348</v>
      </c>
      <c r="I333" s="7" t="str">
        <f>IF(Table3[[#This Row],[Charter School
Number]]="N/A",F333,"C"&amp;H333)</f>
        <v>C0265</v>
      </c>
      <c r="J333" s="30" t="s">
        <v>1349</v>
      </c>
      <c r="K333" s="8">
        <v>16014</v>
      </c>
      <c r="L333" s="9">
        <v>16014</v>
      </c>
    </row>
    <row r="334" spans="1:12" x14ac:dyDescent="0.2">
      <c r="A334" s="5" t="s">
        <v>1339</v>
      </c>
      <c r="B334" s="6" t="s">
        <v>1340</v>
      </c>
      <c r="C334" s="6">
        <v>1</v>
      </c>
      <c r="D334" s="6" t="s">
        <v>1350</v>
      </c>
      <c r="E334" s="7" t="s">
        <v>1342</v>
      </c>
      <c r="F334" s="7" t="s">
        <v>1346</v>
      </c>
      <c r="G334" s="7" t="s">
        <v>1351</v>
      </c>
      <c r="H334" s="7" t="s">
        <v>1352</v>
      </c>
      <c r="I334" s="7" t="str">
        <f>IF(Table3[[#This Row],[Charter School
Number]]="N/A",F334,"C"&amp;H334)</f>
        <v>C0164</v>
      </c>
      <c r="J334" s="30" t="s">
        <v>1353</v>
      </c>
      <c r="K334" s="8">
        <v>47202</v>
      </c>
      <c r="L334" s="9">
        <v>47202</v>
      </c>
    </row>
    <row r="335" spans="1:12" x14ac:dyDescent="0.2">
      <c r="A335" s="5" t="s">
        <v>1339</v>
      </c>
      <c r="B335" s="6" t="s">
        <v>1340</v>
      </c>
      <c r="C335" s="6">
        <v>1</v>
      </c>
      <c r="D335" s="6" t="s">
        <v>1354</v>
      </c>
      <c r="E335" s="7" t="s">
        <v>1342</v>
      </c>
      <c r="F335" s="7" t="s">
        <v>1355</v>
      </c>
      <c r="G335" s="7" t="s">
        <v>1356</v>
      </c>
      <c r="H335" s="7" t="s">
        <v>1357</v>
      </c>
      <c r="I335" s="7" t="str">
        <f>IF(Table3[[#This Row],[Charter School
Number]]="N/A",F335,"C"&amp;H335)</f>
        <v>C0025</v>
      </c>
      <c r="J335" s="30" t="s">
        <v>1358</v>
      </c>
      <c r="K335" s="8">
        <v>1441</v>
      </c>
      <c r="L335" s="9">
        <v>1441</v>
      </c>
    </row>
    <row r="336" spans="1:12" x14ac:dyDescent="0.2">
      <c r="A336" s="5" t="s">
        <v>1359</v>
      </c>
      <c r="B336" s="6" t="s">
        <v>1360</v>
      </c>
      <c r="C336" s="6">
        <v>1</v>
      </c>
      <c r="D336" s="6" t="s">
        <v>1361</v>
      </c>
      <c r="E336" s="7" t="s">
        <v>1362</v>
      </c>
      <c r="F336" s="7" t="s">
        <v>1363</v>
      </c>
      <c r="G336" s="7" t="s">
        <v>28</v>
      </c>
      <c r="H336" s="7" t="s">
        <v>29</v>
      </c>
      <c r="I336" s="7" t="str">
        <f>IF(Table3[[#This Row],[Charter School
Number]]="N/A",F336,"C"&amp;H336)</f>
        <v>69914</v>
      </c>
      <c r="J336" s="30" t="s">
        <v>1364</v>
      </c>
      <c r="K336" s="8">
        <v>7790.140000000014</v>
      </c>
      <c r="L336" s="9">
        <v>7790.140000000014</v>
      </c>
    </row>
    <row r="337" spans="1:12" x14ac:dyDescent="0.2">
      <c r="A337" s="5" t="s">
        <v>1359</v>
      </c>
      <c r="B337" s="6" t="s">
        <v>1360</v>
      </c>
      <c r="C337" s="6">
        <v>1</v>
      </c>
      <c r="D337" s="6" t="s">
        <v>1365</v>
      </c>
      <c r="E337" s="7" t="s">
        <v>1362</v>
      </c>
      <c r="F337" s="7" t="s">
        <v>1366</v>
      </c>
      <c r="G337" s="7" t="s">
        <v>28</v>
      </c>
      <c r="H337" s="7" t="s">
        <v>29</v>
      </c>
      <c r="I337" s="7" t="str">
        <f>IF(Table3[[#This Row],[Charter School
Number]]="N/A",F337,"C"&amp;H337)</f>
        <v>69948</v>
      </c>
      <c r="J337" s="30" t="s">
        <v>1367</v>
      </c>
      <c r="K337" s="8">
        <v>39105</v>
      </c>
      <c r="L337" s="9">
        <v>39105</v>
      </c>
    </row>
    <row r="338" spans="1:12" x14ac:dyDescent="0.2">
      <c r="A338" s="5" t="s">
        <v>1359</v>
      </c>
      <c r="B338" s="6" t="s">
        <v>1360</v>
      </c>
      <c r="C338" s="6">
        <v>1</v>
      </c>
      <c r="D338" s="6" t="s">
        <v>1368</v>
      </c>
      <c r="E338" s="7" t="s">
        <v>1362</v>
      </c>
      <c r="F338" s="7" t="s">
        <v>1369</v>
      </c>
      <c r="G338" s="7" t="s">
        <v>28</v>
      </c>
      <c r="H338" s="7" t="s">
        <v>29</v>
      </c>
      <c r="I338" s="7" t="str">
        <f>IF(Table3[[#This Row],[Charter School
Number]]="N/A",F338,"C"&amp;H338)</f>
        <v>69955</v>
      </c>
      <c r="J338" s="30" t="s">
        <v>1370</v>
      </c>
      <c r="K338" s="8">
        <v>15726</v>
      </c>
      <c r="L338" s="9">
        <v>15726</v>
      </c>
    </row>
    <row r="339" spans="1:12" x14ac:dyDescent="0.2">
      <c r="A339" s="5" t="s">
        <v>1359</v>
      </c>
      <c r="B339" s="6" t="s">
        <v>1360</v>
      </c>
      <c r="C339" s="6">
        <v>1</v>
      </c>
      <c r="D339" s="6" t="s">
        <v>1371</v>
      </c>
      <c r="E339" s="7" t="s">
        <v>1362</v>
      </c>
      <c r="F339" s="7" t="s">
        <v>1372</v>
      </c>
      <c r="G339" s="7" t="s">
        <v>28</v>
      </c>
      <c r="H339" s="7" t="s">
        <v>29</v>
      </c>
      <c r="I339" s="7" t="str">
        <f>IF(Table3[[#This Row],[Charter School
Number]]="N/A",F339,"C"&amp;H339)</f>
        <v>69971</v>
      </c>
      <c r="J339" s="30" t="s">
        <v>1373</v>
      </c>
      <c r="K339" s="8">
        <v>2531</v>
      </c>
      <c r="L339" s="9">
        <v>2531</v>
      </c>
    </row>
    <row r="340" spans="1:12" x14ac:dyDescent="0.2">
      <c r="A340" s="5" t="s">
        <v>1359</v>
      </c>
      <c r="B340" s="6" t="s">
        <v>1360</v>
      </c>
      <c r="C340" s="6">
        <v>1</v>
      </c>
      <c r="D340" s="6" t="s">
        <v>1374</v>
      </c>
      <c r="E340" s="7" t="s">
        <v>1362</v>
      </c>
      <c r="F340" s="7" t="s">
        <v>1375</v>
      </c>
      <c r="G340" s="7" t="s">
        <v>28</v>
      </c>
      <c r="H340" s="7" t="s">
        <v>29</v>
      </c>
      <c r="I340" s="7" t="str">
        <f>IF(Table3[[#This Row],[Charter School
Number]]="N/A",F340,"C"&amp;H340)</f>
        <v>69989</v>
      </c>
      <c r="J340" s="30" t="s">
        <v>1376</v>
      </c>
      <c r="K340" s="8">
        <v>3104.4899999999907</v>
      </c>
      <c r="L340" s="9">
        <v>3104.4899999999907</v>
      </c>
    </row>
    <row r="341" spans="1:12" x14ac:dyDescent="0.2">
      <c r="A341" s="5" t="s">
        <v>1359</v>
      </c>
      <c r="B341" s="6" t="s">
        <v>1360</v>
      </c>
      <c r="C341" s="6">
        <v>1</v>
      </c>
      <c r="D341" s="6" t="s">
        <v>1377</v>
      </c>
      <c r="E341" s="7" t="s">
        <v>1362</v>
      </c>
      <c r="F341" s="7" t="s">
        <v>1378</v>
      </c>
      <c r="G341" s="7" t="s">
        <v>28</v>
      </c>
      <c r="H341" s="7" t="s">
        <v>29</v>
      </c>
      <c r="I341" s="7" t="str">
        <f>IF(Table3[[#This Row],[Charter School
Number]]="N/A",F341,"C"&amp;H341)</f>
        <v>70011</v>
      </c>
      <c r="J341" s="30" t="s">
        <v>1379</v>
      </c>
      <c r="K341" s="8">
        <v>63884</v>
      </c>
      <c r="L341" s="9">
        <v>63884</v>
      </c>
    </row>
    <row r="342" spans="1:12" x14ac:dyDescent="0.2">
      <c r="A342" s="5" t="s">
        <v>1359</v>
      </c>
      <c r="B342" s="6" t="s">
        <v>1360</v>
      </c>
      <c r="C342" s="6">
        <v>1</v>
      </c>
      <c r="D342" s="6" t="s">
        <v>1380</v>
      </c>
      <c r="E342" s="7" t="s">
        <v>1362</v>
      </c>
      <c r="F342" s="7" t="s">
        <v>1381</v>
      </c>
      <c r="G342" s="7" t="s">
        <v>28</v>
      </c>
      <c r="H342" s="7" t="s">
        <v>29</v>
      </c>
      <c r="I342" s="7" t="str">
        <f>IF(Table3[[#This Row],[Charter School
Number]]="N/A",F342,"C"&amp;H342)</f>
        <v>70029</v>
      </c>
      <c r="J342" s="30" t="s">
        <v>1382</v>
      </c>
      <c r="K342" s="8">
        <v>65</v>
      </c>
      <c r="L342" s="9">
        <v>65</v>
      </c>
    </row>
    <row r="343" spans="1:12" x14ac:dyDescent="0.2">
      <c r="A343" s="5" t="s">
        <v>1359</v>
      </c>
      <c r="B343" s="6" t="s">
        <v>1360</v>
      </c>
      <c r="C343" s="6">
        <v>1</v>
      </c>
      <c r="D343" s="6" t="s">
        <v>1383</v>
      </c>
      <c r="E343" s="7" t="s">
        <v>1362</v>
      </c>
      <c r="F343" s="7" t="s">
        <v>1384</v>
      </c>
      <c r="G343" s="7" t="s">
        <v>28</v>
      </c>
      <c r="H343" s="7" t="s">
        <v>29</v>
      </c>
      <c r="I343" s="7" t="str">
        <f>IF(Table3[[#This Row],[Charter School
Number]]="N/A",F343,"C"&amp;H343)</f>
        <v>70045</v>
      </c>
      <c r="J343" s="30" t="s">
        <v>1385</v>
      </c>
      <c r="K343" s="8">
        <v>19064</v>
      </c>
      <c r="L343" s="9">
        <v>19064</v>
      </c>
    </row>
    <row r="344" spans="1:12" x14ac:dyDescent="0.2">
      <c r="A344" s="5" t="s">
        <v>1359</v>
      </c>
      <c r="B344" s="6" t="s">
        <v>1360</v>
      </c>
      <c r="C344" s="6">
        <v>1</v>
      </c>
      <c r="D344" s="6" t="s">
        <v>1386</v>
      </c>
      <c r="E344" s="7" t="s">
        <v>1362</v>
      </c>
      <c r="F344" s="7" t="s">
        <v>1387</v>
      </c>
      <c r="G344" s="7" t="s">
        <v>28</v>
      </c>
      <c r="H344" s="7" t="s">
        <v>29</v>
      </c>
      <c r="I344" s="7" t="str">
        <f>IF(Table3[[#This Row],[Charter School
Number]]="N/A",F344,"C"&amp;H344)</f>
        <v>70052</v>
      </c>
      <c r="J344" s="30" t="s">
        <v>1388</v>
      </c>
      <c r="K344" s="8">
        <v>2.680000000000291</v>
      </c>
      <c r="L344" s="9">
        <v>2.680000000000291</v>
      </c>
    </row>
    <row r="345" spans="1:12" x14ac:dyDescent="0.2">
      <c r="A345" s="5" t="s">
        <v>1359</v>
      </c>
      <c r="B345" s="6" t="s">
        <v>1360</v>
      </c>
      <c r="C345" s="6">
        <v>1</v>
      </c>
      <c r="D345" s="6" t="s">
        <v>1389</v>
      </c>
      <c r="E345" s="7" t="s">
        <v>1362</v>
      </c>
      <c r="F345" s="7" t="s">
        <v>1390</v>
      </c>
      <c r="G345" s="7" t="s">
        <v>28</v>
      </c>
      <c r="H345" s="7" t="s">
        <v>29</v>
      </c>
      <c r="I345" s="7" t="str">
        <f>IF(Table3[[#This Row],[Charter School
Number]]="N/A",F345,"C"&amp;H345)</f>
        <v>70078</v>
      </c>
      <c r="J345" s="30" t="s">
        <v>1391</v>
      </c>
      <c r="K345" s="8">
        <v>37980</v>
      </c>
      <c r="L345" s="9">
        <v>37980</v>
      </c>
    </row>
    <row r="346" spans="1:12" x14ac:dyDescent="0.2">
      <c r="A346" s="5" t="s">
        <v>1359</v>
      </c>
      <c r="B346" s="6" t="s">
        <v>1360</v>
      </c>
      <c r="C346" s="6">
        <v>1</v>
      </c>
      <c r="D346" s="6" t="s">
        <v>1392</v>
      </c>
      <c r="E346" s="7" t="s">
        <v>1362</v>
      </c>
      <c r="F346" s="7" t="s">
        <v>1393</v>
      </c>
      <c r="G346" s="7" t="s">
        <v>28</v>
      </c>
      <c r="H346" s="7" t="s">
        <v>29</v>
      </c>
      <c r="I346" s="7" t="str">
        <f>IF(Table3[[#This Row],[Charter School
Number]]="N/A",F346,"C"&amp;H346)</f>
        <v>70094</v>
      </c>
      <c r="J346" s="30" t="s">
        <v>1394</v>
      </c>
      <c r="K346" s="8">
        <v>1026</v>
      </c>
      <c r="L346" s="9">
        <v>1026</v>
      </c>
    </row>
    <row r="347" spans="1:12" x14ac:dyDescent="0.2">
      <c r="A347" s="5" t="s">
        <v>1359</v>
      </c>
      <c r="B347" s="6" t="s">
        <v>1360</v>
      </c>
      <c r="C347" s="6">
        <v>1</v>
      </c>
      <c r="D347" s="6" t="s">
        <v>1395</v>
      </c>
      <c r="E347" s="7" t="s">
        <v>1362</v>
      </c>
      <c r="F347" s="7" t="s">
        <v>1396</v>
      </c>
      <c r="G347" s="7" t="s">
        <v>28</v>
      </c>
      <c r="H347" s="7" t="s">
        <v>29</v>
      </c>
      <c r="I347" s="7" t="str">
        <f>IF(Table3[[#This Row],[Charter School
Number]]="N/A",F347,"C"&amp;H347)</f>
        <v>70128</v>
      </c>
      <c r="J347" s="30" t="s">
        <v>1397</v>
      </c>
      <c r="K347" s="8">
        <v>64</v>
      </c>
      <c r="L347" s="9">
        <v>64</v>
      </c>
    </row>
    <row r="348" spans="1:12" x14ac:dyDescent="0.2">
      <c r="A348" s="5" t="s">
        <v>1398</v>
      </c>
      <c r="B348" s="6" t="s">
        <v>1399</v>
      </c>
      <c r="C348" s="6">
        <v>1</v>
      </c>
      <c r="D348" s="6" t="s">
        <v>1400</v>
      </c>
      <c r="E348" s="7" t="s">
        <v>1401</v>
      </c>
      <c r="F348" s="7" t="s">
        <v>1402</v>
      </c>
      <c r="G348" s="7" t="s">
        <v>28</v>
      </c>
      <c r="H348" s="7" t="s">
        <v>29</v>
      </c>
      <c r="I348" s="7" t="str">
        <f>IF(Table3[[#This Row],[Charter School
Number]]="N/A",F348,"C"&amp;H348)</f>
        <v>70227</v>
      </c>
      <c r="J348" s="30" t="s">
        <v>1403</v>
      </c>
      <c r="K348" s="8">
        <v>1544</v>
      </c>
      <c r="L348" s="9">
        <v>1544</v>
      </c>
    </row>
    <row r="349" spans="1:12" x14ac:dyDescent="0.2">
      <c r="A349" s="5" t="s">
        <v>1398</v>
      </c>
      <c r="B349" s="6" t="s">
        <v>1399</v>
      </c>
      <c r="C349" s="6">
        <v>1</v>
      </c>
      <c r="D349" s="6" t="s">
        <v>1404</v>
      </c>
      <c r="E349" s="7" t="s">
        <v>1401</v>
      </c>
      <c r="F349" s="7" t="s">
        <v>1405</v>
      </c>
      <c r="G349" s="7" t="s">
        <v>28</v>
      </c>
      <c r="H349" s="7" t="s">
        <v>29</v>
      </c>
      <c r="I349" s="7" t="str">
        <f>IF(Table3[[#This Row],[Charter School
Number]]="N/A",F349,"C"&amp;H349)</f>
        <v>70326</v>
      </c>
      <c r="J349" s="30" t="s">
        <v>1406</v>
      </c>
      <c r="K349" s="8">
        <v>7896</v>
      </c>
      <c r="L349" s="9">
        <v>7896</v>
      </c>
    </row>
    <row r="350" spans="1:12" x14ac:dyDescent="0.2">
      <c r="A350" s="5" t="s">
        <v>1398</v>
      </c>
      <c r="B350" s="6" t="s">
        <v>1399</v>
      </c>
      <c r="C350" s="6">
        <v>1</v>
      </c>
      <c r="D350" s="6" t="s">
        <v>1407</v>
      </c>
      <c r="E350" s="7" t="s">
        <v>1401</v>
      </c>
      <c r="F350" s="7" t="s">
        <v>1408</v>
      </c>
      <c r="G350" s="7" t="s">
        <v>28</v>
      </c>
      <c r="H350" s="7" t="s">
        <v>29</v>
      </c>
      <c r="I350" s="7" t="str">
        <f>IF(Table3[[#This Row],[Charter School
Number]]="N/A",F350,"C"&amp;H350)</f>
        <v>70359</v>
      </c>
      <c r="J350" s="30" t="s">
        <v>1409</v>
      </c>
      <c r="K350" s="8">
        <v>9791.0800000000017</v>
      </c>
      <c r="L350" s="9">
        <v>9791.0800000000017</v>
      </c>
    </row>
    <row r="351" spans="1:12" x14ac:dyDescent="0.2">
      <c r="A351" s="5" t="s">
        <v>1398</v>
      </c>
      <c r="B351" s="6" t="s">
        <v>1399</v>
      </c>
      <c r="C351" s="6">
        <v>1</v>
      </c>
      <c r="D351" s="6" t="s">
        <v>1410</v>
      </c>
      <c r="E351" s="7" t="s">
        <v>1401</v>
      </c>
      <c r="F351" s="7" t="s">
        <v>1411</v>
      </c>
      <c r="G351" s="7" t="s">
        <v>28</v>
      </c>
      <c r="H351" s="7" t="s">
        <v>29</v>
      </c>
      <c r="I351" s="7" t="str">
        <f>IF(Table3[[#This Row],[Charter School
Number]]="N/A",F351,"C"&amp;H351)</f>
        <v>70375</v>
      </c>
      <c r="J351" s="30" t="s">
        <v>1412</v>
      </c>
      <c r="K351" s="8">
        <v>5730.5999999999985</v>
      </c>
      <c r="L351" s="9">
        <v>5730.5999999999985</v>
      </c>
    </row>
    <row r="352" spans="1:12" x14ac:dyDescent="0.2">
      <c r="A352" s="5" t="s">
        <v>1398</v>
      </c>
      <c r="B352" s="6" t="s">
        <v>1399</v>
      </c>
      <c r="C352" s="6">
        <v>1</v>
      </c>
      <c r="D352" s="6" t="s">
        <v>1413</v>
      </c>
      <c r="E352" s="7" t="s">
        <v>1401</v>
      </c>
      <c r="F352" s="7" t="s">
        <v>1414</v>
      </c>
      <c r="G352" s="7" t="s">
        <v>28</v>
      </c>
      <c r="H352" s="7" t="s">
        <v>29</v>
      </c>
      <c r="I352" s="7" t="str">
        <f>IF(Table3[[#This Row],[Charter School
Number]]="N/A",F352,"C"&amp;H352)</f>
        <v>70383</v>
      </c>
      <c r="J352" s="30" t="s">
        <v>1415</v>
      </c>
      <c r="K352" s="8">
        <v>12711</v>
      </c>
      <c r="L352" s="9">
        <v>12711</v>
      </c>
    </row>
    <row r="353" spans="1:12" x14ac:dyDescent="0.2">
      <c r="A353" s="5" t="s">
        <v>1398</v>
      </c>
      <c r="B353" s="6" t="s">
        <v>1399</v>
      </c>
      <c r="C353" s="6">
        <v>1</v>
      </c>
      <c r="D353" s="6" t="s">
        <v>1416</v>
      </c>
      <c r="E353" s="7" t="s">
        <v>1401</v>
      </c>
      <c r="F353" s="7" t="s">
        <v>1417</v>
      </c>
      <c r="G353" s="7" t="s">
        <v>28</v>
      </c>
      <c r="H353" s="7" t="s">
        <v>29</v>
      </c>
      <c r="I353" s="7" t="str">
        <f>IF(Table3[[#This Row],[Charter School
Number]]="N/A",F353,"C"&amp;H353)</f>
        <v>70409</v>
      </c>
      <c r="J353" s="30" t="s">
        <v>1418</v>
      </c>
      <c r="K353" s="8">
        <v>48</v>
      </c>
      <c r="L353" s="9">
        <v>48</v>
      </c>
    </row>
    <row r="354" spans="1:12" x14ac:dyDescent="0.2">
      <c r="A354" s="5" t="s">
        <v>1398</v>
      </c>
      <c r="B354" s="6" t="s">
        <v>1399</v>
      </c>
      <c r="C354" s="6">
        <v>1</v>
      </c>
      <c r="D354" s="6" t="s">
        <v>1419</v>
      </c>
      <c r="E354" s="7" t="s">
        <v>1401</v>
      </c>
      <c r="F354" s="7" t="s">
        <v>1420</v>
      </c>
      <c r="G354" s="7" t="s">
        <v>28</v>
      </c>
      <c r="H354" s="7" t="s">
        <v>29</v>
      </c>
      <c r="I354" s="7" t="str">
        <f>IF(Table3[[#This Row],[Charter School
Number]]="N/A",F354,"C"&amp;H354)</f>
        <v>70466</v>
      </c>
      <c r="J354" s="30" t="s">
        <v>1421</v>
      </c>
      <c r="K354" s="8">
        <v>25102</v>
      </c>
      <c r="L354" s="9">
        <v>25102</v>
      </c>
    </row>
    <row r="355" spans="1:12" x14ac:dyDescent="0.2">
      <c r="A355" s="5" t="s">
        <v>1398</v>
      </c>
      <c r="B355" s="6" t="s">
        <v>1399</v>
      </c>
      <c r="C355" s="6">
        <v>1</v>
      </c>
      <c r="D355" s="6" t="s">
        <v>1422</v>
      </c>
      <c r="E355" s="7" t="s">
        <v>1401</v>
      </c>
      <c r="F355" s="7" t="s">
        <v>1423</v>
      </c>
      <c r="G355" s="7" t="s">
        <v>28</v>
      </c>
      <c r="H355" s="7" t="s">
        <v>29</v>
      </c>
      <c r="I355" s="7" t="str">
        <f>IF(Table3[[#This Row],[Charter School
Number]]="N/A",F355,"C"&amp;H355)</f>
        <v>70490</v>
      </c>
      <c r="J355" s="30" t="s">
        <v>1424</v>
      </c>
      <c r="K355" s="8">
        <v>508</v>
      </c>
      <c r="L355" s="9">
        <v>508</v>
      </c>
    </row>
    <row r="356" spans="1:12" x14ac:dyDescent="0.2">
      <c r="A356" s="5" t="s">
        <v>1398</v>
      </c>
      <c r="B356" s="6" t="s">
        <v>1399</v>
      </c>
      <c r="C356" s="6">
        <v>1</v>
      </c>
      <c r="D356" s="6" t="s">
        <v>1425</v>
      </c>
      <c r="E356" s="7" t="s">
        <v>1401</v>
      </c>
      <c r="F356" s="7" t="s">
        <v>1426</v>
      </c>
      <c r="G356" s="7" t="s">
        <v>28</v>
      </c>
      <c r="H356" s="7" t="s">
        <v>29</v>
      </c>
      <c r="I356" s="7" t="str">
        <f>IF(Table3[[#This Row],[Charter School
Number]]="N/A",F356,"C"&amp;H356)</f>
        <v>76455</v>
      </c>
      <c r="J356" s="30" t="s">
        <v>1427</v>
      </c>
      <c r="K356" s="8">
        <v>27551.739999999991</v>
      </c>
      <c r="L356" s="9">
        <v>27551.739999999991</v>
      </c>
    </row>
    <row r="357" spans="1:12" x14ac:dyDescent="0.2">
      <c r="A357" s="5" t="s">
        <v>1428</v>
      </c>
      <c r="B357" s="6" t="s">
        <v>1429</v>
      </c>
      <c r="C357" s="6">
        <v>3</v>
      </c>
      <c r="D357" s="6" t="s">
        <v>1430</v>
      </c>
      <c r="E357" s="7" t="s">
        <v>1431</v>
      </c>
      <c r="F357" s="7" t="s">
        <v>1432</v>
      </c>
      <c r="G357" s="7" t="s">
        <v>28</v>
      </c>
      <c r="H357" s="7" t="s">
        <v>29</v>
      </c>
      <c r="I357" s="7" t="str">
        <f>IF(Table3[[#This Row],[Charter School
Number]]="N/A",F357,"C"&amp;H357)</f>
        <v>10488</v>
      </c>
      <c r="J357" s="30" t="s">
        <v>1433</v>
      </c>
      <c r="K357" s="8">
        <v>54182</v>
      </c>
      <c r="L357" s="9">
        <v>54182</v>
      </c>
    </row>
    <row r="358" spans="1:12" x14ac:dyDescent="0.2">
      <c r="A358" s="5" t="s">
        <v>1428</v>
      </c>
      <c r="B358" s="6" t="s">
        <v>1429</v>
      </c>
      <c r="C358" s="6">
        <v>3</v>
      </c>
      <c r="D358" s="6" t="s">
        <v>1434</v>
      </c>
      <c r="E358" s="7" t="s">
        <v>1431</v>
      </c>
      <c r="F358" s="7" t="s">
        <v>1435</v>
      </c>
      <c r="G358" s="7" t="s">
        <v>28</v>
      </c>
      <c r="H358" s="7" t="s">
        <v>29</v>
      </c>
      <c r="I358" s="7" t="str">
        <f>IF(Table3[[#This Row],[Charter School
Number]]="N/A",F358,"C"&amp;H358)</f>
        <v>70524</v>
      </c>
      <c r="J358" s="30" t="s">
        <v>1436</v>
      </c>
      <c r="K358" s="8">
        <v>21616</v>
      </c>
      <c r="L358" s="9">
        <v>21616</v>
      </c>
    </row>
    <row r="359" spans="1:12" x14ac:dyDescent="0.2">
      <c r="A359" s="5" t="s">
        <v>1428</v>
      </c>
      <c r="B359" s="6" t="s">
        <v>1429</v>
      </c>
      <c r="C359" s="6">
        <v>3</v>
      </c>
      <c r="D359" s="6" t="s">
        <v>1437</v>
      </c>
      <c r="E359" s="7" t="s">
        <v>1431</v>
      </c>
      <c r="F359" s="7" t="s">
        <v>1438</v>
      </c>
      <c r="G359" s="7" t="s">
        <v>28</v>
      </c>
      <c r="H359" s="7" t="s">
        <v>29</v>
      </c>
      <c r="I359" s="7" t="str">
        <f>IF(Table3[[#This Row],[Charter School
Number]]="N/A",F359,"C"&amp;H359)</f>
        <v>70540</v>
      </c>
      <c r="J359" s="30" t="s">
        <v>1439</v>
      </c>
      <c r="K359" s="8">
        <v>3</v>
      </c>
      <c r="L359" s="9">
        <v>3</v>
      </c>
    </row>
    <row r="360" spans="1:12" ht="30" x14ac:dyDescent="0.2">
      <c r="A360" s="5" t="s">
        <v>1428</v>
      </c>
      <c r="B360" s="6" t="s">
        <v>1429</v>
      </c>
      <c r="C360" s="6">
        <v>3</v>
      </c>
      <c r="D360" s="6" t="s">
        <v>1440</v>
      </c>
      <c r="E360" s="7" t="s">
        <v>1431</v>
      </c>
      <c r="F360" s="7" t="s">
        <v>1441</v>
      </c>
      <c r="G360" s="7" t="s">
        <v>1442</v>
      </c>
      <c r="H360" s="7" t="s">
        <v>1443</v>
      </c>
      <c r="I360" s="7" t="str">
        <f>IF(Table3[[#This Row],[Charter School
Number]]="N/A",F360,"C"&amp;H360)</f>
        <v>C1635</v>
      </c>
      <c r="J360" s="30" t="s">
        <v>1444</v>
      </c>
      <c r="K360" s="8">
        <v>18076.25</v>
      </c>
      <c r="L360" s="9">
        <v>18076.25</v>
      </c>
    </row>
    <row r="361" spans="1:12" x14ac:dyDescent="0.2">
      <c r="A361" s="5" t="s">
        <v>1428</v>
      </c>
      <c r="B361" s="6" t="s">
        <v>1429</v>
      </c>
      <c r="C361" s="6">
        <v>3</v>
      </c>
      <c r="D361" s="6" t="s">
        <v>1445</v>
      </c>
      <c r="E361" s="7" t="s">
        <v>1431</v>
      </c>
      <c r="F361" s="7" t="s">
        <v>1446</v>
      </c>
      <c r="G361" s="7" t="s">
        <v>1447</v>
      </c>
      <c r="H361" s="7" t="s">
        <v>1448</v>
      </c>
      <c r="I361" s="7" t="str">
        <f>IF(Table3[[#This Row],[Charter School
Number]]="N/A",F361,"C"&amp;H361)</f>
        <v>C0372</v>
      </c>
      <c r="J361" s="30" t="s">
        <v>1449</v>
      </c>
      <c r="K361" s="8">
        <v>800</v>
      </c>
      <c r="L361" s="9">
        <v>800</v>
      </c>
    </row>
    <row r="362" spans="1:12" x14ac:dyDescent="0.2">
      <c r="A362" s="5" t="s">
        <v>1428</v>
      </c>
      <c r="B362" s="6" t="s">
        <v>1429</v>
      </c>
      <c r="C362" s="6">
        <v>3</v>
      </c>
      <c r="D362" s="6" t="s">
        <v>1450</v>
      </c>
      <c r="E362" s="7" t="s">
        <v>1431</v>
      </c>
      <c r="F362" s="7" t="s">
        <v>1446</v>
      </c>
      <c r="G362" s="7" t="s">
        <v>1451</v>
      </c>
      <c r="H362" s="7" t="s">
        <v>1452</v>
      </c>
      <c r="I362" s="7" t="str">
        <f>IF(Table3[[#This Row],[Charter School
Number]]="N/A",F362,"C"&amp;H362)</f>
        <v>C0181</v>
      </c>
      <c r="J362" s="30" t="s">
        <v>1453</v>
      </c>
      <c r="K362" s="8">
        <v>16986</v>
      </c>
      <c r="L362" s="9">
        <v>16986</v>
      </c>
    </row>
    <row r="363" spans="1:12" x14ac:dyDescent="0.2">
      <c r="A363" s="5" t="s">
        <v>1454</v>
      </c>
      <c r="B363" s="6" t="s">
        <v>1455</v>
      </c>
      <c r="C363" s="6">
        <v>6</v>
      </c>
      <c r="D363" s="6" t="s">
        <v>1456</v>
      </c>
      <c r="E363" s="7" t="s">
        <v>1457</v>
      </c>
      <c r="F363" s="7" t="s">
        <v>1458</v>
      </c>
      <c r="G363" s="7" t="s">
        <v>1459</v>
      </c>
      <c r="H363" s="7" t="s">
        <v>1460</v>
      </c>
      <c r="I363" s="7" t="str">
        <f>IF(Table3[[#This Row],[Charter School
Number]]="N/A",F363,"C"&amp;H363)</f>
        <v>C1310</v>
      </c>
      <c r="J363" s="30" t="s">
        <v>1461</v>
      </c>
      <c r="K363" s="8">
        <v>37509.75</v>
      </c>
      <c r="L363" s="9">
        <v>37509.75</v>
      </c>
    </row>
    <row r="364" spans="1:12" x14ac:dyDescent="0.2">
      <c r="A364" s="5" t="s">
        <v>1454</v>
      </c>
      <c r="B364" s="6" t="s">
        <v>1455</v>
      </c>
      <c r="C364" s="6">
        <v>6</v>
      </c>
      <c r="D364" s="6" t="s">
        <v>1462</v>
      </c>
      <c r="E364" s="7" t="s">
        <v>1457</v>
      </c>
      <c r="F364" s="7" t="s">
        <v>1463</v>
      </c>
      <c r="G364" s="7" t="s">
        <v>28</v>
      </c>
      <c r="H364" s="7" t="s">
        <v>29</v>
      </c>
      <c r="I364" s="7" t="str">
        <f>IF(Table3[[#This Row],[Charter School
Number]]="N/A",F364,"C"&amp;H364)</f>
        <v>70672</v>
      </c>
      <c r="J364" s="30" t="s">
        <v>1464</v>
      </c>
      <c r="K364" s="8">
        <v>2821</v>
      </c>
      <c r="L364" s="9">
        <v>2821</v>
      </c>
    </row>
    <row r="365" spans="1:12" x14ac:dyDescent="0.2">
      <c r="A365" s="5" t="s">
        <v>1454</v>
      </c>
      <c r="B365" s="6" t="s">
        <v>1455</v>
      </c>
      <c r="C365" s="6">
        <v>6</v>
      </c>
      <c r="D365" s="6" t="s">
        <v>1465</v>
      </c>
      <c r="E365" s="7" t="s">
        <v>1457</v>
      </c>
      <c r="F365" s="7" t="s">
        <v>1463</v>
      </c>
      <c r="G365" s="7" t="s">
        <v>1466</v>
      </c>
      <c r="H365" s="7" t="s">
        <v>1467</v>
      </c>
      <c r="I365" s="7" t="str">
        <f>IF(Table3[[#This Row],[Charter School
Number]]="N/A",F365,"C"&amp;H365)</f>
        <v>C1194</v>
      </c>
      <c r="J365" s="30" t="s">
        <v>1468</v>
      </c>
      <c r="K365" s="8">
        <v>2059</v>
      </c>
      <c r="L365" s="9">
        <v>2059</v>
      </c>
    </row>
    <row r="366" spans="1:12" x14ac:dyDescent="0.2">
      <c r="A366" s="5" t="s">
        <v>1454</v>
      </c>
      <c r="B366" s="6" t="s">
        <v>1455</v>
      </c>
      <c r="C366" s="6">
        <v>6</v>
      </c>
      <c r="D366" s="6" t="s">
        <v>1469</v>
      </c>
      <c r="E366" s="7" t="s">
        <v>1457</v>
      </c>
      <c r="F366" s="7" t="s">
        <v>1470</v>
      </c>
      <c r="G366" s="7" t="s">
        <v>28</v>
      </c>
      <c r="H366" s="7" t="s">
        <v>29</v>
      </c>
      <c r="I366" s="7" t="str">
        <f>IF(Table3[[#This Row],[Charter School
Number]]="N/A",F366,"C"&amp;H366)</f>
        <v>70698</v>
      </c>
      <c r="J366" s="30" t="s">
        <v>1471</v>
      </c>
      <c r="K366" s="8">
        <v>1843.9700000000012</v>
      </c>
      <c r="L366" s="9">
        <v>1843.9700000000012</v>
      </c>
    </row>
    <row r="367" spans="1:12" x14ac:dyDescent="0.2">
      <c r="A367" s="5" t="s">
        <v>1454</v>
      </c>
      <c r="B367" s="6" t="s">
        <v>1455</v>
      </c>
      <c r="C367" s="6">
        <v>6</v>
      </c>
      <c r="D367" s="6" t="s">
        <v>1472</v>
      </c>
      <c r="E367" s="7" t="s">
        <v>1457</v>
      </c>
      <c r="F367" s="7" t="s">
        <v>1473</v>
      </c>
      <c r="G367" s="7" t="s">
        <v>28</v>
      </c>
      <c r="H367" s="7" t="s">
        <v>29</v>
      </c>
      <c r="I367" s="7" t="str">
        <f>IF(Table3[[#This Row],[Charter School
Number]]="N/A",F367,"C"&amp;H367)</f>
        <v>70722</v>
      </c>
      <c r="J367" s="30" t="s">
        <v>1474</v>
      </c>
      <c r="K367" s="8">
        <v>1812</v>
      </c>
      <c r="L367" s="9">
        <v>1812</v>
      </c>
    </row>
    <row r="368" spans="1:12" x14ac:dyDescent="0.2">
      <c r="A368" s="5" t="s">
        <v>1454</v>
      </c>
      <c r="B368" s="6" t="s">
        <v>1455</v>
      </c>
      <c r="C368" s="6">
        <v>6</v>
      </c>
      <c r="D368" s="6" t="s">
        <v>1475</v>
      </c>
      <c r="E368" s="7" t="s">
        <v>1457</v>
      </c>
      <c r="F368" s="7" t="s">
        <v>1476</v>
      </c>
      <c r="G368" s="7" t="s">
        <v>1477</v>
      </c>
      <c r="H368" s="7" t="s">
        <v>1478</v>
      </c>
      <c r="I368" s="7" t="str">
        <f>IF(Table3[[#This Row],[Charter School
Number]]="N/A",F368,"C"&amp;H368)</f>
        <v>C0492</v>
      </c>
      <c r="J368" s="30" t="s">
        <v>1479</v>
      </c>
      <c r="K368" s="8">
        <v>9518.4400000000023</v>
      </c>
      <c r="L368" s="9">
        <v>9518.4400000000023</v>
      </c>
    </row>
    <row r="369" spans="1:12" x14ac:dyDescent="0.2">
      <c r="A369" s="5" t="s">
        <v>1454</v>
      </c>
      <c r="B369" s="6" t="s">
        <v>1455</v>
      </c>
      <c r="C369" s="6">
        <v>6</v>
      </c>
      <c r="D369" s="6" t="s">
        <v>1480</v>
      </c>
      <c r="E369" s="7" t="s">
        <v>1457</v>
      </c>
      <c r="F369" s="7" t="s">
        <v>1481</v>
      </c>
      <c r="G369" s="7" t="s">
        <v>28</v>
      </c>
      <c r="H369" s="7" t="s">
        <v>29</v>
      </c>
      <c r="I369" s="7" t="str">
        <f>IF(Table3[[#This Row],[Charter School
Number]]="N/A",F369,"C"&amp;H369)</f>
        <v>70763</v>
      </c>
      <c r="J369" s="30" t="s">
        <v>1482</v>
      </c>
      <c r="K369" s="8">
        <v>2512</v>
      </c>
      <c r="L369" s="9">
        <v>2512</v>
      </c>
    </row>
    <row r="370" spans="1:12" x14ac:dyDescent="0.2">
      <c r="A370" s="5" t="s">
        <v>1454</v>
      </c>
      <c r="B370" s="6" t="s">
        <v>1455</v>
      </c>
      <c r="C370" s="6">
        <v>6</v>
      </c>
      <c r="D370" s="6" t="s">
        <v>1483</v>
      </c>
      <c r="E370" s="7" t="s">
        <v>1457</v>
      </c>
      <c r="F370" s="7" t="s">
        <v>1484</v>
      </c>
      <c r="G370" s="7" t="s">
        <v>28</v>
      </c>
      <c r="H370" s="7" t="s">
        <v>29</v>
      </c>
      <c r="I370" s="7" t="str">
        <f>IF(Table3[[#This Row],[Charter School
Number]]="N/A",F370,"C"&amp;H370)</f>
        <v>70789</v>
      </c>
      <c r="J370" s="30" t="s">
        <v>1485</v>
      </c>
      <c r="K370" s="8">
        <v>50000</v>
      </c>
      <c r="L370" s="9">
        <v>29433</v>
      </c>
    </row>
    <row r="371" spans="1:12" x14ac:dyDescent="0.2">
      <c r="A371" s="5" t="s">
        <v>1454</v>
      </c>
      <c r="B371" s="6" t="s">
        <v>1455</v>
      </c>
      <c r="C371" s="6">
        <v>6</v>
      </c>
      <c r="D371" s="6" t="s">
        <v>1486</v>
      </c>
      <c r="E371" s="7" t="s">
        <v>1457</v>
      </c>
      <c r="F371" s="7" t="s">
        <v>1487</v>
      </c>
      <c r="G371" s="7" t="s">
        <v>1488</v>
      </c>
      <c r="H371" s="7" t="s">
        <v>1489</v>
      </c>
      <c r="I371" s="7" t="str">
        <f>IF(Table3[[#This Row],[Charter School
Number]]="N/A",F371,"C"&amp;H371)</f>
        <v>C1260</v>
      </c>
      <c r="J371" s="30" t="s">
        <v>1490</v>
      </c>
      <c r="K371" s="8">
        <v>412</v>
      </c>
      <c r="L371" s="9">
        <v>412</v>
      </c>
    </row>
    <row r="372" spans="1:12" x14ac:dyDescent="0.2">
      <c r="A372" s="5" t="s">
        <v>1454</v>
      </c>
      <c r="B372" s="6" t="s">
        <v>1455</v>
      </c>
      <c r="C372" s="6">
        <v>6</v>
      </c>
      <c r="D372" s="6" t="s">
        <v>1491</v>
      </c>
      <c r="E372" s="7" t="s">
        <v>1457</v>
      </c>
      <c r="F372" s="7" t="s">
        <v>1492</v>
      </c>
      <c r="G372" s="7" t="s">
        <v>28</v>
      </c>
      <c r="H372" s="7" t="s">
        <v>29</v>
      </c>
      <c r="I372" s="7" t="str">
        <f>IF(Table3[[#This Row],[Charter School
Number]]="N/A",F372,"C"&amp;H372)</f>
        <v>70805</v>
      </c>
      <c r="J372" s="30" t="s">
        <v>1493</v>
      </c>
      <c r="K372" s="8">
        <v>1317</v>
      </c>
      <c r="L372" s="9">
        <v>1317</v>
      </c>
    </row>
    <row r="373" spans="1:12" x14ac:dyDescent="0.2">
      <c r="A373" s="5" t="s">
        <v>1454</v>
      </c>
      <c r="B373" s="6" t="s">
        <v>1455</v>
      </c>
      <c r="C373" s="6">
        <v>6</v>
      </c>
      <c r="D373" s="6" t="s">
        <v>1494</v>
      </c>
      <c r="E373" s="7" t="s">
        <v>1457</v>
      </c>
      <c r="F373" s="7" t="s">
        <v>1492</v>
      </c>
      <c r="G373" s="7" t="s">
        <v>1495</v>
      </c>
      <c r="H373" s="7" t="s">
        <v>1496</v>
      </c>
      <c r="I373" s="7" t="str">
        <f>IF(Table3[[#This Row],[Charter School
Number]]="N/A",F373,"C"&amp;H373)</f>
        <v>C0616</v>
      </c>
      <c r="J373" s="30" t="s">
        <v>1497</v>
      </c>
      <c r="K373" s="8">
        <v>46024.160000000003</v>
      </c>
      <c r="L373" s="9">
        <v>46024.160000000003</v>
      </c>
    </row>
    <row r="374" spans="1:12" x14ac:dyDescent="0.2">
      <c r="A374" s="5" t="s">
        <v>1454</v>
      </c>
      <c r="B374" s="6" t="s">
        <v>1455</v>
      </c>
      <c r="C374" s="6">
        <v>6</v>
      </c>
      <c r="D374" s="6" t="s">
        <v>1498</v>
      </c>
      <c r="E374" s="7" t="s">
        <v>1457</v>
      </c>
      <c r="F374" s="7" t="s">
        <v>1492</v>
      </c>
      <c r="G374" s="7" t="s">
        <v>1499</v>
      </c>
      <c r="H374" s="7" t="s">
        <v>1500</v>
      </c>
      <c r="I374" s="7" t="str">
        <f>IF(Table3[[#This Row],[Charter School
Number]]="N/A",F374,"C"&amp;H374)</f>
        <v>C1417</v>
      </c>
      <c r="J374" s="30" t="s">
        <v>1501</v>
      </c>
      <c r="K374" s="8">
        <v>1526</v>
      </c>
      <c r="L374" s="9">
        <v>1526</v>
      </c>
    </row>
    <row r="375" spans="1:12" x14ac:dyDescent="0.2">
      <c r="A375" s="5" t="s">
        <v>1454</v>
      </c>
      <c r="B375" s="6" t="s">
        <v>1455</v>
      </c>
      <c r="C375" s="6">
        <v>6</v>
      </c>
      <c r="D375" s="6" t="s">
        <v>1502</v>
      </c>
      <c r="E375" s="7" t="s">
        <v>1457</v>
      </c>
      <c r="F375" s="7" t="s">
        <v>1492</v>
      </c>
      <c r="G375" s="7" t="s">
        <v>1503</v>
      </c>
      <c r="H375" s="7" t="s">
        <v>1504</v>
      </c>
      <c r="I375" s="7" t="str">
        <f>IF(Table3[[#This Row],[Charter School
Number]]="N/A",F375,"C"&amp;H375)</f>
        <v>C1422</v>
      </c>
      <c r="J375" s="30" t="s">
        <v>1505</v>
      </c>
      <c r="K375" s="8">
        <v>1495</v>
      </c>
      <c r="L375" s="9">
        <v>1495</v>
      </c>
    </row>
    <row r="376" spans="1:12" x14ac:dyDescent="0.2">
      <c r="A376" s="5" t="s">
        <v>1454</v>
      </c>
      <c r="B376" s="6" t="s">
        <v>1455</v>
      </c>
      <c r="C376" s="6">
        <v>6</v>
      </c>
      <c r="D376" s="6" t="s">
        <v>1506</v>
      </c>
      <c r="E376" s="7" t="s">
        <v>1457</v>
      </c>
      <c r="F376" s="7" t="s">
        <v>1507</v>
      </c>
      <c r="G376" s="7" t="s">
        <v>28</v>
      </c>
      <c r="H376" s="7" t="s">
        <v>29</v>
      </c>
      <c r="I376" s="7" t="str">
        <f>IF(Table3[[#This Row],[Charter School
Number]]="N/A",F376,"C"&amp;H376)</f>
        <v>70813</v>
      </c>
      <c r="J376" s="30" t="s">
        <v>1508</v>
      </c>
      <c r="K376" s="8">
        <v>263</v>
      </c>
      <c r="L376" s="9">
        <v>263</v>
      </c>
    </row>
    <row r="377" spans="1:12" x14ac:dyDescent="0.2">
      <c r="A377" s="5" t="s">
        <v>1454</v>
      </c>
      <c r="B377" s="6" t="s">
        <v>1455</v>
      </c>
      <c r="C377" s="6">
        <v>6</v>
      </c>
      <c r="D377" s="6" t="s">
        <v>1509</v>
      </c>
      <c r="E377" s="7" t="s">
        <v>1457</v>
      </c>
      <c r="F377" s="7" t="s">
        <v>1510</v>
      </c>
      <c r="G377" s="7" t="s">
        <v>28</v>
      </c>
      <c r="H377" s="7" t="s">
        <v>29</v>
      </c>
      <c r="I377" s="7" t="str">
        <f>IF(Table3[[#This Row],[Charter School
Number]]="N/A",F377,"C"&amp;H377)</f>
        <v>70839</v>
      </c>
      <c r="J377" s="30" t="s">
        <v>1511</v>
      </c>
      <c r="K377" s="8">
        <v>7833.8399999999965</v>
      </c>
      <c r="L377" s="9">
        <v>7833.8399999999965</v>
      </c>
    </row>
    <row r="378" spans="1:12" x14ac:dyDescent="0.2">
      <c r="A378" s="5" t="s">
        <v>1454</v>
      </c>
      <c r="B378" s="6" t="s">
        <v>1455</v>
      </c>
      <c r="C378" s="6">
        <v>6</v>
      </c>
      <c r="D378" s="6" t="s">
        <v>1512</v>
      </c>
      <c r="E378" s="7" t="s">
        <v>1457</v>
      </c>
      <c r="F378" s="7" t="s">
        <v>1513</v>
      </c>
      <c r="G378" s="7" t="s">
        <v>1514</v>
      </c>
      <c r="H378" s="7" t="s">
        <v>1515</v>
      </c>
      <c r="I378" s="7" t="str">
        <f>IF(Table3[[#This Row],[Charter School
Number]]="N/A",F378,"C"&amp;H378)</f>
        <v>C1086</v>
      </c>
      <c r="J378" s="30" t="s">
        <v>1516</v>
      </c>
      <c r="K378" s="8">
        <v>87.999999999992724</v>
      </c>
      <c r="L378" s="9">
        <v>87.999999999992724</v>
      </c>
    </row>
    <row r="379" spans="1:12" x14ac:dyDescent="0.2">
      <c r="A379" s="5" t="s">
        <v>1454</v>
      </c>
      <c r="B379" s="6" t="s">
        <v>1455</v>
      </c>
      <c r="C379" s="6">
        <v>6</v>
      </c>
      <c r="D379" s="6" t="s">
        <v>1517</v>
      </c>
      <c r="E379" s="7" t="s">
        <v>1457</v>
      </c>
      <c r="F379" s="7" t="s">
        <v>1513</v>
      </c>
      <c r="G379" s="7" t="s">
        <v>1518</v>
      </c>
      <c r="H379" s="7" t="s">
        <v>1519</v>
      </c>
      <c r="I379" s="7" t="str">
        <f>IF(Table3[[#This Row],[Charter School
Number]]="N/A",F379,"C"&amp;H379)</f>
        <v>C1450</v>
      </c>
      <c r="J379" s="30" t="s">
        <v>1520</v>
      </c>
      <c r="K379" s="8">
        <v>128</v>
      </c>
      <c r="L379" s="9">
        <v>128</v>
      </c>
    </row>
    <row r="380" spans="1:12" x14ac:dyDescent="0.2">
      <c r="A380" s="5" t="s">
        <v>1454</v>
      </c>
      <c r="B380" s="6" t="s">
        <v>1455</v>
      </c>
      <c r="C380" s="6">
        <v>6</v>
      </c>
      <c r="D380" s="6" t="s">
        <v>1521</v>
      </c>
      <c r="E380" s="7" t="s">
        <v>1457</v>
      </c>
      <c r="F380" s="7" t="s">
        <v>1522</v>
      </c>
      <c r="G380" s="7" t="s">
        <v>28</v>
      </c>
      <c r="H380" s="7" t="s">
        <v>29</v>
      </c>
      <c r="I380" s="7" t="str">
        <f>IF(Table3[[#This Row],[Charter School
Number]]="N/A",F380,"C"&amp;H380)</f>
        <v>70862</v>
      </c>
      <c r="J380" s="30" t="s">
        <v>1523</v>
      </c>
      <c r="K380" s="8">
        <v>1039</v>
      </c>
      <c r="L380" s="9">
        <v>1039</v>
      </c>
    </row>
    <row r="381" spans="1:12" x14ac:dyDescent="0.2">
      <c r="A381" s="5" t="s">
        <v>1454</v>
      </c>
      <c r="B381" s="6" t="s">
        <v>1455</v>
      </c>
      <c r="C381" s="6">
        <v>6</v>
      </c>
      <c r="D381" s="6" t="s">
        <v>1524</v>
      </c>
      <c r="E381" s="7" t="s">
        <v>1457</v>
      </c>
      <c r="F381" s="7" t="s">
        <v>1525</v>
      </c>
      <c r="G381" s="7" t="s">
        <v>28</v>
      </c>
      <c r="H381" s="7" t="s">
        <v>29</v>
      </c>
      <c r="I381" s="7" t="str">
        <f>IF(Table3[[#This Row],[Charter School
Number]]="N/A",F381,"C"&amp;H381)</f>
        <v>70870</v>
      </c>
      <c r="J381" s="30" t="s">
        <v>1526</v>
      </c>
      <c r="K381" s="8">
        <v>34237.51999999999</v>
      </c>
      <c r="L381" s="9">
        <v>34237.51999999999</v>
      </c>
    </row>
    <row r="382" spans="1:12" x14ac:dyDescent="0.2">
      <c r="A382" s="5" t="s">
        <v>1454</v>
      </c>
      <c r="B382" s="6" t="s">
        <v>1455</v>
      </c>
      <c r="C382" s="6">
        <v>6</v>
      </c>
      <c r="D382" s="6" t="s">
        <v>1527</v>
      </c>
      <c r="E382" s="7" t="s">
        <v>1457</v>
      </c>
      <c r="F382" s="7" t="s">
        <v>1525</v>
      </c>
      <c r="G382" s="7" t="s">
        <v>1528</v>
      </c>
      <c r="H382" s="7" t="s">
        <v>1529</v>
      </c>
      <c r="I382" s="7" t="str">
        <f>IF(Table3[[#This Row],[Charter School
Number]]="N/A",F382,"C"&amp;H382)</f>
        <v>C1440</v>
      </c>
      <c r="J382" s="30" t="s">
        <v>1530</v>
      </c>
      <c r="K382" s="8">
        <v>36013</v>
      </c>
      <c r="L382" s="9">
        <v>36013</v>
      </c>
    </row>
    <row r="383" spans="1:12" x14ac:dyDescent="0.2">
      <c r="A383" s="5" t="s">
        <v>1454</v>
      </c>
      <c r="B383" s="6" t="s">
        <v>1455</v>
      </c>
      <c r="C383" s="6">
        <v>6</v>
      </c>
      <c r="D383" s="6" t="s">
        <v>1531</v>
      </c>
      <c r="E383" s="7" t="s">
        <v>1457</v>
      </c>
      <c r="F383" s="7" t="s">
        <v>1525</v>
      </c>
      <c r="G383" s="7" t="s">
        <v>1532</v>
      </c>
      <c r="H383" s="7" t="s">
        <v>1533</v>
      </c>
      <c r="I383" s="7" t="str">
        <f>IF(Table3[[#This Row],[Charter School
Number]]="N/A",F383,"C"&amp;H383)</f>
        <v>C1439</v>
      </c>
      <c r="J383" s="30" t="s">
        <v>1534</v>
      </c>
      <c r="K383" s="8">
        <v>38147.5</v>
      </c>
      <c r="L383" s="9">
        <v>38147.5</v>
      </c>
    </row>
    <row r="384" spans="1:12" x14ac:dyDescent="0.2">
      <c r="A384" s="5" t="s">
        <v>1454</v>
      </c>
      <c r="B384" s="6" t="s">
        <v>1455</v>
      </c>
      <c r="C384" s="6">
        <v>6</v>
      </c>
      <c r="D384" s="6" t="s">
        <v>1535</v>
      </c>
      <c r="E384" s="7" t="s">
        <v>1457</v>
      </c>
      <c r="F384" s="7" t="s">
        <v>1525</v>
      </c>
      <c r="G384" s="7" t="s">
        <v>1536</v>
      </c>
      <c r="H384" s="7" t="s">
        <v>1537</v>
      </c>
      <c r="I384" s="7" t="str">
        <f>IF(Table3[[#This Row],[Charter School
Number]]="N/A",F384,"C"&amp;H384)</f>
        <v>C0098</v>
      </c>
      <c r="J384" s="30" t="s">
        <v>1538</v>
      </c>
      <c r="K384" s="8">
        <v>40760</v>
      </c>
      <c r="L384" s="9">
        <v>40760</v>
      </c>
    </row>
    <row r="385" spans="1:12" x14ac:dyDescent="0.2">
      <c r="A385" s="5" t="s">
        <v>1454</v>
      </c>
      <c r="B385" s="6" t="s">
        <v>1455</v>
      </c>
      <c r="C385" s="6">
        <v>6</v>
      </c>
      <c r="D385" s="6" t="s">
        <v>1539</v>
      </c>
      <c r="E385" s="7" t="s">
        <v>1457</v>
      </c>
      <c r="F385" s="7" t="s">
        <v>1540</v>
      </c>
      <c r="G385" s="7" t="s">
        <v>1541</v>
      </c>
      <c r="H385" s="7" t="s">
        <v>1542</v>
      </c>
      <c r="I385" s="7" t="str">
        <f>IF(Table3[[#This Row],[Charter School
Number]]="N/A",F385,"C"&amp;H385)</f>
        <v>C0613</v>
      </c>
      <c r="J385" s="30" t="s">
        <v>1543</v>
      </c>
      <c r="K385" s="8">
        <v>34364</v>
      </c>
      <c r="L385" s="9">
        <v>34364</v>
      </c>
    </row>
    <row r="386" spans="1:12" x14ac:dyDescent="0.2">
      <c r="A386" s="5" t="s">
        <v>1454</v>
      </c>
      <c r="B386" s="6" t="s">
        <v>1455</v>
      </c>
      <c r="C386" s="6">
        <v>6</v>
      </c>
      <c r="D386" s="6" t="s">
        <v>1544</v>
      </c>
      <c r="E386" s="7" t="s">
        <v>1457</v>
      </c>
      <c r="F386" s="7" t="s">
        <v>1545</v>
      </c>
      <c r="G386" s="7" t="s">
        <v>28</v>
      </c>
      <c r="H386" s="7" t="s">
        <v>29</v>
      </c>
      <c r="I386" s="7" t="str">
        <f>IF(Table3[[#This Row],[Charter School
Number]]="N/A",F386,"C"&amp;H386)</f>
        <v>70979</v>
      </c>
      <c r="J386" s="30" t="s">
        <v>1546</v>
      </c>
      <c r="K386" s="8">
        <v>1443</v>
      </c>
      <c r="L386" s="9">
        <v>1443</v>
      </c>
    </row>
    <row r="387" spans="1:12" x14ac:dyDescent="0.2">
      <c r="A387" s="5" t="s">
        <v>1454</v>
      </c>
      <c r="B387" s="6" t="s">
        <v>1455</v>
      </c>
      <c r="C387" s="6">
        <v>6</v>
      </c>
      <c r="D387" s="6" t="s">
        <v>1547</v>
      </c>
      <c r="E387" s="7" t="s">
        <v>1457</v>
      </c>
      <c r="F387" s="7" t="s">
        <v>1548</v>
      </c>
      <c r="G387" s="7" t="s">
        <v>28</v>
      </c>
      <c r="H387" s="7" t="s">
        <v>29</v>
      </c>
      <c r="I387" s="7" t="str">
        <f>IF(Table3[[#This Row],[Charter School
Number]]="N/A",F387,"C"&amp;H387)</f>
        <v>70995</v>
      </c>
      <c r="J387" s="30" t="s">
        <v>1549</v>
      </c>
      <c r="K387" s="8">
        <v>51885</v>
      </c>
      <c r="L387" s="9">
        <v>51885</v>
      </c>
    </row>
    <row r="388" spans="1:12" x14ac:dyDescent="0.2">
      <c r="A388" s="5" t="s">
        <v>1454</v>
      </c>
      <c r="B388" s="6" t="s">
        <v>1455</v>
      </c>
      <c r="C388" s="6">
        <v>6</v>
      </c>
      <c r="D388" s="6" t="s">
        <v>1550</v>
      </c>
      <c r="E388" s="7" t="s">
        <v>1457</v>
      </c>
      <c r="F388" s="7" t="s">
        <v>1551</v>
      </c>
      <c r="G388" s="7" t="s">
        <v>28</v>
      </c>
      <c r="H388" s="7" t="s">
        <v>29</v>
      </c>
      <c r="I388" s="7" t="str">
        <f>IF(Table3[[#This Row],[Charter School
Number]]="N/A",F388,"C"&amp;H388)</f>
        <v>71019</v>
      </c>
      <c r="J388" s="30" t="s">
        <v>1552</v>
      </c>
      <c r="K388" s="8">
        <v>33590</v>
      </c>
      <c r="L388" s="9">
        <v>33590</v>
      </c>
    </row>
    <row r="389" spans="1:12" x14ac:dyDescent="0.2">
      <c r="A389" s="5" t="s">
        <v>1454</v>
      </c>
      <c r="B389" s="6" t="s">
        <v>1455</v>
      </c>
      <c r="C389" s="6">
        <v>6</v>
      </c>
      <c r="D389" s="6" t="s">
        <v>1553</v>
      </c>
      <c r="E389" s="7" t="s">
        <v>1457</v>
      </c>
      <c r="F389" s="7" t="s">
        <v>1554</v>
      </c>
      <c r="G389" s="7" t="s">
        <v>1555</v>
      </c>
      <c r="H389" s="7" t="s">
        <v>1556</v>
      </c>
      <c r="I389" s="7" t="str">
        <f>IF(Table3[[#This Row],[Charter School
Number]]="N/A",F389,"C"&amp;H389)</f>
        <v>C1087</v>
      </c>
      <c r="J389" s="30" t="s">
        <v>1557</v>
      </c>
      <c r="K389" s="8">
        <v>1496</v>
      </c>
      <c r="L389" s="9">
        <v>1496</v>
      </c>
    </row>
    <row r="390" spans="1:12" x14ac:dyDescent="0.2">
      <c r="A390" s="5" t="s">
        <v>1454</v>
      </c>
      <c r="B390" s="6" t="s">
        <v>1455</v>
      </c>
      <c r="C390" s="6">
        <v>6</v>
      </c>
      <c r="D390" s="6" t="s">
        <v>1558</v>
      </c>
      <c r="E390" s="7" t="s">
        <v>1457</v>
      </c>
      <c r="F390" s="7" t="s">
        <v>1559</v>
      </c>
      <c r="G390" s="7" t="s">
        <v>1560</v>
      </c>
      <c r="H390" s="7" t="s">
        <v>1561</v>
      </c>
      <c r="I390" s="7" t="str">
        <f>IF(Table3[[#This Row],[Charter School
Number]]="N/A",F390,"C"&amp;H390)</f>
        <v>C1281</v>
      </c>
      <c r="J390" s="30" t="s">
        <v>1562</v>
      </c>
      <c r="K390" s="8">
        <v>15016</v>
      </c>
      <c r="L390" s="9">
        <v>15016</v>
      </c>
    </row>
    <row r="391" spans="1:12" x14ac:dyDescent="0.2">
      <c r="A391" s="5" t="s">
        <v>1563</v>
      </c>
      <c r="B391" s="6" t="s">
        <v>1564</v>
      </c>
      <c r="C391" s="6">
        <v>35</v>
      </c>
      <c r="D391" s="6" t="s">
        <v>1565</v>
      </c>
      <c r="E391" s="7" t="s">
        <v>1566</v>
      </c>
      <c r="F391" s="7" t="s">
        <v>1567</v>
      </c>
      <c r="G391" s="7" t="s">
        <v>28</v>
      </c>
      <c r="H391" s="7" t="s">
        <v>29</v>
      </c>
      <c r="I391" s="7" t="str">
        <f>IF(Table3[[#This Row],[Charter School
Number]]="N/A",F391,"C"&amp;H391)</f>
        <v>10504</v>
      </c>
      <c r="J391" s="30" t="s">
        <v>1568</v>
      </c>
      <c r="K391" s="8">
        <v>24569</v>
      </c>
      <c r="L391" s="9">
        <v>24569</v>
      </c>
    </row>
    <row r="392" spans="1:12" x14ac:dyDescent="0.2">
      <c r="A392" s="5" t="s">
        <v>1563</v>
      </c>
      <c r="B392" s="6" t="s">
        <v>1564</v>
      </c>
      <c r="C392" s="6">
        <v>35</v>
      </c>
      <c r="D392" s="6" t="s">
        <v>1569</v>
      </c>
      <c r="E392" s="7" t="s">
        <v>1566</v>
      </c>
      <c r="F392" s="7" t="s">
        <v>1567</v>
      </c>
      <c r="G392" s="7" t="s">
        <v>1570</v>
      </c>
      <c r="H392" s="7" t="s">
        <v>1571</v>
      </c>
      <c r="I392" s="7" t="str">
        <f>IF(Table3[[#This Row],[Charter School
Number]]="N/A",F392,"C"&amp;H392)</f>
        <v>C0985</v>
      </c>
      <c r="J392" s="30" t="s">
        <v>1572</v>
      </c>
      <c r="K392" s="8">
        <v>652.51000000000931</v>
      </c>
      <c r="L392" s="9">
        <v>652.51000000000931</v>
      </c>
    </row>
    <row r="393" spans="1:12" x14ac:dyDescent="0.2">
      <c r="A393" s="5" t="s">
        <v>1563</v>
      </c>
      <c r="B393" s="6" t="s">
        <v>1564</v>
      </c>
      <c r="C393" s="6">
        <v>35</v>
      </c>
      <c r="D393" s="6" t="s">
        <v>1573</v>
      </c>
      <c r="E393" s="7" t="s">
        <v>1566</v>
      </c>
      <c r="F393" s="7" t="s">
        <v>1574</v>
      </c>
      <c r="G393" s="7" t="s">
        <v>1575</v>
      </c>
      <c r="H393" s="7" t="s">
        <v>1576</v>
      </c>
      <c r="I393" s="7" t="str">
        <f>IF(Table3[[#This Row],[Charter School
Number]]="N/A",F393,"C"&amp;H393)</f>
        <v>C0658</v>
      </c>
      <c r="J393" s="30" t="s">
        <v>1577</v>
      </c>
      <c r="K393" s="8">
        <v>830</v>
      </c>
      <c r="L393" s="9">
        <v>830</v>
      </c>
    </row>
    <row r="394" spans="1:12" x14ac:dyDescent="0.2">
      <c r="A394" s="5" t="s">
        <v>1563</v>
      </c>
      <c r="B394" s="6" t="s">
        <v>1564</v>
      </c>
      <c r="C394" s="6">
        <v>35</v>
      </c>
      <c r="D394" s="6" t="s">
        <v>1578</v>
      </c>
      <c r="E394" s="7" t="s">
        <v>1566</v>
      </c>
      <c r="F394" s="7" t="s">
        <v>1579</v>
      </c>
      <c r="G394" s="7" t="s">
        <v>28</v>
      </c>
      <c r="H394" s="7" t="s">
        <v>29</v>
      </c>
      <c r="I394" s="7" t="str">
        <f>IF(Table3[[#This Row],[Charter School
Number]]="N/A",F394,"C"&amp;H394)</f>
        <v>71076</v>
      </c>
      <c r="J394" s="30" t="s">
        <v>1580</v>
      </c>
      <c r="K394" s="8">
        <v>79768</v>
      </c>
      <c r="L394" s="9">
        <v>79768</v>
      </c>
    </row>
    <row r="395" spans="1:12" x14ac:dyDescent="0.2">
      <c r="A395" s="5" t="s">
        <v>1563</v>
      </c>
      <c r="B395" s="6" t="s">
        <v>1564</v>
      </c>
      <c r="C395" s="6">
        <v>35</v>
      </c>
      <c r="D395" s="6" t="s">
        <v>1581</v>
      </c>
      <c r="E395" s="7" t="s">
        <v>1566</v>
      </c>
      <c r="F395" s="7" t="s">
        <v>1582</v>
      </c>
      <c r="G395" s="7" t="s">
        <v>28</v>
      </c>
      <c r="H395" s="7" t="s">
        <v>29</v>
      </c>
      <c r="I395" s="7" t="str">
        <f>IF(Table3[[#This Row],[Charter School
Number]]="N/A",F395,"C"&amp;H395)</f>
        <v>71092</v>
      </c>
      <c r="J395" s="30" t="s">
        <v>1583</v>
      </c>
      <c r="K395" s="8">
        <v>1429</v>
      </c>
      <c r="L395" s="9">
        <v>1429</v>
      </c>
    </row>
    <row r="396" spans="1:12" x14ac:dyDescent="0.2">
      <c r="A396" s="5" t="s">
        <v>1563</v>
      </c>
      <c r="B396" s="6" t="s">
        <v>1564</v>
      </c>
      <c r="C396" s="6">
        <v>35</v>
      </c>
      <c r="D396" s="6" t="s">
        <v>1584</v>
      </c>
      <c r="E396" s="7" t="s">
        <v>1566</v>
      </c>
      <c r="F396" s="7" t="s">
        <v>1582</v>
      </c>
      <c r="G396" s="7" t="s">
        <v>1585</v>
      </c>
      <c r="H396" s="7" t="s">
        <v>1586</v>
      </c>
      <c r="I396" s="7" t="str">
        <f>IF(Table3[[#This Row],[Charter School
Number]]="N/A",F396,"C"&amp;H396)</f>
        <v>C0080</v>
      </c>
      <c r="J396" s="30" t="s">
        <v>1587</v>
      </c>
      <c r="K396" s="8">
        <v>44733</v>
      </c>
      <c r="L396" s="9">
        <v>44733</v>
      </c>
    </row>
    <row r="397" spans="1:12" x14ac:dyDescent="0.2">
      <c r="A397" s="5" t="s">
        <v>1563</v>
      </c>
      <c r="B397" s="6" t="s">
        <v>1564</v>
      </c>
      <c r="C397" s="6">
        <v>35</v>
      </c>
      <c r="D397" s="6" t="s">
        <v>1588</v>
      </c>
      <c r="E397" s="7" t="s">
        <v>1566</v>
      </c>
      <c r="F397" s="7" t="s">
        <v>1589</v>
      </c>
      <c r="G397" s="7" t="s">
        <v>28</v>
      </c>
      <c r="H397" s="7" t="s">
        <v>29</v>
      </c>
      <c r="I397" s="7" t="str">
        <f>IF(Table3[[#This Row],[Charter School
Number]]="N/A",F397,"C"&amp;H397)</f>
        <v>71100</v>
      </c>
      <c r="J397" s="30" t="s">
        <v>1590</v>
      </c>
      <c r="K397" s="8">
        <v>619</v>
      </c>
      <c r="L397" s="9">
        <v>619</v>
      </c>
    </row>
    <row r="398" spans="1:12" x14ac:dyDescent="0.2">
      <c r="A398" s="5" t="s">
        <v>1563</v>
      </c>
      <c r="B398" s="6" t="s">
        <v>1564</v>
      </c>
      <c r="C398" s="6">
        <v>35</v>
      </c>
      <c r="D398" s="6" t="s">
        <v>1591</v>
      </c>
      <c r="E398" s="7" t="s">
        <v>1566</v>
      </c>
      <c r="F398" s="7" t="s">
        <v>1592</v>
      </c>
      <c r="G398" s="7" t="s">
        <v>28</v>
      </c>
      <c r="H398" s="7" t="s">
        <v>29</v>
      </c>
      <c r="I398" s="7" t="str">
        <f>IF(Table3[[#This Row],[Charter School
Number]]="N/A",F398,"C"&amp;H398)</f>
        <v>71142</v>
      </c>
      <c r="J398" s="30" t="s">
        <v>1593</v>
      </c>
      <c r="K398" s="8">
        <v>12286.64</v>
      </c>
      <c r="L398" s="9">
        <v>12286.64</v>
      </c>
    </row>
    <row r="399" spans="1:12" x14ac:dyDescent="0.2">
      <c r="A399" s="5" t="s">
        <v>1563</v>
      </c>
      <c r="B399" s="6" t="s">
        <v>1564</v>
      </c>
      <c r="C399" s="6">
        <v>35</v>
      </c>
      <c r="D399" s="6" t="s">
        <v>1594</v>
      </c>
      <c r="E399" s="7" t="s">
        <v>1566</v>
      </c>
      <c r="F399" s="7" t="s">
        <v>1595</v>
      </c>
      <c r="G399" s="7" t="s">
        <v>28</v>
      </c>
      <c r="H399" s="7" t="s">
        <v>29</v>
      </c>
      <c r="I399" s="7" t="str">
        <f>IF(Table3[[#This Row],[Charter School
Number]]="N/A",F399,"C"&amp;H399)</f>
        <v>71217</v>
      </c>
      <c r="J399" s="30" t="s">
        <v>1596</v>
      </c>
      <c r="K399" s="8">
        <v>16836</v>
      </c>
      <c r="L399" s="9">
        <v>16836</v>
      </c>
    </row>
    <row r="400" spans="1:12" x14ac:dyDescent="0.2">
      <c r="A400" s="5" t="s">
        <v>1563</v>
      </c>
      <c r="B400" s="6" t="s">
        <v>1564</v>
      </c>
      <c r="C400" s="6">
        <v>35</v>
      </c>
      <c r="D400" s="6" t="s">
        <v>1597</v>
      </c>
      <c r="E400" s="7" t="s">
        <v>1566</v>
      </c>
      <c r="F400" s="7" t="s">
        <v>1598</v>
      </c>
      <c r="G400" s="7" t="s">
        <v>28</v>
      </c>
      <c r="H400" s="7" t="s">
        <v>29</v>
      </c>
      <c r="I400" s="7" t="str">
        <f>IF(Table3[[#This Row],[Charter School
Number]]="N/A",F400,"C"&amp;H400)</f>
        <v>71233</v>
      </c>
      <c r="J400" s="30" t="s">
        <v>1599</v>
      </c>
      <c r="K400" s="8">
        <v>47603.5</v>
      </c>
      <c r="L400" s="9">
        <v>47603.5</v>
      </c>
    </row>
    <row r="401" spans="1:12" x14ac:dyDescent="0.2">
      <c r="A401" s="5" t="s">
        <v>1563</v>
      </c>
      <c r="B401" s="6" t="s">
        <v>1564</v>
      </c>
      <c r="C401" s="6">
        <v>35</v>
      </c>
      <c r="D401" s="6" t="s">
        <v>1600</v>
      </c>
      <c r="E401" s="7" t="s">
        <v>1566</v>
      </c>
      <c r="F401" s="7" t="s">
        <v>1601</v>
      </c>
      <c r="G401" s="7" t="s">
        <v>28</v>
      </c>
      <c r="H401" s="7" t="s">
        <v>29</v>
      </c>
      <c r="I401" s="7" t="str">
        <f>IF(Table3[[#This Row],[Charter School
Number]]="N/A",F401,"C"&amp;H401)</f>
        <v>71274</v>
      </c>
      <c r="J401" s="30" t="s">
        <v>1602</v>
      </c>
      <c r="K401" s="8">
        <v>12097.169999999998</v>
      </c>
      <c r="L401" s="9">
        <v>12097.169999999998</v>
      </c>
    </row>
    <row r="402" spans="1:12" x14ac:dyDescent="0.2">
      <c r="A402" s="5" t="s">
        <v>1563</v>
      </c>
      <c r="B402" s="6" t="s">
        <v>1564</v>
      </c>
      <c r="C402" s="6">
        <v>35</v>
      </c>
      <c r="D402" s="6" t="s">
        <v>1603</v>
      </c>
      <c r="E402" s="7" t="s">
        <v>1566</v>
      </c>
      <c r="F402" s="7" t="s">
        <v>1601</v>
      </c>
      <c r="G402" s="7" t="s">
        <v>1604</v>
      </c>
      <c r="H402" s="7" t="s">
        <v>1605</v>
      </c>
      <c r="I402" s="7" t="str">
        <f>IF(Table3[[#This Row],[Charter School
Number]]="N/A",F402,"C"&amp;H402)</f>
        <v>C1175</v>
      </c>
      <c r="J402" s="30" t="s">
        <v>1606</v>
      </c>
      <c r="K402" s="8">
        <v>6030.3799999999974</v>
      </c>
      <c r="L402" s="9">
        <v>6030.3799999999974</v>
      </c>
    </row>
    <row r="403" spans="1:12" x14ac:dyDescent="0.2">
      <c r="A403" s="5" t="s">
        <v>1563</v>
      </c>
      <c r="B403" s="6" t="s">
        <v>1564</v>
      </c>
      <c r="C403" s="6">
        <v>35</v>
      </c>
      <c r="D403" s="6" t="s">
        <v>1607</v>
      </c>
      <c r="E403" s="7" t="s">
        <v>1566</v>
      </c>
      <c r="F403" s="7" t="s">
        <v>1608</v>
      </c>
      <c r="G403" s="7" t="s">
        <v>28</v>
      </c>
      <c r="H403" s="7" t="s">
        <v>29</v>
      </c>
      <c r="I403" s="7" t="str">
        <f>IF(Table3[[#This Row],[Charter School
Number]]="N/A",F403,"C"&amp;H403)</f>
        <v>71324</v>
      </c>
      <c r="J403" s="30" t="s">
        <v>1609</v>
      </c>
      <c r="K403" s="8">
        <v>27738</v>
      </c>
      <c r="L403" s="9">
        <v>27738</v>
      </c>
    </row>
    <row r="404" spans="1:12" x14ac:dyDescent="0.2">
      <c r="A404" s="5" t="s">
        <v>1563</v>
      </c>
      <c r="B404" s="6" t="s">
        <v>1564</v>
      </c>
      <c r="C404" s="6">
        <v>35</v>
      </c>
      <c r="D404" s="6" t="s">
        <v>1610</v>
      </c>
      <c r="E404" s="7" t="s">
        <v>1566</v>
      </c>
      <c r="F404" s="7" t="s">
        <v>1611</v>
      </c>
      <c r="G404" s="7" t="s">
        <v>28</v>
      </c>
      <c r="H404" s="7" t="s">
        <v>29</v>
      </c>
      <c r="I404" s="7" t="str">
        <f>IF(Table3[[#This Row],[Charter School
Number]]="N/A",F404,"C"&amp;H404)</f>
        <v>75564</v>
      </c>
      <c r="J404" s="30" t="s">
        <v>1612</v>
      </c>
      <c r="K404" s="8">
        <v>124964</v>
      </c>
      <c r="L404" s="9">
        <v>124964</v>
      </c>
    </row>
    <row r="405" spans="1:12" x14ac:dyDescent="0.2">
      <c r="A405" s="5" t="s">
        <v>1613</v>
      </c>
      <c r="B405" s="6" t="s">
        <v>1614</v>
      </c>
      <c r="C405" s="6">
        <v>1</v>
      </c>
      <c r="D405" s="6" t="s">
        <v>1615</v>
      </c>
      <c r="E405" s="7" t="s">
        <v>1616</v>
      </c>
      <c r="F405" s="7" t="s">
        <v>1617</v>
      </c>
      <c r="G405" s="7" t="s">
        <v>28</v>
      </c>
      <c r="H405" s="7" t="s">
        <v>29</v>
      </c>
      <c r="I405" s="7" t="str">
        <f>IF(Table3[[#This Row],[Charter School
Number]]="N/A",F405,"C"&amp;H405)</f>
        <v>10520</v>
      </c>
      <c r="J405" s="30" t="s">
        <v>1618</v>
      </c>
      <c r="K405" s="8">
        <v>151</v>
      </c>
      <c r="L405" s="9">
        <v>151</v>
      </c>
    </row>
    <row r="406" spans="1:12" x14ac:dyDescent="0.2">
      <c r="A406" s="5" t="s">
        <v>1613</v>
      </c>
      <c r="B406" s="6" t="s">
        <v>1614</v>
      </c>
      <c r="C406" s="6">
        <v>1</v>
      </c>
      <c r="D406" s="6" t="s">
        <v>1619</v>
      </c>
      <c r="E406" s="7" t="s">
        <v>1616</v>
      </c>
      <c r="F406" s="7" t="s">
        <v>1620</v>
      </c>
      <c r="G406" s="7" t="s">
        <v>28</v>
      </c>
      <c r="H406" s="7" t="s">
        <v>29</v>
      </c>
      <c r="I406" s="7" t="str">
        <f>IF(Table3[[#This Row],[Charter School
Number]]="N/A",F406,"C"&amp;H406)</f>
        <v>71498</v>
      </c>
      <c r="J406" s="30" t="s">
        <v>1621</v>
      </c>
      <c r="K406" s="8">
        <v>55883</v>
      </c>
      <c r="L406" s="9">
        <v>55883</v>
      </c>
    </row>
    <row r="407" spans="1:12" x14ac:dyDescent="0.2">
      <c r="A407" s="5" t="s">
        <v>1613</v>
      </c>
      <c r="B407" s="6" t="s">
        <v>1614</v>
      </c>
      <c r="C407" s="6">
        <v>1</v>
      </c>
      <c r="D407" s="6" t="s">
        <v>1622</v>
      </c>
      <c r="E407" s="7" t="s">
        <v>1616</v>
      </c>
      <c r="F407" s="7" t="s">
        <v>1623</v>
      </c>
      <c r="G407" s="7" t="s">
        <v>28</v>
      </c>
      <c r="H407" s="7" t="s">
        <v>29</v>
      </c>
      <c r="I407" s="7" t="str">
        <f>IF(Table3[[#This Row],[Charter School
Number]]="N/A",F407,"C"&amp;H407)</f>
        <v>71563</v>
      </c>
      <c r="J407" s="30" t="s">
        <v>1624</v>
      </c>
      <c r="K407" s="8">
        <v>7265.3699999999953</v>
      </c>
      <c r="L407" s="9">
        <v>7265.3699999999953</v>
      </c>
    </row>
    <row r="408" spans="1:12" x14ac:dyDescent="0.2">
      <c r="A408" s="5" t="s">
        <v>1625</v>
      </c>
      <c r="B408" s="6" t="s">
        <v>1626</v>
      </c>
      <c r="C408" s="6">
        <v>22</v>
      </c>
      <c r="D408" s="6" t="s">
        <v>1627</v>
      </c>
      <c r="E408" s="7" t="s">
        <v>1628</v>
      </c>
      <c r="F408" s="7" t="s">
        <v>1629</v>
      </c>
      <c r="G408" s="7" t="s">
        <v>28</v>
      </c>
      <c r="H408" s="7" t="s">
        <v>29</v>
      </c>
      <c r="I408" s="7" t="str">
        <f>IF(Table3[[#This Row],[Charter School
Number]]="N/A",F408,"C"&amp;H408)</f>
        <v>71662</v>
      </c>
      <c r="J408" s="30" t="s">
        <v>1630</v>
      </c>
      <c r="K408" s="8">
        <v>11651.5</v>
      </c>
      <c r="L408" s="9">
        <v>11651.5</v>
      </c>
    </row>
    <row r="409" spans="1:12" x14ac:dyDescent="0.2">
      <c r="A409" s="5" t="s">
        <v>1625</v>
      </c>
      <c r="B409" s="6" t="s">
        <v>1626</v>
      </c>
      <c r="C409" s="6">
        <v>22</v>
      </c>
      <c r="D409" s="6" t="s">
        <v>1631</v>
      </c>
      <c r="E409" s="7" t="s">
        <v>1628</v>
      </c>
      <c r="F409" s="7" t="s">
        <v>1632</v>
      </c>
      <c r="G409" s="7" t="s">
        <v>28</v>
      </c>
      <c r="H409" s="7" t="s">
        <v>29</v>
      </c>
      <c r="I409" s="7" t="str">
        <f>IF(Table3[[#This Row],[Charter School
Number]]="N/A",F409,"C"&amp;H409)</f>
        <v>71670</v>
      </c>
      <c r="J409" s="30" t="s">
        <v>1633</v>
      </c>
      <c r="K409" s="8">
        <v>8530.0099999999948</v>
      </c>
      <c r="L409" s="9">
        <v>8530.0099999999948</v>
      </c>
    </row>
    <row r="410" spans="1:12" x14ac:dyDescent="0.2">
      <c r="A410" s="5" t="s">
        <v>1625</v>
      </c>
      <c r="B410" s="6" t="s">
        <v>1626</v>
      </c>
      <c r="C410" s="6">
        <v>22</v>
      </c>
      <c r="D410" s="6" t="s">
        <v>1634</v>
      </c>
      <c r="E410" s="7" t="s">
        <v>1628</v>
      </c>
      <c r="F410" s="7" t="s">
        <v>1635</v>
      </c>
      <c r="G410" s="7" t="s">
        <v>28</v>
      </c>
      <c r="H410" s="7" t="s">
        <v>29</v>
      </c>
      <c r="I410" s="7" t="str">
        <f>IF(Table3[[#This Row],[Charter School
Number]]="N/A",F410,"C"&amp;H410)</f>
        <v>73833</v>
      </c>
      <c r="J410" s="30" t="s">
        <v>1636</v>
      </c>
      <c r="K410" s="8">
        <v>7768</v>
      </c>
      <c r="L410" s="9">
        <v>7768</v>
      </c>
    </row>
    <row r="411" spans="1:12" x14ac:dyDescent="0.2">
      <c r="A411" s="5" t="s">
        <v>1637</v>
      </c>
      <c r="B411" s="6" t="s">
        <v>1638</v>
      </c>
      <c r="C411" s="6">
        <v>1</v>
      </c>
      <c r="D411" s="6" t="s">
        <v>1639</v>
      </c>
      <c r="E411" s="7" t="s">
        <v>1640</v>
      </c>
      <c r="F411" s="7" t="s">
        <v>1641</v>
      </c>
      <c r="G411" s="7" t="s">
        <v>28</v>
      </c>
      <c r="H411" s="7" t="s">
        <v>29</v>
      </c>
      <c r="I411" s="7" t="str">
        <f>IF(Table3[[#This Row],[Charter School
Number]]="N/A",F411,"C"&amp;H411)</f>
        <v>71795</v>
      </c>
      <c r="J411" s="30" t="s">
        <v>1642</v>
      </c>
      <c r="K411" s="8">
        <v>11162.580000000002</v>
      </c>
      <c r="L411" s="9">
        <v>11162.580000000002</v>
      </c>
    </row>
    <row r="412" spans="1:12" x14ac:dyDescent="0.2">
      <c r="A412" s="5" t="s">
        <v>1637</v>
      </c>
      <c r="B412" s="6" t="s">
        <v>1638</v>
      </c>
      <c r="C412" s="6">
        <v>1</v>
      </c>
      <c r="D412" s="6" t="s">
        <v>1643</v>
      </c>
      <c r="E412" s="7" t="s">
        <v>1640</v>
      </c>
      <c r="F412" s="7" t="s">
        <v>1644</v>
      </c>
      <c r="G412" s="7" t="s">
        <v>28</v>
      </c>
      <c r="H412" s="7" t="s">
        <v>29</v>
      </c>
      <c r="I412" s="7" t="str">
        <f>IF(Table3[[#This Row],[Charter School
Number]]="N/A",F412,"C"&amp;H412)</f>
        <v>71837</v>
      </c>
      <c r="J412" s="30" t="s">
        <v>1645</v>
      </c>
      <c r="K412" s="8">
        <v>40758</v>
      </c>
      <c r="L412" s="9">
        <v>40758</v>
      </c>
    </row>
    <row r="413" spans="1:12" x14ac:dyDescent="0.2">
      <c r="A413" s="5" t="s">
        <v>1637</v>
      </c>
      <c r="B413" s="6" t="s">
        <v>1638</v>
      </c>
      <c r="C413" s="6">
        <v>1</v>
      </c>
      <c r="D413" s="6" t="s">
        <v>1646</v>
      </c>
      <c r="E413" s="7" t="s">
        <v>1640</v>
      </c>
      <c r="F413" s="7" t="s">
        <v>1647</v>
      </c>
      <c r="G413" s="7" t="s">
        <v>28</v>
      </c>
      <c r="H413" s="7" t="s">
        <v>29</v>
      </c>
      <c r="I413" s="7" t="str">
        <f>IF(Table3[[#This Row],[Charter School
Number]]="N/A",F413,"C"&amp;H413)</f>
        <v>71852</v>
      </c>
      <c r="J413" s="30" t="s">
        <v>1648</v>
      </c>
      <c r="K413" s="8">
        <v>3500</v>
      </c>
      <c r="L413" s="9">
        <v>3500</v>
      </c>
    </row>
    <row r="414" spans="1:12" x14ac:dyDescent="0.2">
      <c r="A414" s="5" t="s">
        <v>1637</v>
      </c>
      <c r="B414" s="6" t="s">
        <v>1638</v>
      </c>
      <c r="C414" s="6">
        <v>1</v>
      </c>
      <c r="D414" s="6" t="s">
        <v>1649</v>
      </c>
      <c r="E414" s="7" t="s">
        <v>1640</v>
      </c>
      <c r="F414" s="7" t="s">
        <v>1650</v>
      </c>
      <c r="G414" s="7" t="s">
        <v>28</v>
      </c>
      <c r="H414" s="7" t="s">
        <v>29</v>
      </c>
      <c r="I414" s="7" t="str">
        <f>IF(Table3[[#This Row],[Charter School
Number]]="N/A",F414,"C"&amp;H414)</f>
        <v>71985</v>
      </c>
      <c r="J414" s="30" t="s">
        <v>1490</v>
      </c>
      <c r="K414" s="8">
        <v>2060.380000000001</v>
      </c>
      <c r="L414" s="9">
        <v>2060.380000000001</v>
      </c>
    </row>
    <row r="415" spans="1:12" x14ac:dyDescent="0.2">
      <c r="A415" s="5" t="s">
        <v>1637</v>
      </c>
      <c r="B415" s="6" t="s">
        <v>1638</v>
      </c>
      <c r="C415" s="6">
        <v>1</v>
      </c>
      <c r="D415" s="6" t="s">
        <v>1651</v>
      </c>
      <c r="E415" s="7" t="s">
        <v>1640</v>
      </c>
      <c r="F415" s="7" t="s">
        <v>1652</v>
      </c>
      <c r="G415" s="7" t="s">
        <v>28</v>
      </c>
      <c r="H415" s="7" t="s">
        <v>29</v>
      </c>
      <c r="I415" s="7" t="str">
        <f>IF(Table3[[#This Row],[Charter School
Number]]="N/A",F415,"C"&amp;H415)</f>
        <v>72017</v>
      </c>
      <c r="J415" s="30" t="s">
        <v>1653</v>
      </c>
      <c r="K415" s="8">
        <v>34880.160000000003</v>
      </c>
      <c r="L415" s="9">
        <v>34880.160000000003</v>
      </c>
    </row>
    <row r="416" spans="1:12" x14ac:dyDescent="0.2">
      <c r="A416" s="5" t="s">
        <v>1637</v>
      </c>
      <c r="B416" s="6" t="s">
        <v>1638</v>
      </c>
      <c r="C416" s="6">
        <v>1</v>
      </c>
      <c r="D416" s="6" t="s">
        <v>1654</v>
      </c>
      <c r="E416" s="7" t="s">
        <v>1640</v>
      </c>
      <c r="F416" s="7" t="s">
        <v>1655</v>
      </c>
      <c r="G416" s="7" t="s">
        <v>28</v>
      </c>
      <c r="H416" s="7" t="s">
        <v>29</v>
      </c>
      <c r="I416" s="7" t="str">
        <f>IF(Table3[[#This Row],[Charter School
Number]]="N/A",F416,"C"&amp;H416)</f>
        <v>72231</v>
      </c>
      <c r="J416" s="30" t="s">
        <v>1656</v>
      </c>
      <c r="K416" s="8">
        <v>1081</v>
      </c>
      <c r="L416" s="9">
        <v>1081</v>
      </c>
    </row>
    <row r="417" spans="1:12" x14ac:dyDescent="0.2">
      <c r="A417" s="5" t="s">
        <v>1637</v>
      </c>
      <c r="B417" s="6" t="s">
        <v>1638</v>
      </c>
      <c r="C417" s="6">
        <v>1</v>
      </c>
      <c r="D417" s="6" t="s">
        <v>1657</v>
      </c>
      <c r="E417" s="7" t="s">
        <v>1640</v>
      </c>
      <c r="F417" s="7" t="s">
        <v>1658</v>
      </c>
      <c r="G417" s="7" t="s">
        <v>1659</v>
      </c>
      <c r="H417" s="7" t="s">
        <v>1660</v>
      </c>
      <c r="I417" s="7" t="str">
        <f>IF(Table3[[#This Row],[Charter School
Number]]="N/A",F417,"C"&amp;H417)</f>
        <v>C1664</v>
      </c>
      <c r="J417" s="30" t="s">
        <v>1661</v>
      </c>
      <c r="K417" s="8">
        <v>25326</v>
      </c>
      <c r="L417" s="9">
        <v>25326</v>
      </c>
    </row>
    <row r="418" spans="1:12" x14ac:dyDescent="0.2">
      <c r="A418" s="5" t="s">
        <v>1637</v>
      </c>
      <c r="B418" s="6" t="s">
        <v>1638</v>
      </c>
      <c r="C418" s="6">
        <v>1</v>
      </c>
      <c r="D418" s="6" t="s">
        <v>1662</v>
      </c>
      <c r="E418" s="7" t="s">
        <v>1640</v>
      </c>
      <c r="F418" s="7" t="s">
        <v>1663</v>
      </c>
      <c r="G418" s="7" t="s">
        <v>1664</v>
      </c>
      <c r="H418" s="7" t="s">
        <v>1665</v>
      </c>
      <c r="I418" s="7" t="str">
        <f>IF(Table3[[#This Row],[Charter School
Number]]="N/A",F418,"C"&amp;H418)</f>
        <v>C0250</v>
      </c>
      <c r="J418" s="30" t="s">
        <v>1666</v>
      </c>
      <c r="K418" s="8">
        <v>28233</v>
      </c>
      <c r="L418" s="9">
        <v>28233</v>
      </c>
    </row>
    <row r="419" spans="1:12" ht="30" x14ac:dyDescent="0.2">
      <c r="A419" s="5" t="s">
        <v>1667</v>
      </c>
      <c r="B419" s="6" t="s">
        <v>1668</v>
      </c>
      <c r="C419" s="6">
        <v>29</v>
      </c>
      <c r="D419" s="6" t="s">
        <v>1669</v>
      </c>
      <c r="E419" s="7" t="s">
        <v>1670</v>
      </c>
      <c r="F419" s="7" t="s">
        <v>1671</v>
      </c>
      <c r="G419" s="7" t="s">
        <v>28</v>
      </c>
      <c r="H419" s="7" t="s">
        <v>29</v>
      </c>
      <c r="I419" s="7" t="str">
        <f>IF(Table3[[#This Row],[Charter School
Number]]="N/A",F419,"C"&amp;H419)</f>
        <v>10553</v>
      </c>
      <c r="J419" s="30" t="s">
        <v>1672</v>
      </c>
      <c r="K419" s="8">
        <v>1089.7200000000012</v>
      </c>
      <c r="L419" s="9">
        <v>1089.7200000000012</v>
      </c>
    </row>
    <row r="420" spans="1:12" x14ac:dyDescent="0.2">
      <c r="A420" s="5" t="s">
        <v>1667</v>
      </c>
      <c r="B420" s="6" t="s">
        <v>1668</v>
      </c>
      <c r="C420" s="6">
        <v>29</v>
      </c>
      <c r="D420" s="6" t="s">
        <v>1673</v>
      </c>
      <c r="E420" s="7" t="s">
        <v>1670</v>
      </c>
      <c r="F420" s="7" t="s">
        <v>1674</v>
      </c>
      <c r="G420" s="7" t="s">
        <v>28</v>
      </c>
      <c r="H420" s="7" t="s">
        <v>29</v>
      </c>
      <c r="I420" s="7" t="str">
        <f>IF(Table3[[#This Row],[Charter School
Number]]="N/A",F420,"C"&amp;H420)</f>
        <v>72306</v>
      </c>
      <c r="J420" s="30" t="s">
        <v>1675</v>
      </c>
      <c r="K420" s="8">
        <v>41542.089999999997</v>
      </c>
      <c r="L420" s="9">
        <v>41542.089999999997</v>
      </c>
    </row>
    <row r="421" spans="1:12" x14ac:dyDescent="0.2">
      <c r="A421" s="5" t="s">
        <v>1667</v>
      </c>
      <c r="B421" s="6" t="s">
        <v>1668</v>
      </c>
      <c r="C421" s="6">
        <v>29</v>
      </c>
      <c r="D421" s="6" t="s">
        <v>1676</v>
      </c>
      <c r="E421" s="7" t="s">
        <v>1670</v>
      </c>
      <c r="F421" s="7" t="s">
        <v>1677</v>
      </c>
      <c r="G421" s="7" t="s">
        <v>28</v>
      </c>
      <c r="H421" s="7" t="s">
        <v>29</v>
      </c>
      <c r="I421" s="7" t="str">
        <f>IF(Table3[[#This Row],[Charter School
Number]]="N/A",F421,"C"&amp;H421)</f>
        <v>72413</v>
      </c>
      <c r="J421" s="30" t="s">
        <v>1678</v>
      </c>
      <c r="K421" s="8">
        <v>2840.7999999999993</v>
      </c>
      <c r="L421" s="9">
        <v>2840.7999999999993</v>
      </c>
    </row>
    <row r="422" spans="1:12" x14ac:dyDescent="0.2">
      <c r="A422" s="5" t="s">
        <v>1667</v>
      </c>
      <c r="B422" s="6" t="s">
        <v>1668</v>
      </c>
      <c r="C422" s="6">
        <v>29</v>
      </c>
      <c r="D422" s="6" t="s">
        <v>1679</v>
      </c>
      <c r="E422" s="7" t="s">
        <v>1670</v>
      </c>
      <c r="F422" s="7" t="s">
        <v>1677</v>
      </c>
      <c r="G422" s="7" t="s">
        <v>1680</v>
      </c>
      <c r="H422" s="7" t="s">
        <v>1681</v>
      </c>
      <c r="I422" s="7" t="str">
        <f>IF(Table3[[#This Row],[Charter School
Number]]="N/A",F422,"C"&amp;H422)</f>
        <v>C0807</v>
      </c>
      <c r="J422" s="30" t="s">
        <v>1682</v>
      </c>
      <c r="K422" s="8">
        <v>11100</v>
      </c>
      <c r="L422" s="9">
        <v>11100</v>
      </c>
    </row>
    <row r="423" spans="1:12" x14ac:dyDescent="0.2">
      <c r="A423" s="5" t="s">
        <v>1683</v>
      </c>
      <c r="B423" s="6" t="s">
        <v>1684</v>
      </c>
      <c r="C423" s="6">
        <v>58</v>
      </c>
      <c r="D423" s="6" t="s">
        <v>1685</v>
      </c>
      <c r="E423" s="7" t="s">
        <v>1686</v>
      </c>
      <c r="F423" s="7" t="s">
        <v>1687</v>
      </c>
      <c r="G423" s="7" t="s">
        <v>28</v>
      </c>
      <c r="H423" s="7" t="s">
        <v>29</v>
      </c>
      <c r="I423" s="7" t="str">
        <f>IF(Table3[[#This Row],[Charter School
Number]]="N/A",F423,"C"&amp;H423)</f>
        <v>72447</v>
      </c>
      <c r="J423" s="30" t="s">
        <v>1688</v>
      </c>
      <c r="K423" s="8">
        <v>22000</v>
      </c>
      <c r="L423" s="9">
        <v>22000</v>
      </c>
    </row>
    <row r="424" spans="1:12" x14ac:dyDescent="0.2">
      <c r="A424" s="5" t="s">
        <v>1683</v>
      </c>
      <c r="B424" s="6" t="s">
        <v>1684</v>
      </c>
      <c r="C424" s="6">
        <v>58</v>
      </c>
      <c r="D424" s="6" t="s">
        <v>1689</v>
      </c>
      <c r="E424" s="7" t="s">
        <v>1686</v>
      </c>
      <c r="F424" s="7" t="s">
        <v>1690</v>
      </c>
      <c r="G424" s="7" t="s">
        <v>28</v>
      </c>
      <c r="H424" s="7" t="s">
        <v>29</v>
      </c>
      <c r="I424" s="7" t="str">
        <f>IF(Table3[[#This Row],[Charter School
Number]]="N/A",F424,"C"&amp;H424)</f>
        <v>72470</v>
      </c>
      <c r="J424" s="30" t="s">
        <v>1691</v>
      </c>
      <c r="K424" s="8">
        <v>11453</v>
      </c>
      <c r="L424" s="9">
        <v>11453</v>
      </c>
    </row>
    <row r="425" spans="1:12" x14ac:dyDescent="0.2">
      <c r="A425" s="10" t="s">
        <v>1683</v>
      </c>
      <c r="B425" s="11" t="s">
        <v>1684</v>
      </c>
      <c r="C425" s="11">
        <v>58</v>
      </c>
      <c r="D425" s="11" t="s">
        <v>1692</v>
      </c>
      <c r="E425" s="12" t="s">
        <v>1686</v>
      </c>
      <c r="F425" s="12" t="s">
        <v>1693</v>
      </c>
      <c r="G425" s="12" t="s">
        <v>28</v>
      </c>
      <c r="H425" s="12" t="s">
        <v>29</v>
      </c>
      <c r="I425" s="12" t="str">
        <f>IF(Table3[[#This Row],[Charter School
Number]]="N/A",F425,"C"&amp;H425)</f>
        <v>72579</v>
      </c>
      <c r="J425" s="31" t="s">
        <v>1694</v>
      </c>
      <c r="K425" s="13">
        <v>294</v>
      </c>
      <c r="L425" s="14">
        <v>294</v>
      </c>
    </row>
    <row r="426" spans="1:12" ht="15.75" x14ac:dyDescent="0.25">
      <c r="A426" s="24" t="s">
        <v>1695</v>
      </c>
      <c r="B426" s="24"/>
      <c r="C426" s="24"/>
      <c r="D426" s="24"/>
      <c r="E426" s="24"/>
      <c r="F426" s="24"/>
      <c r="G426" s="24"/>
      <c r="H426" s="24"/>
      <c r="I426" s="28"/>
      <c r="J426" s="24"/>
      <c r="K426" s="25">
        <f>SUBTOTAL(109,Table3[Total Repayment])</f>
        <v>13532751.580000004</v>
      </c>
      <c r="L426" s="29">
        <f>SUBTOTAL(109,Table3[[Current Recovery ]])</f>
        <v>12980199.310000006</v>
      </c>
    </row>
    <row r="427" spans="1:12" x14ac:dyDescent="0.2">
      <c r="A427" s="1" t="s">
        <v>1696</v>
      </c>
      <c r="I427" s="15"/>
    </row>
    <row r="428" spans="1:12" x14ac:dyDescent="0.2">
      <c r="A428" s="1" t="s">
        <v>1697</v>
      </c>
      <c r="I428" s="15"/>
    </row>
    <row r="429" spans="1:12" x14ac:dyDescent="0.2">
      <c r="A429" s="16" t="s">
        <v>1698</v>
      </c>
      <c r="B429" s="17"/>
      <c r="C429" s="17"/>
      <c r="D429" s="17"/>
      <c r="I429" s="15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C75C-C550-4AD5-A600-451ACF6C0AED}">
  <dimension ref="A1:C58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7.33203125" style="1" customWidth="1"/>
    <col min="2" max="2" width="23.5546875" style="1" customWidth="1"/>
    <col min="3" max="3" width="14.21875" style="1" customWidth="1"/>
    <col min="4" max="16384" width="9.21875" style="1"/>
  </cols>
  <sheetData>
    <row r="1" spans="1:3" ht="20.25" x14ac:dyDescent="0.2">
      <c r="A1" s="26" t="s">
        <v>1701</v>
      </c>
    </row>
    <row r="2" spans="1:3" ht="18" x14ac:dyDescent="0.2">
      <c r="A2" s="27" t="s">
        <v>1</v>
      </c>
    </row>
    <row r="3" spans="1:3" ht="15.75" x14ac:dyDescent="0.25">
      <c r="A3" s="2" t="s">
        <v>2</v>
      </c>
      <c r="B3" s="3"/>
      <c r="C3" s="3"/>
    </row>
    <row r="4" spans="1:3" ht="32.25" thickBot="1" x14ac:dyDescent="0.3">
      <c r="A4" s="4" t="s">
        <v>7</v>
      </c>
      <c r="B4" s="4" t="s">
        <v>1699</v>
      </c>
      <c r="C4" s="4" t="s">
        <v>1700</v>
      </c>
    </row>
    <row r="5" spans="1:3" ht="15.75" thickTop="1" x14ac:dyDescent="0.2">
      <c r="A5" s="18" t="s">
        <v>17</v>
      </c>
      <c r="B5" s="19" t="s">
        <v>14</v>
      </c>
      <c r="C5" s="20">
        <v>490210.26000000007</v>
      </c>
    </row>
    <row r="6" spans="1:3" x14ac:dyDescent="0.2">
      <c r="A6" s="18" t="s">
        <v>102</v>
      </c>
      <c r="B6" s="19" t="s">
        <v>99</v>
      </c>
      <c r="C6" s="20">
        <v>23142.7</v>
      </c>
    </row>
    <row r="7" spans="1:3" x14ac:dyDescent="0.2">
      <c r="A7" s="18" t="s">
        <v>108</v>
      </c>
      <c r="B7" s="19" t="s">
        <v>105</v>
      </c>
      <c r="C7" s="20">
        <v>232948.3</v>
      </c>
    </row>
    <row r="8" spans="1:3" x14ac:dyDescent="0.2">
      <c r="A8" s="18" t="s">
        <v>140</v>
      </c>
      <c r="B8" s="19" t="s">
        <v>137</v>
      </c>
      <c r="C8" s="20">
        <v>76607.73</v>
      </c>
    </row>
    <row r="9" spans="1:3" x14ac:dyDescent="0.2">
      <c r="A9" s="18" t="s">
        <v>150</v>
      </c>
      <c r="B9" s="19" t="s">
        <v>147</v>
      </c>
      <c r="C9" s="20">
        <v>10739</v>
      </c>
    </row>
    <row r="10" spans="1:3" x14ac:dyDescent="0.2">
      <c r="A10" s="18" t="s">
        <v>159</v>
      </c>
      <c r="B10" s="19" t="s">
        <v>156</v>
      </c>
      <c r="C10" s="20">
        <v>287314.92000000004</v>
      </c>
    </row>
    <row r="11" spans="1:3" x14ac:dyDescent="0.2">
      <c r="A11" s="18" t="s">
        <v>188</v>
      </c>
      <c r="B11" s="19" t="s">
        <v>185</v>
      </c>
      <c r="C11" s="20">
        <v>91522.18</v>
      </c>
    </row>
    <row r="12" spans="1:3" x14ac:dyDescent="0.2">
      <c r="A12" s="18" t="s">
        <v>194</v>
      </c>
      <c r="B12" s="19" t="s">
        <v>191</v>
      </c>
      <c r="C12" s="20">
        <v>33278.920000000013</v>
      </c>
    </row>
    <row r="13" spans="1:3" x14ac:dyDescent="0.2">
      <c r="A13" s="18" t="s">
        <v>223</v>
      </c>
      <c r="B13" s="19" t="s">
        <v>220</v>
      </c>
      <c r="C13" s="20">
        <v>245355.82000000012</v>
      </c>
    </row>
    <row r="14" spans="1:3" x14ac:dyDescent="0.2">
      <c r="A14" s="18" t="s">
        <v>264</v>
      </c>
      <c r="B14" s="19" t="s">
        <v>261</v>
      </c>
      <c r="C14" s="20">
        <v>35822.660000000003</v>
      </c>
    </row>
    <row r="15" spans="1:3" x14ac:dyDescent="0.2">
      <c r="A15" s="18" t="s">
        <v>280</v>
      </c>
      <c r="B15" s="19" t="s">
        <v>277</v>
      </c>
      <c r="C15" s="20">
        <v>160775.97999999998</v>
      </c>
    </row>
    <row r="16" spans="1:3" x14ac:dyDescent="0.2">
      <c r="A16" s="18" t="s">
        <v>352</v>
      </c>
      <c r="B16" s="19" t="s">
        <v>349</v>
      </c>
      <c r="C16" s="20">
        <v>28896.000000000029</v>
      </c>
    </row>
    <row r="17" spans="1:3" x14ac:dyDescent="0.2">
      <c r="A17" s="18" t="s">
        <v>370</v>
      </c>
      <c r="B17" s="19" t="s">
        <v>367</v>
      </c>
      <c r="C17" s="20">
        <v>162117</v>
      </c>
    </row>
    <row r="18" spans="1:3" x14ac:dyDescent="0.2">
      <c r="A18" s="18" t="s">
        <v>383</v>
      </c>
      <c r="B18" s="19" t="s">
        <v>380</v>
      </c>
      <c r="C18" s="20">
        <v>233596.24999999997</v>
      </c>
    </row>
    <row r="19" spans="1:3" x14ac:dyDescent="0.2">
      <c r="A19" s="18" t="s">
        <v>413</v>
      </c>
      <c r="B19" s="19" t="s">
        <v>410</v>
      </c>
      <c r="C19" s="20">
        <v>71609.310000000012</v>
      </c>
    </row>
    <row r="20" spans="1:3" x14ac:dyDescent="0.2">
      <c r="A20" s="18" t="s">
        <v>434</v>
      </c>
      <c r="B20" s="19" t="s">
        <v>431</v>
      </c>
      <c r="C20" s="20">
        <v>118636</v>
      </c>
    </row>
    <row r="21" spans="1:3" x14ac:dyDescent="0.2">
      <c r="A21" s="18" t="s">
        <v>440</v>
      </c>
      <c r="B21" s="19" t="s">
        <v>437</v>
      </c>
      <c r="C21" s="20">
        <v>21140.75</v>
      </c>
    </row>
    <row r="22" spans="1:3" x14ac:dyDescent="0.2">
      <c r="A22" s="18" t="s">
        <v>455</v>
      </c>
      <c r="B22" s="19" t="s">
        <v>452</v>
      </c>
      <c r="C22" s="20">
        <v>3734171.7199999997</v>
      </c>
    </row>
    <row r="23" spans="1:3" x14ac:dyDescent="0.2">
      <c r="A23" s="18" t="s">
        <v>700</v>
      </c>
      <c r="B23" s="19" t="s">
        <v>697</v>
      </c>
      <c r="C23" s="20">
        <v>26209.870000000017</v>
      </c>
    </row>
    <row r="24" spans="1:3" x14ac:dyDescent="0.2">
      <c r="A24" s="18" t="s">
        <v>721</v>
      </c>
      <c r="B24" s="19" t="s">
        <v>718</v>
      </c>
      <c r="C24" s="20">
        <v>82465.450000000012</v>
      </c>
    </row>
    <row r="25" spans="1:3" x14ac:dyDescent="0.2">
      <c r="A25" s="18" t="s">
        <v>742</v>
      </c>
      <c r="B25" s="19" t="s">
        <v>739</v>
      </c>
      <c r="C25" s="20">
        <v>18597</v>
      </c>
    </row>
    <row r="26" spans="1:3" x14ac:dyDescent="0.2">
      <c r="A26" s="18" t="s">
        <v>757</v>
      </c>
      <c r="B26" s="19" t="s">
        <v>754</v>
      </c>
      <c r="C26" s="20">
        <v>565375.84000000008</v>
      </c>
    </row>
    <row r="27" spans="1:3" x14ac:dyDescent="0.2">
      <c r="A27" s="18" t="s">
        <v>791</v>
      </c>
      <c r="B27" s="19" t="s">
        <v>788</v>
      </c>
      <c r="C27" s="20">
        <v>89710</v>
      </c>
    </row>
    <row r="28" spans="1:3" x14ac:dyDescent="0.2">
      <c r="A28" s="18" t="s">
        <v>800</v>
      </c>
      <c r="B28" s="19" t="s">
        <v>797</v>
      </c>
      <c r="C28" s="20">
        <v>250308.93999999986</v>
      </c>
    </row>
    <row r="29" spans="1:3" x14ac:dyDescent="0.2">
      <c r="A29" s="18" t="s">
        <v>839</v>
      </c>
      <c r="B29" s="19" t="s">
        <v>836</v>
      </c>
      <c r="C29" s="20">
        <v>33905</v>
      </c>
    </row>
    <row r="30" spans="1:3" x14ac:dyDescent="0.2">
      <c r="A30" s="18" t="s">
        <v>848</v>
      </c>
      <c r="B30" s="19" t="s">
        <v>845</v>
      </c>
      <c r="C30" s="20">
        <v>34463.509999999995</v>
      </c>
    </row>
    <row r="31" spans="1:3" x14ac:dyDescent="0.2">
      <c r="A31" s="18" t="s">
        <v>864</v>
      </c>
      <c r="B31" s="19" t="s">
        <v>861</v>
      </c>
      <c r="C31" s="20">
        <v>99954.950000000012</v>
      </c>
    </row>
    <row r="32" spans="1:3" x14ac:dyDescent="0.2">
      <c r="A32" s="18" t="s">
        <v>879</v>
      </c>
      <c r="B32" s="19" t="s">
        <v>876</v>
      </c>
      <c r="C32" s="20">
        <v>51831.160000000033</v>
      </c>
    </row>
    <row r="33" spans="1:3" x14ac:dyDescent="0.2">
      <c r="A33" s="18" t="s">
        <v>902</v>
      </c>
      <c r="B33" s="19" t="s">
        <v>899</v>
      </c>
      <c r="C33" s="20">
        <v>137155.25</v>
      </c>
    </row>
    <row r="34" spans="1:3" x14ac:dyDescent="0.2">
      <c r="A34" s="18" t="s">
        <v>921</v>
      </c>
      <c r="B34" s="19" t="s">
        <v>918</v>
      </c>
      <c r="C34" s="20">
        <v>256449</v>
      </c>
    </row>
    <row r="35" spans="1:3" x14ac:dyDescent="0.2">
      <c r="A35" s="18" t="s">
        <v>969</v>
      </c>
      <c r="B35" s="19" t="s">
        <v>966</v>
      </c>
      <c r="C35" s="20">
        <v>177495.78000000003</v>
      </c>
    </row>
    <row r="36" spans="1:3" x14ac:dyDescent="0.2">
      <c r="A36" s="18" t="s">
        <v>993</v>
      </c>
      <c r="B36" s="19" t="s">
        <v>990</v>
      </c>
      <c r="C36" s="20">
        <v>412033.7</v>
      </c>
    </row>
    <row r="37" spans="1:3" x14ac:dyDescent="0.2">
      <c r="A37" s="18" t="s">
        <v>1025</v>
      </c>
      <c r="B37" s="19" t="s">
        <v>1022</v>
      </c>
      <c r="C37" s="20">
        <v>639429.92000000016</v>
      </c>
    </row>
    <row r="38" spans="1:3" x14ac:dyDescent="0.2">
      <c r="A38" s="18" t="s">
        <v>1115</v>
      </c>
      <c r="B38" s="19" t="s">
        <v>1112</v>
      </c>
      <c r="C38" s="20">
        <v>180926</v>
      </c>
    </row>
    <row r="39" spans="1:3" x14ac:dyDescent="0.2">
      <c r="A39" s="18" t="s">
        <v>1123</v>
      </c>
      <c r="B39" s="19" t="s">
        <v>1120</v>
      </c>
      <c r="C39" s="20">
        <v>362890.14999999991</v>
      </c>
    </row>
    <row r="40" spans="1:3" x14ac:dyDescent="0.2">
      <c r="A40" s="18" t="s">
        <v>1192</v>
      </c>
      <c r="B40" s="19" t="s">
        <v>1189</v>
      </c>
      <c r="C40" s="20">
        <v>24993.200000000012</v>
      </c>
    </row>
    <row r="41" spans="1:3" x14ac:dyDescent="0.2">
      <c r="A41" s="18" t="s">
        <v>1203</v>
      </c>
      <c r="B41" s="19" t="s">
        <v>1200</v>
      </c>
      <c r="C41" s="20">
        <v>285328.52999999991</v>
      </c>
    </row>
    <row r="42" spans="1:3" x14ac:dyDescent="0.2">
      <c r="A42" s="18" t="s">
        <v>1220</v>
      </c>
      <c r="B42" s="19" t="s">
        <v>1217</v>
      </c>
      <c r="C42" s="20">
        <v>250743.78000000023</v>
      </c>
    </row>
    <row r="43" spans="1:3" x14ac:dyDescent="0.2">
      <c r="A43" s="18" t="s">
        <v>1247</v>
      </c>
      <c r="B43" s="19" t="s">
        <v>1244</v>
      </c>
      <c r="C43" s="20">
        <v>1315223.81</v>
      </c>
    </row>
    <row r="44" spans="1:3" x14ac:dyDescent="0.2">
      <c r="A44" s="18" t="s">
        <v>1342</v>
      </c>
      <c r="B44" s="19" t="s">
        <v>1339</v>
      </c>
      <c r="C44" s="20">
        <v>70622</v>
      </c>
    </row>
    <row r="45" spans="1:3" x14ac:dyDescent="0.2">
      <c r="A45" s="18" t="s">
        <v>1362</v>
      </c>
      <c r="B45" s="19" t="s">
        <v>1359</v>
      </c>
      <c r="C45" s="20">
        <v>190342.31</v>
      </c>
    </row>
    <row r="46" spans="1:3" x14ac:dyDescent="0.2">
      <c r="A46" s="18" t="s">
        <v>1401</v>
      </c>
      <c r="B46" s="19" t="s">
        <v>1398</v>
      </c>
      <c r="C46" s="20">
        <v>90882.419999999984</v>
      </c>
    </row>
    <row r="47" spans="1:3" x14ac:dyDescent="0.2">
      <c r="A47" s="18" t="s">
        <v>1431</v>
      </c>
      <c r="B47" s="19" t="s">
        <v>1428</v>
      </c>
      <c r="C47" s="20">
        <v>111663.25</v>
      </c>
    </row>
    <row r="48" spans="1:3" x14ac:dyDescent="0.2">
      <c r="A48" s="18" t="s">
        <v>1457</v>
      </c>
      <c r="B48" s="19" t="s">
        <v>1454</v>
      </c>
      <c r="C48" s="20">
        <v>434587.18</v>
      </c>
    </row>
    <row r="49" spans="1:3" x14ac:dyDescent="0.2">
      <c r="A49" s="18" t="s">
        <v>1566</v>
      </c>
      <c r="B49" s="19" t="s">
        <v>1563</v>
      </c>
      <c r="C49" s="20">
        <v>400156.2</v>
      </c>
    </row>
    <row r="50" spans="1:3" x14ac:dyDescent="0.2">
      <c r="A50" s="18" t="s">
        <v>1616</v>
      </c>
      <c r="B50" s="19" t="s">
        <v>1613</v>
      </c>
      <c r="C50" s="20">
        <v>63299.369999999995</v>
      </c>
    </row>
    <row r="51" spans="1:3" x14ac:dyDescent="0.2">
      <c r="A51" s="18" t="s">
        <v>1628</v>
      </c>
      <c r="B51" s="19" t="s">
        <v>1625</v>
      </c>
      <c r="C51" s="20">
        <v>27949.509999999995</v>
      </c>
    </row>
    <row r="52" spans="1:3" x14ac:dyDescent="0.2">
      <c r="A52" s="18" t="s">
        <v>1640</v>
      </c>
      <c r="B52" s="19" t="s">
        <v>1637</v>
      </c>
      <c r="C52" s="20">
        <v>147001.12</v>
      </c>
    </row>
    <row r="53" spans="1:3" x14ac:dyDescent="0.2">
      <c r="A53" s="18" t="s">
        <v>1670</v>
      </c>
      <c r="B53" s="19" t="s">
        <v>1667</v>
      </c>
      <c r="C53" s="20">
        <v>56572.61</v>
      </c>
    </row>
    <row r="54" spans="1:3" x14ac:dyDescent="0.2">
      <c r="A54" s="21" t="s">
        <v>1686</v>
      </c>
      <c r="B54" s="22" t="s">
        <v>1683</v>
      </c>
      <c r="C54" s="23">
        <v>33747</v>
      </c>
    </row>
    <row r="55" spans="1:3" ht="15.75" x14ac:dyDescent="0.25">
      <c r="A55" s="24" t="s">
        <v>1695</v>
      </c>
      <c r="B55" s="24"/>
      <c r="C55" s="25">
        <f>SUBTOTAL(109,Table33[Deduct from County Total])</f>
        <v>12980199.309999997</v>
      </c>
    </row>
    <row r="56" spans="1:3" x14ac:dyDescent="0.2">
      <c r="A56" s="1" t="s">
        <v>1696</v>
      </c>
    </row>
    <row r="57" spans="1:3" x14ac:dyDescent="0.2">
      <c r="A57" s="1" t="s">
        <v>1697</v>
      </c>
    </row>
    <row r="58" spans="1:3" x14ac:dyDescent="0.2">
      <c r="A58" s="16" t="s">
        <v>1698</v>
      </c>
      <c r="B58" s="17"/>
      <c r="C58" s="17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 39 Recovery September 2023</vt:lpstr>
      <vt:lpstr>Prop 39 Recovery County Summary</vt:lpstr>
      <vt:lpstr>'Prop 39 Recovery County Summary'!Print_Titles</vt:lpstr>
      <vt:lpstr>'Prop 39 Recovery September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Recov1-23: Prop 39 (CA Dept of Education)</dc:title>
  <dc:subject>Schedule of the Recovery of Unspent funds for the Prop 39 program.</dc:subject>
  <dc:creator/>
  <cp:lastModifiedBy/>
  <dcterms:created xsi:type="dcterms:W3CDTF">2023-09-22T17:43:33Z</dcterms:created>
  <dcterms:modified xsi:type="dcterms:W3CDTF">2024-12-31T16:27:58Z</dcterms:modified>
</cp:coreProperties>
</file>